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495A0E0-2828-4E19-8845-CE95A416B366}" xr6:coauthVersionLast="47" xr6:coauthVersionMax="47" xr10:uidLastSave="{00000000-0000-0000-0000-000000000000}"/>
  <bookViews>
    <workbookView xWindow="-120" yWindow="-120" windowWidth="29040" windowHeight="15720" tabRatio="594" firstSheet="2" activeTab="11" xr2:uid="{3039A3BC-2C4C-4AE3-861B-C2FEEF7D91FB}"/>
  </bookViews>
  <sheets>
    <sheet name="SpectraLift Ablations" sheetId="11" r:id="rId1"/>
    <sheet name="SpectraLift" sheetId="1" r:id="rId2"/>
    <sheet name="MIMO" sheetId="2" r:id="rId3"/>
    <sheet name="FusFormer" sheetId="3" r:id="rId4"/>
    <sheet name="FeINFN" sheetId="5" r:id="rId5"/>
    <sheet name="GuidedNet" sheetId="4" r:id="rId6"/>
    <sheet name="SSSR" sheetId="12" r:id="rId7"/>
    <sheet name="SDP" sheetId="6" r:id="rId8"/>
    <sheet name="C2FF" sheetId="7" r:id="rId9"/>
    <sheet name="MIAE" sheetId="8" r:id="rId10"/>
    <sheet name="All comps SpectraLift" sheetId="9" r:id="rId11"/>
    <sheet name="Invidividual metrics analysi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9" l="1"/>
  <c r="J56" i="9"/>
  <c r="K42" i="9"/>
  <c r="J42" i="9"/>
  <c r="I383" i="1"/>
  <c r="J383" i="1"/>
  <c r="K383" i="1"/>
  <c r="L383" i="1"/>
  <c r="I382" i="1"/>
  <c r="J382" i="1"/>
  <c r="K382" i="1"/>
  <c r="L382" i="1"/>
  <c r="I288" i="1"/>
  <c r="J288" i="1"/>
  <c r="K288" i="1"/>
  <c r="L288" i="1"/>
  <c r="I287" i="1"/>
  <c r="J287" i="1"/>
  <c r="K287" i="1"/>
  <c r="L287" i="1"/>
  <c r="K566" i="13"/>
  <c r="K569" i="13"/>
  <c r="D569" i="13"/>
  <c r="E569" i="13"/>
  <c r="F569" i="13"/>
  <c r="G569" i="13"/>
  <c r="H569" i="13"/>
  <c r="I569" i="13"/>
  <c r="J569" i="13"/>
  <c r="D568" i="13"/>
  <c r="E568" i="13"/>
  <c r="F568" i="13"/>
  <c r="G568" i="13"/>
  <c r="H568" i="13"/>
  <c r="I568" i="13"/>
  <c r="J568" i="13"/>
  <c r="K568" i="13"/>
  <c r="D567" i="13"/>
  <c r="E567" i="13"/>
  <c r="F567" i="13"/>
  <c r="G567" i="13"/>
  <c r="H567" i="13"/>
  <c r="I567" i="13"/>
  <c r="J567" i="13"/>
  <c r="K567" i="13"/>
  <c r="D566" i="13"/>
  <c r="E566" i="13"/>
  <c r="F566" i="13"/>
  <c r="G566" i="13"/>
  <c r="H566" i="13"/>
  <c r="I566" i="13"/>
  <c r="J566" i="13"/>
  <c r="D565" i="13"/>
  <c r="E565" i="13"/>
  <c r="F565" i="13"/>
  <c r="G565" i="13"/>
  <c r="H565" i="13"/>
  <c r="I565" i="13"/>
  <c r="J565" i="13"/>
  <c r="K565" i="13"/>
  <c r="C565" i="13"/>
  <c r="C566" i="13"/>
  <c r="C567" i="13"/>
  <c r="C568" i="13"/>
  <c r="C569" i="13"/>
  <c r="K564" i="13"/>
  <c r="D564" i="13"/>
  <c r="E564" i="13"/>
  <c r="F564" i="13"/>
  <c r="G564" i="13"/>
  <c r="H564" i="13"/>
  <c r="I564" i="13"/>
  <c r="J564" i="13"/>
  <c r="C564" i="13"/>
  <c r="D115" i="9"/>
  <c r="K70" i="9"/>
  <c r="J70" i="9"/>
  <c r="J478" i="1"/>
  <c r="I478" i="1"/>
  <c r="K478" i="1"/>
  <c r="L478" i="1"/>
  <c r="I477" i="1"/>
  <c r="J477" i="1"/>
  <c r="K477" i="1"/>
  <c r="L477" i="1"/>
  <c r="K14" i="9"/>
  <c r="J14" i="9"/>
  <c r="I98" i="1"/>
  <c r="J98" i="1"/>
  <c r="K98" i="1"/>
  <c r="L98" i="1"/>
  <c r="I97" i="1"/>
  <c r="J97" i="1"/>
  <c r="K97" i="1"/>
  <c r="L97" i="1"/>
  <c r="K28" i="9"/>
  <c r="J28" i="9"/>
  <c r="I193" i="1"/>
  <c r="J193" i="1"/>
  <c r="K193" i="1"/>
  <c r="L193" i="1"/>
  <c r="I192" i="1"/>
  <c r="J192" i="1"/>
  <c r="K192" i="1"/>
  <c r="L192" i="1"/>
  <c r="K26" i="9"/>
  <c r="K27" i="9"/>
  <c r="L143" i="9"/>
  <c r="I143" i="9"/>
  <c r="H143" i="9"/>
  <c r="G143" i="9"/>
  <c r="F143" i="9"/>
  <c r="E143" i="9"/>
  <c r="D143" i="9"/>
  <c r="C143" i="9"/>
  <c r="K143" i="9"/>
  <c r="J143" i="9"/>
  <c r="L129" i="9"/>
  <c r="I129" i="9"/>
  <c r="H129" i="9"/>
  <c r="G129" i="9"/>
  <c r="F129" i="9"/>
  <c r="E129" i="9"/>
  <c r="D129" i="9"/>
  <c r="C129" i="9"/>
  <c r="K129" i="9"/>
  <c r="J129" i="9"/>
  <c r="L115" i="9"/>
  <c r="I115" i="9"/>
  <c r="H115" i="9"/>
  <c r="G115" i="9"/>
  <c r="F115" i="9"/>
  <c r="E115" i="9"/>
  <c r="C115" i="9"/>
  <c r="K115" i="9"/>
  <c r="J115" i="9"/>
  <c r="L101" i="9"/>
  <c r="I101" i="9"/>
  <c r="H101" i="9"/>
  <c r="G101" i="9"/>
  <c r="F101" i="9"/>
  <c r="E101" i="9"/>
  <c r="D101" i="9"/>
  <c r="C101" i="9"/>
  <c r="K101" i="9"/>
  <c r="J101" i="9"/>
  <c r="L87" i="9"/>
  <c r="I87" i="9"/>
  <c r="H87" i="9"/>
  <c r="G87" i="9"/>
  <c r="F87" i="9"/>
  <c r="E87" i="9"/>
  <c r="D87" i="9"/>
  <c r="C87" i="9"/>
  <c r="K87" i="9"/>
  <c r="J87" i="9"/>
  <c r="D478" i="1"/>
  <c r="E478" i="1"/>
  <c r="F478" i="1"/>
  <c r="G478" i="1"/>
  <c r="H478" i="1"/>
  <c r="C478" i="1"/>
  <c r="D383" i="1"/>
  <c r="E383" i="1"/>
  <c r="F383" i="1"/>
  <c r="G383" i="1"/>
  <c r="H383" i="1"/>
  <c r="C383" i="1"/>
  <c r="D288" i="1"/>
  <c r="E288" i="1"/>
  <c r="F288" i="1"/>
  <c r="G288" i="1"/>
  <c r="H288" i="1"/>
  <c r="C288" i="1"/>
  <c r="D193" i="1"/>
  <c r="E193" i="1"/>
  <c r="F193" i="1"/>
  <c r="G193" i="1"/>
  <c r="H193" i="1"/>
  <c r="C193" i="1"/>
  <c r="D478" i="2"/>
  <c r="E478" i="2"/>
  <c r="F478" i="2"/>
  <c r="G478" i="2"/>
  <c r="H478" i="2"/>
  <c r="I478" i="2"/>
  <c r="J478" i="2"/>
  <c r="K478" i="2"/>
  <c r="L478" i="2"/>
  <c r="C478" i="2"/>
  <c r="D383" i="2"/>
  <c r="E383" i="2"/>
  <c r="F383" i="2"/>
  <c r="G383" i="2"/>
  <c r="H383" i="2"/>
  <c r="I383" i="2"/>
  <c r="J383" i="2"/>
  <c r="K383" i="2"/>
  <c r="L383" i="2"/>
  <c r="C383" i="2"/>
  <c r="D288" i="2"/>
  <c r="E288" i="2"/>
  <c r="F288" i="2"/>
  <c r="G288" i="2"/>
  <c r="H288" i="2"/>
  <c r="I288" i="2"/>
  <c r="J288" i="2"/>
  <c r="K288" i="2"/>
  <c r="L288" i="2"/>
  <c r="C288" i="2"/>
  <c r="D193" i="2"/>
  <c r="E193" i="2"/>
  <c r="F193" i="2"/>
  <c r="G193" i="2"/>
  <c r="H193" i="2"/>
  <c r="I193" i="2"/>
  <c r="J193" i="2"/>
  <c r="K193" i="2"/>
  <c r="L193" i="2"/>
  <c r="C193" i="2"/>
  <c r="D98" i="2"/>
  <c r="E98" i="2"/>
  <c r="F98" i="2"/>
  <c r="G98" i="2"/>
  <c r="H98" i="2"/>
  <c r="I98" i="2"/>
  <c r="J98" i="2"/>
  <c r="K98" i="2"/>
  <c r="L98" i="2"/>
  <c r="C98" i="2"/>
  <c r="D478" i="3"/>
  <c r="E478" i="3"/>
  <c r="F478" i="3"/>
  <c r="G478" i="3"/>
  <c r="H478" i="3"/>
  <c r="I478" i="3"/>
  <c r="J478" i="3"/>
  <c r="K478" i="3"/>
  <c r="L478" i="3"/>
  <c r="C478" i="3"/>
  <c r="D383" i="3"/>
  <c r="E383" i="3"/>
  <c r="F383" i="3"/>
  <c r="G383" i="3"/>
  <c r="H383" i="3"/>
  <c r="I383" i="3"/>
  <c r="J383" i="3"/>
  <c r="K383" i="3"/>
  <c r="L383" i="3"/>
  <c r="C383" i="3"/>
  <c r="D288" i="3"/>
  <c r="E288" i="3"/>
  <c r="F288" i="3"/>
  <c r="G288" i="3"/>
  <c r="H288" i="3"/>
  <c r="I288" i="3"/>
  <c r="J288" i="3"/>
  <c r="K288" i="3"/>
  <c r="L288" i="3"/>
  <c r="C288" i="3"/>
  <c r="D193" i="3"/>
  <c r="E193" i="3"/>
  <c r="F193" i="3"/>
  <c r="G193" i="3"/>
  <c r="H193" i="3"/>
  <c r="I193" i="3"/>
  <c r="J193" i="3"/>
  <c r="K193" i="3"/>
  <c r="L193" i="3"/>
  <c r="C193" i="3"/>
  <c r="D98" i="3"/>
  <c r="E98" i="3"/>
  <c r="F98" i="3"/>
  <c r="G98" i="3"/>
  <c r="H98" i="3"/>
  <c r="I98" i="3"/>
  <c r="J98" i="3"/>
  <c r="K98" i="3"/>
  <c r="L98" i="3"/>
  <c r="C98" i="3"/>
  <c r="D478" i="5"/>
  <c r="E478" i="5"/>
  <c r="F478" i="5"/>
  <c r="G478" i="5"/>
  <c r="H478" i="5"/>
  <c r="I478" i="5"/>
  <c r="J478" i="5"/>
  <c r="K478" i="5"/>
  <c r="L478" i="5"/>
  <c r="C478" i="5"/>
  <c r="D383" i="5"/>
  <c r="E383" i="5"/>
  <c r="F383" i="5"/>
  <c r="G383" i="5"/>
  <c r="H383" i="5"/>
  <c r="I383" i="5"/>
  <c r="J383" i="5"/>
  <c r="K383" i="5"/>
  <c r="L383" i="5"/>
  <c r="C383" i="5"/>
  <c r="D288" i="5"/>
  <c r="E288" i="5"/>
  <c r="F288" i="5"/>
  <c r="G288" i="5"/>
  <c r="H288" i="5"/>
  <c r="I288" i="5"/>
  <c r="J288" i="5"/>
  <c r="K288" i="5"/>
  <c r="L288" i="5"/>
  <c r="C288" i="5"/>
  <c r="D193" i="5"/>
  <c r="E193" i="5"/>
  <c r="F193" i="5"/>
  <c r="G193" i="5"/>
  <c r="H193" i="5"/>
  <c r="I193" i="5"/>
  <c r="J193" i="5"/>
  <c r="K193" i="5"/>
  <c r="L193" i="5"/>
  <c r="C193" i="5"/>
  <c r="D98" i="5"/>
  <c r="E98" i="5"/>
  <c r="F98" i="5"/>
  <c r="G98" i="5"/>
  <c r="H98" i="5"/>
  <c r="I98" i="5"/>
  <c r="J98" i="5"/>
  <c r="K98" i="5"/>
  <c r="L98" i="5"/>
  <c r="C98" i="5"/>
  <c r="D478" i="4"/>
  <c r="E478" i="4"/>
  <c r="F478" i="4"/>
  <c r="G478" i="4"/>
  <c r="H478" i="4"/>
  <c r="I478" i="4"/>
  <c r="J478" i="4"/>
  <c r="K478" i="4"/>
  <c r="L478" i="4"/>
  <c r="C478" i="4"/>
  <c r="D383" i="4"/>
  <c r="E383" i="4"/>
  <c r="F383" i="4"/>
  <c r="G383" i="4"/>
  <c r="H383" i="4"/>
  <c r="I383" i="4"/>
  <c r="J383" i="4"/>
  <c r="K383" i="4"/>
  <c r="L383" i="4"/>
  <c r="C383" i="4"/>
  <c r="D288" i="4"/>
  <c r="E288" i="4"/>
  <c r="F288" i="4"/>
  <c r="G288" i="4"/>
  <c r="H288" i="4"/>
  <c r="I288" i="4"/>
  <c r="J288" i="4"/>
  <c r="K288" i="4"/>
  <c r="L288" i="4"/>
  <c r="C288" i="4"/>
  <c r="D193" i="4"/>
  <c r="E193" i="4"/>
  <c r="F193" i="4"/>
  <c r="G193" i="4"/>
  <c r="H193" i="4"/>
  <c r="I193" i="4"/>
  <c r="J193" i="4"/>
  <c r="K193" i="4"/>
  <c r="L193" i="4"/>
  <c r="C193" i="4"/>
  <c r="D98" i="4"/>
  <c r="E98" i="4"/>
  <c r="F98" i="4"/>
  <c r="G98" i="4"/>
  <c r="H98" i="4"/>
  <c r="I98" i="4"/>
  <c r="J98" i="4"/>
  <c r="K98" i="4"/>
  <c r="L98" i="4"/>
  <c r="C98" i="4"/>
  <c r="C478" i="12"/>
  <c r="D478" i="12"/>
  <c r="E478" i="12"/>
  <c r="F478" i="12"/>
  <c r="G478" i="12"/>
  <c r="H478" i="12"/>
  <c r="I478" i="12"/>
  <c r="J478" i="12"/>
  <c r="K478" i="12"/>
  <c r="B478" i="12"/>
  <c r="C383" i="12"/>
  <c r="D383" i="12"/>
  <c r="E383" i="12"/>
  <c r="F383" i="12"/>
  <c r="G383" i="12"/>
  <c r="H383" i="12"/>
  <c r="I383" i="12"/>
  <c r="J383" i="12"/>
  <c r="K383" i="12"/>
  <c r="B383" i="12"/>
  <c r="C288" i="12"/>
  <c r="D288" i="12"/>
  <c r="E288" i="12"/>
  <c r="F288" i="12"/>
  <c r="G288" i="12"/>
  <c r="H288" i="12"/>
  <c r="I288" i="12"/>
  <c r="J288" i="12"/>
  <c r="K288" i="12"/>
  <c r="B288" i="12"/>
  <c r="C193" i="12"/>
  <c r="D193" i="12"/>
  <c r="E193" i="12"/>
  <c r="F193" i="12"/>
  <c r="G193" i="12"/>
  <c r="H193" i="12"/>
  <c r="I193" i="12"/>
  <c r="J193" i="12"/>
  <c r="K193" i="12"/>
  <c r="B193" i="12"/>
  <c r="C98" i="12"/>
  <c r="D98" i="12"/>
  <c r="E98" i="12"/>
  <c r="F98" i="12"/>
  <c r="G98" i="12"/>
  <c r="H98" i="12"/>
  <c r="I98" i="12"/>
  <c r="J98" i="12"/>
  <c r="K98" i="12"/>
  <c r="B98" i="12"/>
  <c r="D478" i="6"/>
  <c r="E478" i="6"/>
  <c r="F478" i="6"/>
  <c r="G478" i="6"/>
  <c r="H478" i="6"/>
  <c r="I478" i="6"/>
  <c r="J478" i="6"/>
  <c r="K478" i="6"/>
  <c r="L478" i="6"/>
  <c r="C478" i="6"/>
  <c r="D383" i="6"/>
  <c r="E383" i="6"/>
  <c r="F383" i="6"/>
  <c r="G383" i="6"/>
  <c r="H383" i="6"/>
  <c r="I383" i="6"/>
  <c r="J383" i="6"/>
  <c r="K383" i="6"/>
  <c r="L383" i="6"/>
  <c r="C383" i="6"/>
  <c r="D288" i="6"/>
  <c r="E288" i="6"/>
  <c r="F288" i="6"/>
  <c r="G288" i="6"/>
  <c r="H288" i="6"/>
  <c r="I288" i="6"/>
  <c r="J288" i="6"/>
  <c r="K288" i="6"/>
  <c r="L288" i="6"/>
  <c r="C288" i="6"/>
  <c r="D193" i="6"/>
  <c r="E193" i="6"/>
  <c r="F193" i="6"/>
  <c r="G193" i="6"/>
  <c r="H193" i="6"/>
  <c r="I193" i="6"/>
  <c r="J193" i="6"/>
  <c r="K193" i="6"/>
  <c r="L193" i="6"/>
  <c r="C193" i="6"/>
  <c r="D98" i="6"/>
  <c r="E98" i="6"/>
  <c r="F98" i="6"/>
  <c r="G98" i="6"/>
  <c r="H98" i="6"/>
  <c r="I98" i="6"/>
  <c r="J98" i="6"/>
  <c r="K98" i="6"/>
  <c r="L98" i="6"/>
  <c r="C98" i="6"/>
  <c r="D478" i="7"/>
  <c r="E478" i="7"/>
  <c r="F478" i="7"/>
  <c r="G478" i="7"/>
  <c r="H478" i="7"/>
  <c r="I478" i="7"/>
  <c r="J478" i="7"/>
  <c r="K478" i="7"/>
  <c r="L478" i="7"/>
  <c r="C478" i="7"/>
  <c r="D383" i="7"/>
  <c r="E383" i="7"/>
  <c r="F383" i="7"/>
  <c r="G383" i="7"/>
  <c r="H383" i="7"/>
  <c r="I383" i="7"/>
  <c r="J383" i="7"/>
  <c r="K383" i="7"/>
  <c r="L383" i="7"/>
  <c r="C383" i="7"/>
  <c r="D288" i="7"/>
  <c r="E288" i="7"/>
  <c r="F288" i="7"/>
  <c r="G288" i="7"/>
  <c r="H288" i="7"/>
  <c r="I288" i="7"/>
  <c r="J288" i="7"/>
  <c r="K288" i="7"/>
  <c r="L288" i="7"/>
  <c r="C288" i="7"/>
  <c r="D193" i="7"/>
  <c r="E193" i="7"/>
  <c r="F193" i="7"/>
  <c r="G193" i="7"/>
  <c r="H193" i="7"/>
  <c r="I193" i="7"/>
  <c r="J193" i="7"/>
  <c r="K193" i="7"/>
  <c r="L193" i="7"/>
  <c r="C193" i="7"/>
  <c r="D98" i="1"/>
  <c r="E98" i="1"/>
  <c r="F98" i="1"/>
  <c r="G98" i="1"/>
  <c r="H98" i="1"/>
  <c r="C98" i="1"/>
  <c r="D98" i="7"/>
  <c r="E98" i="7"/>
  <c r="F98" i="7"/>
  <c r="G98" i="7"/>
  <c r="H98" i="7"/>
  <c r="I98" i="7"/>
  <c r="J98" i="7"/>
  <c r="K98" i="7"/>
  <c r="L98" i="7"/>
  <c r="C98" i="7"/>
  <c r="D478" i="8"/>
  <c r="E478" i="8"/>
  <c r="F478" i="8"/>
  <c r="G478" i="8"/>
  <c r="H478" i="8"/>
  <c r="I478" i="8"/>
  <c r="J478" i="8"/>
  <c r="K478" i="8"/>
  <c r="L478" i="8"/>
  <c r="C478" i="8"/>
  <c r="D383" i="8"/>
  <c r="E383" i="8"/>
  <c r="F383" i="8"/>
  <c r="G383" i="8"/>
  <c r="H383" i="8"/>
  <c r="I383" i="8"/>
  <c r="J383" i="8"/>
  <c r="K383" i="8"/>
  <c r="L383" i="8"/>
  <c r="C383" i="8"/>
  <c r="D288" i="8"/>
  <c r="E288" i="8"/>
  <c r="F288" i="8"/>
  <c r="G288" i="8"/>
  <c r="H288" i="8"/>
  <c r="I288" i="8"/>
  <c r="J288" i="8"/>
  <c r="K288" i="8"/>
  <c r="L288" i="8"/>
  <c r="C288" i="8"/>
  <c r="L98" i="8"/>
  <c r="K98" i="8"/>
  <c r="J98" i="8"/>
  <c r="I98" i="8"/>
  <c r="H98" i="8"/>
  <c r="G98" i="8"/>
  <c r="F98" i="8"/>
  <c r="E98" i="8"/>
  <c r="D98" i="8"/>
  <c r="C98" i="8"/>
  <c r="K193" i="8"/>
  <c r="J193" i="8"/>
  <c r="I193" i="8"/>
  <c r="H193" i="8"/>
  <c r="G193" i="8"/>
  <c r="F193" i="8"/>
  <c r="E193" i="8"/>
  <c r="D193" i="8"/>
  <c r="C193" i="8"/>
  <c r="L193" i="8"/>
  <c r="K187" i="11"/>
  <c r="K186" i="11"/>
  <c r="J187" i="11"/>
  <c r="J186" i="11"/>
  <c r="H188" i="11"/>
  <c r="I188" i="11"/>
  <c r="J188" i="11"/>
  <c r="K188" i="11"/>
  <c r="L188" i="11"/>
  <c r="G188" i="11"/>
  <c r="C188" i="11"/>
  <c r="F188" i="11"/>
  <c r="E188" i="11"/>
  <c r="D188" i="11"/>
  <c r="M170" i="11"/>
  <c r="L170" i="11"/>
  <c r="K170" i="11"/>
  <c r="J170" i="11"/>
  <c r="I170" i="11"/>
  <c r="H170" i="11"/>
  <c r="G170" i="11"/>
  <c r="F170" i="11"/>
  <c r="E170" i="11"/>
  <c r="D170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L97" i="13"/>
  <c r="M158" i="11"/>
  <c r="L158" i="11"/>
  <c r="K158" i="11"/>
  <c r="J158" i="11"/>
  <c r="I158" i="11"/>
  <c r="H158" i="11"/>
  <c r="G158" i="11"/>
  <c r="F158" i="11"/>
  <c r="E158" i="11"/>
  <c r="D158" i="11"/>
  <c r="BH470" i="13"/>
  <c r="BH471" i="13"/>
  <c r="BH472" i="13"/>
  <c r="BH473" i="13"/>
  <c r="BH474" i="13"/>
  <c r="BH475" i="13"/>
  <c r="BH476" i="13"/>
  <c r="BH478" i="13"/>
  <c r="BH479" i="13"/>
  <c r="BH480" i="13"/>
  <c r="BH481" i="13"/>
  <c r="BH482" i="13"/>
  <c r="BH483" i="13"/>
  <c r="BH484" i="13"/>
  <c r="BH485" i="13"/>
  <c r="BH487" i="13"/>
  <c r="BH488" i="13"/>
  <c r="BH489" i="13"/>
  <c r="BH490" i="13"/>
  <c r="BH491" i="13"/>
  <c r="BH492" i="13"/>
  <c r="BH493" i="13"/>
  <c r="BH494" i="13"/>
  <c r="BH496" i="13"/>
  <c r="BH497" i="13"/>
  <c r="BH498" i="13"/>
  <c r="BH499" i="13"/>
  <c r="BH500" i="13"/>
  <c r="BH501" i="13"/>
  <c r="BH502" i="13"/>
  <c r="BH503" i="13"/>
  <c r="BH505" i="13"/>
  <c r="BH506" i="13"/>
  <c r="BH507" i="13"/>
  <c r="BH508" i="13"/>
  <c r="BH509" i="13"/>
  <c r="BH510" i="13"/>
  <c r="BH511" i="13"/>
  <c r="BH512" i="13"/>
  <c r="BH514" i="13"/>
  <c r="BH515" i="13"/>
  <c r="BH516" i="13"/>
  <c r="BH517" i="13"/>
  <c r="BH518" i="13"/>
  <c r="BH519" i="13"/>
  <c r="BH520" i="13"/>
  <c r="BH521" i="13"/>
  <c r="BH523" i="13"/>
  <c r="BH524" i="13"/>
  <c r="BH525" i="13"/>
  <c r="BH526" i="13"/>
  <c r="BH527" i="13"/>
  <c r="BH528" i="13"/>
  <c r="BH529" i="13"/>
  <c r="BH530" i="13"/>
  <c r="BH532" i="13"/>
  <c r="BH533" i="13"/>
  <c r="BH534" i="13"/>
  <c r="BH535" i="13"/>
  <c r="BH536" i="13"/>
  <c r="BH537" i="13"/>
  <c r="BH538" i="13"/>
  <c r="BH539" i="13"/>
  <c r="BH541" i="13"/>
  <c r="BH542" i="13"/>
  <c r="BH543" i="13"/>
  <c r="BH544" i="13"/>
  <c r="BH545" i="13"/>
  <c r="BH546" i="13"/>
  <c r="BH547" i="13"/>
  <c r="BH548" i="13"/>
  <c r="BH550" i="13"/>
  <c r="BH551" i="13"/>
  <c r="BH552" i="13"/>
  <c r="BH553" i="13"/>
  <c r="BH554" i="13"/>
  <c r="BH555" i="13"/>
  <c r="BH556" i="13"/>
  <c r="BH557" i="13"/>
  <c r="BH469" i="13"/>
  <c r="AV469" i="13"/>
  <c r="BH377" i="13"/>
  <c r="BH378" i="13"/>
  <c r="BH379" i="13"/>
  <c r="BH380" i="13"/>
  <c r="BH381" i="13"/>
  <c r="BH382" i="13"/>
  <c r="BH383" i="13"/>
  <c r="BH385" i="13"/>
  <c r="BH386" i="13"/>
  <c r="BH387" i="13"/>
  <c r="BH388" i="13"/>
  <c r="BH389" i="13"/>
  <c r="BH390" i="13"/>
  <c r="BH391" i="13"/>
  <c r="BH392" i="13"/>
  <c r="BH394" i="13"/>
  <c r="BH395" i="13"/>
  <c r="BH396" i="13"/>
  <c r="BH397" i="13"/>
  <c r="BH398" i="13"/>
  <c r="BH399" i="13"/>
  <c r="BH400" i="13"/>
  <c r="BH401" i="13"/>
  <c r="BH403" i="13"/>
  <c r="BH404" i="13"/>
  <c r="BH405" i="13"/>
  <c r="BH406" i="13"/>
  <c r="BH407" i="13"/>
  <c r="BH408" i="13"/>
  <c r="BH409" i="13"/>
  <c r="BH410" i="13"/>
  <c r="BH412" i="13"/>
  <c r="BH413" i="13"/>
  <c r="BH414" i="13"/>
  <c r="BH415" i="13"/>
  <c r="BH416" i="13"/>
  <c r="BH417" i="13"/>
  <c r="BH418" i="13"/>
  <c r="BH419" i="13"/>
  <c r="BH421" i="13"/>
  <c r="BH422" i="13"/>
  <c r="BH423" i="13"/>
  <c r="BH424" i="13"/>
  <c r="BH425" i="13"/>
  <c r="BH426" i="13"/>
  <c r="BH427" i="13"/>
  <c r="BH428" i="13"/>
  <c r="BH430" i="13"/>
  <c r="BH431" i="13"/>
  <c r="BH432" i="13"/>
  <c r="BH433" i="13"/>
  <c r="BH434" i="13"/>
  <c r="BH435" i="13"/>
  <c r="BH436" i="13"/>
  <c r="BH437" i="13"/>
  <c r="BH439" i="13"/>
  <c r="BH440" i="13"/>
  <c r="BH441" i="13"/>
  <c r="BH442" i="13"/>
  <c r="BH443" i="13"/>
  <c r="BH444" i="13"/>
  <c r="BH445" i="13"/>
  <c r="BH446" i="13"/>
  <c r="BH448" i="13"/>
  <c r="BH449" i="13"/>
  <c r="BH450" i="13"/>
  <c r="BH451" i="13"/>
  <c r="BH452" i="13"/>
  <c r="BH453" i="13"/>
  <c r="BH454" i="13"/>
  <c r="BH455" i="13"/>
  <c r="BH457" i="13"/>
  <c r="BH458" i="13"/>
  <c r="BH459" i="13"/>
  <c r="BH460" i="13"/>
  <c r="BH461" i="13"/>
  <c r="BH462" i="13"/>
  <c r="BH463" i="13"/>
  <c r="BH464" i="13"/>
  <c r="BH376" i="13"/>
  <c r="AV376" i="13"/>
  <c r="BH284" i="13"/>
  <c r="BH285" i="13"/>
  <c r="BH286" i="13"/>
  <c r="BH287" i="13"/>
  <c r="BH288" i="13"/>
  <c r="BH289" i="13"/>
  <c r="BH290" i="13"/>
  <c r="BH292" i="13"/>
  <c r="BH293" i="13"/>
  <c r="BH294" i="13"/>
  <c r="BH295" i="13"/>
  <c r="BH296" i="13"/>
  <c r="BH297" i="13"/>
  <c r="BH298" i="13"/>
  <c r="BH299" i="13"/>
  <c r="BH301" i="13"/>
  <c r="BH302" i="13"/>
  <c r="BH303" i="13"/>
  <c r="BH304" i="13"/>
  <c r="BH305" i="13"/>
  <c r="BH306" i="13"/>
  <c r="BH307" i="13"/>
  <c r="BH308" i="13"/>
  <c r="BH310" i="13"/>
  <c r="BH311" i="13"/>
  <c r="BH312" i="13"/>
  <c r="BH313" i="13"/>
  <c r="BH314" i="13"/>
  <c r="BH315" i="13"/>
  <c r="BH316" i="13"/>
  <c r="BH317" i="13"/>
  <c r="BH319" i="13"/>
  <c r="BH320" i="13"/>
  <c r="BH321" i="13"/>
  <c r="BH322" i="13"/>
  <c r="BH323" i="13"/>
  <c r="BH324" i="13"/>
  <c r="BH325" i="13"/>
  <c r="BH326" i="13"/>
  <c r="BH328" i="13"/>
  <c r="BH329" i="13"/>
  <c r="BH330" i="13"/>
  <c r="BH331" i="13"/>
  <c r="BH332" i="13"/>
  <c r="BH333" i="13"/>
  <c r="BH334" i="13"/>
  <c r="BH335" i="13"/>
  <c r="BH337" i="13"/>
  <c r="BH338" i="13"/>
  <c r="BH339" i="13"/>
  <c r="BH340" i="13"/>
  <c r="BH341" i="13"/>
  <c r="BH342" i="13"/>
  <c r="BH343" i="13"/>
  <c r="BH344" i="13"/>
  <c r="BH346" i="13"/>
  <c r="BH347" i="13"/>
  <c r="BH348" i="13"/>
  <c r="BH349" i="13"/>
  <c r="BH350" i="13"/>
  <c r="BH351" i="13"/>
  <c r="BH352" i="13"/>
  <c r="BH353" i="13"/>
  <c r="BH355" i="13"/>
  <c r="BH356" i="13"/>
  <c r="BH357" i="13"/>
  <c r="BH358" i="13"/>
  <c r="BH359" i="13"/>
  <c r="BH360" i="13"/>
  <c r="BH361" i="13"/>
  <c r="BH362" i="13"/>
  <c r="BH364" i="13"/>
  <c r="BH365" i="13"/>
  <c r="BH366" i="13"/>
  <c r="BH367" i="13"/>
  <c r="BH368" i="13"/>
  <c r="BH369" i="13"/>
  <c r="BH370" i="13"/>
  <c r="BH371" i="13"/>
  <c r="BH283" i="13"/>
  <c r="AV283" i="13"/>
  <c r="BH191" i="13"/>
  <c r="BH192" i="13"/>
  <c r="BH193" i="13"/>
  <c r="BH194" i="13"/>
  <c r="BH195" i="13"/>
  <c r="BH196" i="13"/>
  <c r="BH197" i="13"/>
  <c r="BH199" i="13"/>
  <c r="BH200" i="13"/>
  <c r="BH201" i="13"/>
  <c r="BH202" i="13"/>
  <c r="BH203" i="13"/>
  <c r="BH204" i="13"/>
  <c r="BH205" i="13"/>
  <c r="BH206" i="13"/>
  <c r="BH208" i="13"/>
  <c r="BH209" i="13"/>
  <c r="BH210" i="13"/>
  <c r="BH211" i="13"/>
  <c r="BH212" i="13"/>
  <c r="BH213" i="13"/>
  <c r="BH214" i="13"/>
  <c r="BH215" i="13"/>
  <c r="BH217" i="13"/>
  <c r="BH218" i="13"/>
  <c r="BH219" i="13"/>
  <c r="BH220" i="13"/>
  <c r="BH221" i="13"/>
  <c r="BH222" i="13"/>
  <c r="BH223" i="13"/>
  <c r="BH224" i="13"/>
  <c r="BH226" i="13"/>
  <c r="BH227" i="13"/>
  <c r="BH228" i="13"/>
  <c r="BH229" i="13"/>
  <c r="BH230" i="13"/>
  <c r="BH231" i="13"/>
  <c r="BH232" i="13"/>
  <c r="BH233" i="13"/>
  <c r="BH235" i="13"/>
  <c r="BH236" i="13"/>
  <c r="BH237" i="13"/>
  <c r="BH238" i="13"/>
  <c r="BH239" i="13"/>
  <c r="BH240" i="13"/>
  <c r="BH241" i="13"/>
  <c r="BH242" i="13"/>
  <c r="BH244" i="13"/>
  <c r="BH245" i="13"/>
  <c r="BH246" i="13"/>
  <c r="BH247" i="13"/>
  <c r="BH248" i="13"/>
  <c r="BH249" i="13"/>
  <c r="BH250" i="13"/>
  <c r="BH251" i="13"/>
  <c r="BH253" i="13"/>
  <c r="BH254" i="13"/>
  <c r="BH255" i="13"/>
  <c r="BH256" i="13"/>
  <c r="BH257" i="13"/>
  <c r="BH258" i="13"/>
  <c r="BH259" i="13"/>
  <c r="BH260" i="13"/>
  <c r="BH262" i="13"/>
  <c r="BH263" i="13"/>
  <c r="BH264" i="13"/>
  <c r="BH265" i="13"/>
  <c r="BH266" i="13"/>
  <c r="BH267" i="13"/>
  <c r="BH268" i="13"/>
  <c r="BH269" i="13"/>
  <c r="BH271" i="13"/>
  <c r="BH272" i="13"/>
  <c r="BH273" i="13"/>
  <c r="BH274" i="13"/>
  <c r="BH275" i="13"/>
  <c r="BH276" i="13"/>
  <c r="BH277" i="13"/>
  <c r="BH278" i="13"/>
  <c r="BH190" i="13"/>
  <c r="AV190" i="13"/>
  <c r="BH98" i="13"/>
  <c r="BH99" i="13"/>
  <c r="BH100" i="13"/>
  <c r="BH101" i="13"/>
  <c r="BH102" i="13"/>
  <c r="BH103" i="13"/>
  <c r="BH104" i="13"/>
  <c r="BH106" i="13"/>
  <c r="BH107" i="13"/>
  <c r="BH108" i="13"/>
  <c r="BH109" i="13"/>
  <c r="BH110" i="13"/>
  <c r="BH111" i="13"/>
  <c r="BH112" i="13"/>
  <c r="BH113" i="13"/>
  <c r="BH115" i="13"/>
  <c r="BH116" i="13"/>
  <c r="BH117" i="13"/>
  <c r="BH118" i="13"/>
  <c r="BH119" i="13"/>
  <c r="BH120" i="13"/>
  <c r="BH121" i="13"/>
  <c r="BH122" i="13"/>
  <c r="BH124" i="13"/>
  <c r="BH125" i="13"/>
  <c r="BH126" i="13"/>
  <c r="BH127" i="13"/>
  <c r="BH128" i="13"/>
  <c r="BH129" i="13"/>
  <c r="BH130" i="13"/>
  <c r="BH131" i="13"/>
  <c r="BH133" i="13"/>
  <c r="BH134" i="13"/>
  <c r="BH135" i="13"/>
  <c r="BH136" i="13"/>
  <c r="BH137" i="13"/>
  <c r="BH138" i="13"/>
  <c r="BH139" i="13"/>
  <c r="BH140" i="13"/>
  <c r="BH142" i="13"/>
  <c r="BH143" i="13"/>
  <c r="BH144" i="13"/>
  <c r="BH145" i="13"/>
  <c r="BH146" i="13"/>
  <c r="BH147" i="13"/>
  <c r="BH148" i="13"/>
  <c r="BH149" i="13"/>
  <c r="BH151" i="13"/>
  <c r="BH152" i="13"/>
  <c r="BH153" i="13"/>
  <c r="BH154" i="13"/>
  <c r="BH155" i="13"/>
  <c r="BH156" i="13"/>
  <c r="BH157" i="13"/>
  <c r="BH158" i="13"/>
  <c r="BH160" i="13"/>
  <c r="BH161" i="13"/>
  <c r="BH162" i="13"/>
  <c r="BH163" i="13"/>
  <c r="BH164" i="13"/>
  <c r="BH165" i="13"/>
  <c r="BH166" i="13"/>
  <c r="BH167" i="13"/>
  <c r="BH169" i="13"/>
  <c r="BH170" i="13"/>
  <c r="BH171" i="13"/>
  <c r="BH172" i="13"/>
  <c r="BH173" i="13"/>
  <c r="BH174" i="13"/>
  <c r="BH175" i="13"/>
  <c r="BH176" i="13"/>
  <c r="BH178" i="13"/>
  <c r="BH179" i="13"/>
  <c r="BH180" i="13"/>
  <c r="BH181" i="13"/>
  <c r="BH182" i="13"/>
  <c r="BH183" i="13"/>
  <c r="BH184" i="13"/>
  <c r="BH185" i="13"/>
  <c r="BH97" i="13"/>
  <c r="BH5" i="13"/>
  <c r="BH6" i="13"/>
  <c r="BH7" i="13"/>
  <c r="BH8" i="13"/>
  <c r="BH9" i="13"/>
  <c r="BH10" i="13"/>
  <c r="BH11" i="13"/>
  <c r="BH13" i="13"/>
  <c r="BH14" i="13"/>
  <c r="BH15" i="13"/>
  <c r="BH16" i="13"/>
  <c r="BH17" i="13"/>
  <c r="BH18" i="13"/>
  <c r="BH19" i="13"/>
  <c r="BH20" i="13"/>
  <c r="BH22" i="13"/>
  <c r="BH23" i="13"/>
  <c r="BH24" i="13"/>
  <c r="BH25" i="13"/>
  <c r="BH26" i="13"/>
  <c r="BH27" i="13"/>
  <c r="BH28" i="13"/>
  <c r="BH29" i="13"/>
  <c r="BH31" i="13"/>
  <c r="BH32" i="13"/>
  <c r="BH33" i="13"/>
  <c r="BH34" i="13"/>
  <c r="BH35" i="13"/>
  <c r="BH36" i="13"/>
  <c r="BH37" i="13"/>
  <c r="BH38" i="13"/>
  <c r="BH40" i="13"/>
  <c r="BH41" i="13"/>
  <c r="BH42" i="13"/>
  <c r="BH43" i="13"/>
  <c r="BH44" i="13"/>
  <c r="BH45" i="13"/>
  <c r="BH46" i="13"/>
  <c r="BH47" i="13"/>
  <c r="BH49" i="13"/>
  <c r="BH50" i="13"/>
  <c r="BH51" i="13"/>
  <c r="BH52" i="13"/>
  <c r="BH53" i="13"/>
  <c r="BH54" i="13"/>
  <c r="BH55" i="13"/>
  <c r="BH56" i="13"/>
  <c r="BH58" i="13"/>
  <c r="BH59" i="13"/>
  <c r="BH60" i="13"/>
  <c r="BH61" i="13"/>
  <c r="BH62" i="13"/>
  <c r="BH63" i="13"/>
  <c r="BH64" i="13"/>
  <c r="BH65" i="13"/>
  <c r="BH67" i="13"/>
  <c r="BH68" i="13"/>
  <c r="BH69" i="13"/>
  <c r="BH70" i="13"/>
  <c r="BH71" i="13"/>
  <c r="BH72" i="13"/>
  <c r="BH73" i="13"/>
  <c r="BH74" i="13"/>
  <c r="BH76" i="13"/>
  <c r="BH77" i="13"/>
  <c r="BH78" i="13"/>
  <c r="BH79" i="13"/>
  <c r="BH80" i="13"/>
  <c r="BH81" i="13"/>
  <c r="BH82" i="13"/>
  <c r="BH83" i="13"/>
  <c r="BH85" i="13"/>
  <c r="BH86" i="13"/>
  <c r="BH87" i="13"/>
  <c r="BH88" i="13"/>
  <c r="BH89" i="13"/>
  <c r="BH90" i="13"/>
  <c r="BH91" i="13"/>
  <c r="BH92" i="13"/>
  <c r="BH4" i="13"/>
  <c r="AV97" i="13"/>
  <c r="AV4" i="13"/>
  <c r="AV470" i="13"/>
  <c r="AV471" i="13"/>
  <c r="AV472" i="13"/>
  <c r="AV473" i="13"/>
  <c r="AV474" i="13"/>
  <c r="AV475" i="13"/>
  <c r="AV476" i="13"/>
  <c r="AV478" i="13"/>
  <c r="AV479" i="13"/>
  <c r="AV480" i="13"/>
  <c r="AV481" i="13"/>
  <c r="AV482" i="13"/>
  <c r="AV483" i="13"/>
  <c r="AV484" i="13"/>
  <c r="AV485" i="13"/>
  <c r="AV487" i="13"/>
  <c r="AV488" i="13"/>
  <c r="AV489" i="13"/>
  <c r="AV490" i="13"/>
  <c r="AV491" i="13"/>
  <c r="AV492" i="13"/>
  <c r="AV493" i="13"/>
  <c r="AV494" i="13"/>
  <c r="AV496" i="13"/>
  <c r="AV497" i="13"/>
  <c r="AV498" i="13"/>
  <c r="AV499" i="13"/>
  <c r="AV500" i="13"/>
  <c r="AV501" i="13"/>
  <c r="AV502" i="13"/>
  <c r="AV503" i="13"/>
  <c r="AV505" i="13"/>
  <c r="AV506" i="13"/>
  <c r="AV507" i="13"/>
  <c r="AV508" i="13"/>
  <c r="AV509" i="13"/>
  <c r="AV510" i="13"/>
  <c r="AV511" i="13"/>
  <c r="AV512" i="13"/>
  <c r="AV514" i="13"/>
  <c r="AV515" i="13"/>
  <c r="AV516" i="13"/>
  <c r="AV517" i="13"/>
  <c r="AV518" i="13"/>
  <c r="AV519" i="13"/>
  <c r="AV520" i="13"/>
  <c r="AV521" i="13"/>
  <c r="AV523" i="13"/>
  <c r="AV524" i="13"/>
  <c r="AV525" i="13"/>
  <c r="AV526" i="13"/>
  <c r="AV527" i="13"/>
  <c r="AV528" i="13"/>
  <c r="AV529" i="13"/>
  <c r="AV530" i="13"/>
  <c r="AV532" i="13"/>
  <c r="AV533" i="13"/>
  <c r="AV534" i="13"/>
  <c r="AV535" i="13"/>
  <c r="AV536" i="13"/>
  <c r="AV537" i="13"/>
  <c r="AV538" i="13"/>
  <c r="AV539" i="13"/>
  <c r="AV541" i="13"/>
  <c r="AV542" i="13"/>
  <c r="AV543" i="13"/>
  <c r="AV544" i="13"/>
  <c r="AV545" i="13"/>
  <c r="AV546" i="13"/>
  <c r="AV547" i="13"/>
  <c r="AV548" i="13"/>
  <c r="AV550" i="13"/>
  <c r="AV551" i="13"/>
  <c r="AV552" i="13"/>
  <c r="AV553" i="13"/>
  <c r="AV554" i="13"/>
  <c r="AV555" i="13"/>
  <c r="AV556" i="13"/>
  <c r="AV557" i="13"/>
  <c r="AJ469" i="13"/>
  <c r="AV377" i="13"/>
  <c r="AV378" i="13"/>
  <c r="AV379" i="13"/>
  <c r="AV380" i="13"/>
  <c r="AV381" i="13"/>
  <c r="AV382" i="13"/>
  <c r="AV383" i="13"/>
  <c r="AV385" i="13"/>
  <c r="AV386" i="13"/>
  <c r="AV387" i="13"/>
  <c r="AV388" i="13"/>
  <c r="AV389" i="13"/>
  <c r="AV390" i="13"/>
  <c r="AV391" i="13"/>
  <c r="AV392" i="13"/>
  <c r="AV394" i="13"/>
  <c r="AV395" i="13"/>
  <c r="AV396" i="13"/>
  <c r="AV397" i="13"/>
  <c r="AV398" i="13"/>
  <c r="AV399" i="13"/>
  <c r="AV400" i="13"/>
  <c r="AV401" i="13"/>
  <c r="AV403" i="13"/>
  <c r="AV404" i="13"/>
  <c r="AV405" i="13"/>
  <c r="AV406" i="13"/>
  <c r="AV407" i="13"/>
  <c r="AV408" i="13"/>
  <c r="AV409" i="13"/>
  <c r="AV410" i="13"/>
  <c r="AV412" i="13"/>
  <c r="AV413" i="13"/>
  <c r="AV414" i="13"/>
  <c r="AV415" i="13"/>
  <c r="AV416" i="13"/>
  <c r="AV417" i="13"/>
  <c r="AV418" i="13"/>
  <c r="AV419" i="13"/>
  <c r="AV421" i="13"/>
  <c r="AV422" i="13"/>
  <c r="AV423" i="13"/>
  <c r="AV424" i="13"/>
  <c r="AV425" i="13"/>
  <c r="AV426" i="13"/>
  <c r="AV427" i="13"/>
  <c r="AV428" i="13"/>
  <c r="AV430" i="13"/>
  <c r="AV431" i="13"/>
  <c r="AV432" i="13"/>
  <c r="AV433" i="13"/>
  <c r="AV434" i="13"/>
  <c r="AV435" i="13"/>
  <c r="AV436" i="13"/>
  <c r="AV437" i="13"/>
  <c r="AV439" i="13"/>
  <c r="AV440" i="13"/>
  <c r="AV441" i="13"/>
  <c r="AV442" i="13"/>
  <c r="AV443" i="13"/>
  <c r="AV444" i="13"/>
  <c r="AV445" i="13"/>
  <c r="AV446" i="13"/>
  <c r="AV448" i="13"/>
  <c r="AV449" i="13"/>
  <c r="AV450" i="13"/>
  <c r="AV451" i="13"/>
  <c r="AV452" i="13"/>
  <c r="AV453" i="13"/>
  <c r="AV454" i="13"/>
  <c r="AV455" i="13"/>
  <c r="AV457" i="13"/>
  <c r="AV458" i="13"/>
  <c r="AV459" i="13"/>
  <c r="AV460" i="13"/>
  <c r="AV461" i="13"/>
  <c r="AV462" i="13"/>
  <c r="AV463" i="13"/>
  <c r="AV464" i="13"/>
  <c r="AJ376" i="13"/>
  <c r="AV284" i="13"/>
  <c r="AV285" i="13"/>
  <c r="AV286" i="13"/>
  <c r="AV287" i="13"/>
  <c r="AV288" i="13"/>
  <c r="AV289" i="13"/>
  <c r="AV290" i="13"/>
  <c r="AV292" i="13"/>
  <c r="AV293" i="13"/>
  <c r="AV294" i="13"/>
  <c r="AV295" i="13"/>
  <c r="AV296" i="13"/>
  <c r="AV297" i="13"/>
  <c r="AV298" i="13"/>
  <c r="AV299" i="13"/>
  <c r="AV301" i="13"/>
  <c r="AV302" i="13"/>
  <c r="AV303" i="13"/>
  <c r="AV304" i="13"/>
  <c r="AV305" i="13"/>
  <c r="AV306" i="13"/>
  <c r="AV307" i="13"/>
  <c r="AV308" i="13"/>
  <c r="AV310" i="13"/>
  <c r="AV311" i="13"/>
  <c r="AV312" i="13"/>
  <c r="AV313" i="13"/>
  <c r="AV314" i="13"/>
  <c r="AV315" i="13"/>
  <c r="AV316" i="13"/>
  <c r="AV317" i="13"/>
  <c r="AV319" i="13"/>
  <c r="AV320" i="13"/>
  <c r="AV321" i="13"/>
  <c r="AV322" i="13"/>
  <c r="AV323" i="13"/>
  <c r="AV324" i="13"/>
  <c r="AV325" i="13"/>
  <c r="AV326" i="13"/>
  <c r="AV328" i="13"/>
  <c r="AV329" i="13"/>
  <c r="AV330" i="13"/>
  <c r="AV331" i="13"/>
  <c r="AV332" i="13"/>
  <c r="AV333" i="13"/>
  <c r="AV334" i="13"/>
  <c r="AV335" i="13"/>
  <c r="AV337" i="13"/>
  <c r="AV338" i="13"/>
  <c r="AV339" i="13"/>
  <c r="AV340" i="13"/>
  <c r="AV341" i="13"/>
  <c r="AV342" i="13"/>
  <c r="AV343" i="13"/>
  <c r="AV344" i="13"/>
  <c r="AV346" i="13"/>
  <c r="AV347" i="13"/>
  <c r="AV348" i="13"/>
  <c r="AV349" i="13"/>
  <c r="AV350" i="13"/>
  <c r="AV351" i="13"/>
  <c r="AV352" i="13"/>
  <c r="AV353" i="13"/>
  <c r="AV355" i="13"/>
  <c r="AV356" i="13"/>
  <c r="AV357" i="13"/>
  <c r="AV358" i="13"/>
  <c r="AV359" i="13"/>
  <c r="AV360" i="13"/>
  <c r="AV361" i="13"/>
  <c r="AV362" i="13"/>
  <c r="AV364" i="13"/>
  <c r="AV365" i="13"/>
  <c r="AV366" i="13"/>
  <c r="AV367" i="13"/>
  <c r="AV368" i="13"/>
  <c r="AV369" i="13"/>
  <c r="AV370" i="13"/>
  <c r="AV371" i="13"/>
  <c r="AJ283" i="13"/>
  <c r="AV191" i="13"/>
  <c r="AV192" i="13"/>
  <c r="AV193" i="13"/>
  <c r="AV194" i="13"/>
  <c r="AV195" i="13"/>
  <c r="AV196" i="13"/>
  <c r="AV197" i="13"/>
  <c r="AV199" i="13"/>
  <c r="AV200" i="13"/>
  <c r="AV201" i="13"/>
  <c r="AV202" i="13"/>
  <c r="AV203" i="13"/>
  <c r="AV204" i="13"/>
  <c r="AV205" i="13"/>
  <c r="AV206" i="13"/>
  <c r="AV208" i="13"/>
  <c r="AV209" i="13"/>
  <c r="AV210" i="13"/>
  <c r="AV211" i="13"/>
  <c r="AV212" i="13"/>
  <c r="AV213" i="13"/>
  <c r="AV214" i="13"/>
  <c r="AV215" i="13"/>
  <c r="AV217" i="13"/>
  <c r="AV218" i="13"/>
  <c r="AV219" i="13"/>
  <c r="AV220" i="13"/>
  <c r="AV221" i="13"/>
  <c r="AV222" i="13"/>
  <c r="AV223" i="13"/>
  <c r="AV224" i="13"/>
  <c r="AV226" i="13"/>
  <c r="AV227" i="13"/>
  <c r="AV228" i="13"/>
  <c r="AV229" i="13"/>
  <c r="AV230" i="13"/>
  <c r="AV231" i="13"/>
  <c r="AV232" i="13"/>
  <c r="AV233" i="13"/>
  <c r="AV235" i="13"/>
  <c r="AV236" i="13"/>
  <c r="AV237" i="13"/>
  <c r="AV238" i="13"/>
  <c r="AV239" i="13"/>
  <c r="AV240" i="13"/>
  <c r="AV241" i="13"/>
  <c r="AV242" i="13"/>
  <c r="AV244" i="13"/>
  <c r="AV245" i="13"/>
  <c r="AV246" i="13"/>
  <c r="AV247" i="13"/>
  <c r="AV248" i="13"/>
  <c r="AV249" i="13"/>
  <c r="AV250" i="13"/>
  <c r="AV251" i="13"/>
  <c r="AV253" i="13"/>
  <c r="AV254" i="13"/>
  <c r="AV255" i="13"/>
  <c r="AV256" i="13"/>
  <c r="AV257" i="13"/>
  <c r="AV258" i="13"/>
  <c r="AV259" i="13"/>
  <c r="AV260" i="13"/>
  <c r="AV262" i="13"/>
  <c r="AV263" i="13"/>
  <c r="AV264" i="13"/>
  <c r="AV265" i="13"/>
  <c r="AV266" i="13"/>
  <c r="AV267" i="13"/>
  <c r="AV268" i="13"/>
  <c r="AV269" i="13"/>
  <c r="AV271" i="13"/>
  <c r="AV272" i="13"/>
  <c r="AV273" i="13"/>
  <c r="AV274" i="13"/>
  <c r="AV275" i="13"/>
  <c r="AV276" i="13"/>
  <c r="AV277" i="13"/>
  <c r="AV278" i="13"/>
  <c r="AJ190" i="13"/>
  <c r="AV98" i="13"/>
  <c r="AV99" i="13"/>
  <c r="AV100" i="13"/>
  <c r="AV101" i="13"/>
  <c r="AV102" i="13"/>
  <c r="AV103" i="13"/>
  <c r="AV104" i="13"/>
  <c r="AV106" i="13"/>
  <c r="AV107" i="13"/>
  <c r="AV108" i="13"/>
  <c r="AV109" i="13"/>
  <c r="AV110" i="13"/>
  <c r="AV111" i="13"/>
  <c r="AV112" i="13"/>
  <c r="AV113" i="13"/>
  <c r="AV115" i="13"/>
  <c r="AV116" i="13"/>
  <c r="AV117" i="13"/>
  <c r="AV118" i="13"/>
  <c r="AV119" i="13"/>
  <c r="AV120" i="13"/>
  <c r="AV121" i="13"/>
  <c r="AV122" i="13"/>
  <c r="AV124" i="13"/>
  <c r="AV125" i="13"/>
  <c r="AV126" i="13"/>
  <c r="AV127" i="13"/>
  <c r="AV128" i="13"/>
  <c r="AV129" i="13"/>
  <c r="AV130" i="13"/>
  <c r="AV131" i="13"/>
  <c r="AV133" i="13"/>
  <c r="AV134" i="13"/>
  <c r="AV135" i="13"/>
  <c r="AV136" i="13"/>
  <c r="AV137" i="13"/>
  <c r="AV138" i="13"/>
  <c r="AV139" i="13"/>
  <c r="AV140" i="13"/>
  <c r="AV142" i="13"/>
  <c r="AV143" i="13"/>
  <c r="AV144" i="13"/>
  <c r="AV145" i="13"/>
  <c r="AV146" i="13"/>
  <c r="AV147" i="13"/>
  <c r="AV148" i="13"/>
  <c r="AV149" i="13"/>
  <c r="AV151" i="13"/>
  <c r="AV152" i="13"/>
  <c r="AV153" i="13"/>
  <c r="AV154" i="13"/>
  <c r="AV155" i="13"/>
  <c r="AV156" i="13"/>
  <c r="AV157" i="13"/>
  <c r="AV158" i="13"/>
  <c r="AV160" i="13"/>
  <c r="AV161" i="13"/>
  <c r="AV162" i="13"/>
  <c r="AV163" i="13"/>
  <c r="AV164" i="13"/>
  <c r="AV165" i="13"/>
  <c r="AV166" i="13"/>
  <c r="AV167" i="13"/>
  <c r="AV169" i="13"/>
  <c r="AV170" i="13"/>
  <c r="AV171" i="13"/>
  <c r="AV172" i="13"/>
  <c r="AV173" i="13"/>
  <c r="AV174" i="13"/>
  <c r="AV175" i="13"/>
  <c r="AV176" i="13"/>
  <c r="AV178" i="13"/>
  <c r="AV179" i="13"/>
  <c r="AV180" i="13"/>
  <c r="AV181" i="13"/>
  <c r="AV182" i="13"/>
  <c r="AV183" i="13"/>
  <c r="AV184" i="13"/>
  <c r="AV185" i="13"/>
  <c r="AJ97" i="13"/>
  <c r="AV5" i="13"/>
  <c r="AV6" i="13"/>
  <c r="AV7" i="13"/>
  <c r="AV8" i="13"/>
  <c r="AV9" i="13"/>
  <c r="AV10" i="13"/>
  <c r="AV11" i="13"/>
  <c r="AV13" i="13"/>
  <c r="AV14" i="13"/>
  <c r="AV15" i="13"/>
  <c r="AV16" i="13"/>
  <c r="AV17" i="13"/>
  <c r="AV18" i="13"/>
  <c r="AV19" i="13"/>
  <c r="AV20" i="13"/>
  <c r="AV22" i="13"/>
  <c r="AV23" i="13"/>
  <c r="AV24" i="13"/>
  <c r="AV25" i="13"/>
  <c r="AV26" i="13"/>
  <c r="AV27" i="13"/>
  <c r="AV28" i="13"/>
  <c r="AV29" i="13"/>
  <c r="AV31" i="13"/>
  <c r="AV32" i="13"/>
  <c r="AV33" i="13"/>
  <c r="AV34" i="13"/>
  <c r="AV35" i="13"/>
  <c r="AV36" i="13"/>
  <c r="AV37" i="13"/>
  <c r="AV38" i="13"/>
  <c r="AV40" i="13"/>
  <c r="AV41" i="13"/>
  <c r="AV42" i="13"/>
  <c r="AV43" i="13"/>
  <c r="AV44" i="13"/>
  <c r="AV45" i="13"/>
  <c r="AV46" i="13"/>
  <c r="AV47" i="13"/>
  <c r="AV49" i="13"/>
  <c r="AV50" i="13"/>
  <c r="AV51" i="13"/>
  <c r="AV52" i="13"/>
  <c r="AV53" i="13"/>
  <c r="AV54" i="13"/>
  <c r="AV55" i="13"/>
  <c r="AV56" i="13"/>
  <c r="AV58" i="13"/>
  <c r="AV59" i="13"/>
  <c r="AV60" i="13"/>
  <c r="AV61" i="13"/>
  <c r="AV62" i="13"/>
  <c r="AV63" i="13"/>
  <c r="AV64" i="13"/>
  <c r="AV65" i="13"/>
  <c r="AV67" i="13"/>
  <c r="AV68" i="13"/>
  <c r="AV69" i="13"/>
  <c r="AV70" i="13"/>
  <c r="AV71" i="13"/>
  <c r="AV72" i="13"/>
  <c r="AV73" i="13"/>
  <c r="AV74" i="13"/>
  <c r="AV76" i="13"/>
  <c r="AV77" i="13"/>
  <c r="AV78" i="13"/>
  <c r="AV79" i="13"/>
  <c r="AV80" i="13"/>
  <c r="AV81" i="13"/>
  <c r="AV82" i="13"/>
  <c r="AV83" i="13"/>
  <c r="AV85" i="13"/>
  <c r="AV86" i="13"/>
  <c r="AV87" i="13"/>
  <c r="AV88" i="13"/>
  <c r="AV89" i="13"/>
  <c r="AV90" i="13"/>
  <c r="AV91" i="13"/>
  <c r="AV92" i="13"/>
  <c r="AJ4" i="13"/>
  <c r="AJ470" i="13"/>
  <c r="AJ471" i="13"/>
  <c r="AJ472" i="13"/>
  <c r="AJ473" i="13"/>
  <c r="AJ474" i="13"/>
  <c r="AJ475" i="13"/>
  <c r="AJ476" i="13"/>
  <c r="AJ478" i="13"/>
  <c r="AJ479" i="13"/>
  <c r="AJ480" i="13"/>
  <c r="AJ481" i="13"/>
  <c r="AJ482" i="13"/>
  <c r="AJ483" i="13"/>
  <c r="AJ484" i="13"/>
  <c r="AJ485" i="13"/>
  <c r="AJ487" i="13"/>
  <c r="AJ488" i="13"/>
  <c r="AJ489" i="13"/>
  <c r="AJ490" i="13"/>
  <c r="AJ491" i="13"/>
  <c r="AJ492" i="13"/>
  <c r="AJ493" i="13"/>
  <c r="AJ494" i="13"/>
  <c r="AJ496" i="13"/>
  <c r="AJ497" i="13"/>
  <c r="AJ498" i="13"/>
  <c r="AJ499" i="13"/>
  <c r="AJ500" i="13"/>
  <c r="AJ501" i="13"/>
  <c r="AJ502" i="13"/>
  <c r="AJ503" i="13"/>
  <c r="AJ505" i="13"/>
  <c r="AJ506" i="13"/>
  <c r="AJ507" i="13"/>
  <c r="AJ508" i="13"/>
  <c r="AJ509" i="13"/>
  <c r="AJ510" i="13"/>
  <c r="AJ511" i="13"/>
  <c r="AJ512" i="13"/>
  <c r="AJ514" i="13"/>
  <c r="AJ515" i="13"/>
  <c r="AJ516" i="13"/>
  <c r="AJ517" i="13"/>
  <c r="AJ518" i="13"/>
  <c r="AJ519" i="13"/>
  <c r="AJ520" i="13"/>
  <c r="AJ521" i="13"/>
  <c r="AJ523" i="13"/>
  <c r="AJ524" i="13"/>
  <c r="AJ525" i="13"/>
  <c r="AJ526" i="13"/>
  <c r="AJ527" i="13"/>
  <c r="AJ528" i="13"/>
  <c r="AJ529" i="13"/>
  <c r="AJ530" i="13"/>
  <c r="AJ532" i="13"/>
  <c r="AJ533" i="13"/>
  <c r="AJ534" i="13"/>
  <c r="AJ535" i="13"/>
  <c r="AJ536" i="13"/>
  <c r="AJ537" i="13"/>
  <c r="AJ538" i="13"/>
  <c r="AJ539" i="13"/>
  <c r="AJ541" i="13"/>
  <c r="AJ542" i="13"/>
  <c r="AJ543" i="13"/>
  <c r="AJ544" i="13"/>
  <c r="AJ545" i="13"/>
  <c r="AJ546" i="13"/>
  <c r="AJ547" i="13"/>
  <c r="AJ548" i="13"/>
  <c r="AJ550" i="13"/>
  <c r="AJ551" i="13"/>
  <c r="AJ552" i="13"/>
  <c r="AJ553" i="13"/>
  <c r="AJ554" i="13"/>
  <c r="AJ555" i="13"/>
  <c r="AJ556" i="13"/>
  <c r="AJ557" i="13"/>
  <c r="X469" i="13"/>
  <c r="AJ377" i="13"/>
  <c r="AJ378" i="13"/>
  <c r="AJ379" i="13"/>
  <c r="AJ380" i="13"/>
  <c r="AJ381" i="13"/>
  <c r="AJ382" i="13"/>
  <c r="AJ383" i="13"/>
  <c r="AJ385" i="13"/>
  <c r="AJ386" i="13"/>
  <c r="AJ387" i="13"/>
  <c r="AJ388" i="13"/>
  <c r="AJ389" i="13"/>
  <c r="AJ390" i="13"/>
  <c r="AJ391" i="13"/>
  <c r="AJ392" i="13"/>
  <c r="AJ394" i="13"/>
  <c r="AJ395" i="13"/>
  <c r="AJ396" i="13"/>
  <c r="AJ397" i="13"/>
  <c r="AJ398" i="13"/>
  <c r="AJ399" i="13"/>
  <c r="AJ400" i="13"/>
  <c r="AJ401" i="13"/>
  <c r="AJ403" i="13"/>
  <c r="AJ404" i="13"/>
  <c r="AJ405" i="13"/>
  <c r="AJ406" i="13"/>
  <c r="AJ407" i="13"/>
  <c r="AJ408" i="13"/>
  <c r="AJ409" i="13"/>
  <c r="AJ410" i="13"/>
  <c r="AJ412" i="13"/>
  <c r="AJ413" i="13"/>
  <c r="AJ414" i="13"/>
  <c r="AJ415" i="13"/>
  <c r="AJ416" i="13"/>
  <c r="AJ417" i="13"/>
  <c r="AJ418" i="13"/>
  <c r="AJ419" i="13"/>
  <c r="AJ421" i="13"/>
  <c r="AJ422" i="13"/>
  <c r="AJ423" i="13"/>
  <c r="AJ424" i="13"/>
  <c r="AJ425" i="13"/>
  <c r="AJ426" i="13"/>
  <c r="AJ427" i="13"/>
  <c r="AJ428" i="13"/>
  <c r="AJ430" i="13"/>
  <c r="AJ431" i="13"/>
  <c r="AJ432" i="13"/>
  <c r="AJ433" i="13"/>
  <c r="AJ434" i="13"/>
  <c r="AJ435" i="13"/>
  <c r="AJ436" i="13"/>
  <c r="AJ437" i="13"/>
  <c r="AJ439" i="13"/>
  <c r="AJ440" i="13"/>
  <c r="AJ441" i="13"/>
  <c r="AJ442" i="13"/>
  <c r="AJ443" i="13"/>
  <c r="AJ444" i="13"/>
  <c r="AJ445" i="13"/>
  <c r="AJ446" i="13"/>
  <c r="AJ448" i="13"/>
  <c r="AJ449" i="13"/>
  <c r="AJ450" i="13"/>
  <c r="AJ451" i="13"/>
  <c r="AJ452" i="13"/>
  <c r="AJ453" i="13"/>
  <c r="AJ454" i="13"/>
  <c r="AJ455" i="13"/>
  <c r="AJ457" i="13"/>
  <c r="AJ458" i="13"/>
  <c r="AJ459" i="13"/>
  <c r="AJ460" i="13"/>
  <c r="AJ461" i="13"/>
  <c r="AJ462" i="13"/>
  <c r="AJ463" i="13"/>
  <c r="AJ464" i="13"/>
  <c r="X376" i="13"/>
  <c r="AJ284" i="13"/>
  <c r="AJ285" i="13"/>
  <c r="AJ286" i="13"/>
  <c r="AJ287" i="13"/>
  <c r="AJ288" i="13"/>
  <c r="AJ289" i="13"/>
  <c r="AJ290" i="13"/>
  <c r="AJ292" i="13"/>
  <c r="AJ293" i="13"/>
  <c r="AJ294" i="13"/>
  <c r="AJ295" i="13"/>
  <c r="AJ296" i="13"/>
  <c r="AJ297" i="13"/>
  <c r="AJ298" i="13"/>
  <c r="AJ299" i="13"/>
  <c r="AJ301" i="13"/>
  <c r="AJ302" i="13"/>
  <c r="AJ303" i="13"/>
  <c r="AJ304" i="13"/>
  <c r="AJ305" i="13"/>
  <c r="AJ306" i="13"/>
  <c r="AJ307" i="13"/>
  <c r="AJ308" i="13"/>
  <c r="AJ310" i="13"/>
  <c r="AJ311" i="13"/>
  <c r="AJ312" i="13"/>
  <c r="AJ313" i="13"/>
  <c r="AJ314" i="13"/>
  <c r="AJ315" i="13"/>
  <c r="AJ316" i="13"/>
  <c r="AJ317" i="13"/>
  <c r="AJ319" i="13"/>
  <c r="AJ320" i="13"/>
  <c r="AJ321" i="13"/>
  <c r="AJ322" i="13"/>
  <c r="AJ323" i="13"/>
  <c r="AJ324" i="13"/>
  <c r="AJ325" i="13"/>
  <c r="AJ326" i="13"/>
  <c r="AJ328" i="13"/>
  <c r="AJ329" i="13"/>
  <c r="AJ330" i="13"/>
  <c r="AJ331" i="13"/>
  <c r="AJ332" i="13"/>
  <c r="AJ333" i="13"/>
  <c r="AJ334" i="13"/>
  <c r="AJ335" i="13"/>
  <c r="AJ337" i="13"/>
  <c r="AJ338" i="13"/>
  <c r="AJ339" i="13"/>
  <c r="AJ340" i="13"/>
  <c r="AJ341" i="13"/>
  <c r="AJ342" i="13"/>
  <c r="AJ343" i="13"/>
  <c r="AJ344" i="13"/>
  <c r="AJ346" i="13"/>
  <c r="AJ347" i="13"/>
  <c r="AJ348" i="13"/>
  <c r="AJ349" i="13"/>
  <c r="AJ350" i="13"/>
  <c r="AJ351" i="13"/>
  <c r="AJ352" i="13"/>
  <c r="AJ353" i="13"/>
  <c r="AJ355" i="13"/>
  <c r="AJ356" i="13"/>
  <c r="AJ357" i="13"/>
  <c r="AJ358" i="13"/>
  <c r="AJ359" i="13"/>
  <c r="AJ360" i="13"/>
  <c r="AJ361" i="13"/>
  <c r="AJ362" i="13"/>
  <c r="AJ364" i="13"/>
  <c r="AJ365" i="13"/>
  <c r="AJ366" i="13"/>
  <c r="AJ367" i="13"/>
  <c r="AJ368" i="13"/>
  <c r="AJ369" i="13"/>
  <c r="AJ370" i="13"/>
  <c r="AJ371" i="13"/>
  <c r="AJ191" i="13"/>
  <c r="AJ192" i="13"/>
  <c r="AJ193" i="13"/>
  <c r="AJ194" i="13"/>
  <c r="AJ195" i="13"/>
  <c r="AJ196" i="13"/>
  <c r="AJ197" i="13"/>
  <c r="AJ199" i="13"/>
  <c r="AJ200" i="13"/>
  <c r="AJ201" i="13"/>
  <c r="AJ202" i="13"/>
  <c r="AJ203" i="13"/>
  <c r="AJ204" i="13"/>
  <c r="AJ205" i="13"/>
  <c r="AJ206" i="13"/>
  <c r="AJ208" i="13"/>
  <c r="AJ209" i="13"/>
  <c r="AJ210" i="13"/>
  <c r="AJ211" i="13"/>
  <c r="AJ212" i="13"/>
  <c r="AJ213" i="13"/>
  <c r="AJ214" i="13"/>
  <c r="AJ215" i="13"/>
  <c r="AJ217" i="13"/>
  <c r="AJ218" i="13"/>
  <c r="AJ219" i="13"/>
  <c r="AJ220" i="13"/>
  <c r="AJ221" i="13"/>
  <c r="AJ222" i="13"/>
  <c r="AJ223" i="13"/>
  <c r="AJ224" i="13"/>
  <c r="AJ226" i="13"/>
  <c r="AJ227" i="13"/>
  <c r="AJ228" i="13"/>
  <c r="AJ229" i="13"/>
  <c r="AJ230" i="13"/>
  <c r="AJ231" i="13"/>
  <c r="AJ232" i="13"/>
  <c r="AJ233" i="13"/>
  <c r="AJ235" i="13"/>
  <c r="AJ236" i="13"/>
  <c r="AJ237" i="13"/>
  <c r="AJ238" i="13"/>
  <c r="AJ239" i="13"/>
  <c r="AJ240" i="13"/>
  <c r="AJ241" i="13"/>
  <c r="AJ242" i="13"/>
  <c r="AJ244" i="13"/>
  <c r="AJ245" i="13"/>
  <c r="AJ246" i="13"/>
  <c r="AJ247" i="13"/>
  <c r="AJ248" i="13"/>
  <c r="AJ249" i="13"/>
  <c r="AJ250" i="13"/>
  <c r="AJ251" i="13"/>
  <c r="AJ253" i="13"/>
  <c r="AJ254" i="13"/>
  <c r="AJ255" i="13"/>
  <c r="AJ256" i="13"/>
  <c r="AJ257" i="13"/>
  <c r="AJ258" i="13"/>
  <c r="AJ259" i="13"/>
  <c r="AJ260" i="13"/>
  <c r="AJ262" i="13"/>
  <c r="AJ263" i="13"/>
  <c r="AJ264" i="13"/>
  <c r="AJ265" i="13"/>
  <c r="AJ266" i="13"/>
  <c r="AJ267" i="13"/>
  <c r="AJ268" i="13"/>
  <c r="AJ269" i="13"/>
  <c r="AJ271" i="13"/>
  <c r="AJ272" i="13"/>
  <c r="AJ273" i="13"/>
  <c r="AJ274" i="13"/>
  <c r="AJ275" i="13"/>
  <c r="AJ276" i="13"/>
  <c r="AJ277" i="13"/>
  <c r="AJ278" i="13"/>
  <c r="X190" i="13"/>
  <c r="AJ98" i="13"/>
  <c r="AJ99" i="13"/>
  <c r="AJ100" i="13"/>
  <c r="AJ101" i="13"/>
  <c r="AJ102" i="13"/>
  <c r="AJ103" i="13"/>
  <c r="AJ104" i="13"/>
  <c r="AJ106" i="13"/>
  <c r="AJ107" i="13"/>
  <c r="AJ108" i="13"/>
  <c r="AJ109" i="13"/>
  <c r="AJ110" i="13"/>
  <c r="AJ111" i="13"/>
  <c r="AJ112" i="13"/>
  <c r="AJ113" i="13"/>
  <c r="AJ115" i="13"/>
  <c r="AJ116" i="13"/>
  <c r="AJ117" i="13"/>
  <c r="AJ118" i="13"/>
  <c r="AJ119" i="13"/>
  <c r="AJ120" i="13"/>
  <c r="AJ121" i="13"/>
  <c r="AJ122" i="13"/>
  <c r="AJ124" i="13"/>
  <c r="AJ125" i="13"/>
  <c r="AJ126" i="13"/>
  <c r="AJ127" i="13"/>
  <c r="AJ128" i="13"/>
  <c r="AJ129" i="13"/>
  <c r="AA186" i="13" s="1"/>
  <c r="O585" i="13" s="1"/>
  <c r="AJ130" i="13"/>
  <c r="AJ131" i="13"/>
  <c r="AJ133" i="13"/>
  <c r="AJ134" i="13"/>
  <c r="AJ135" i="13"/>
  <c r="AJ136" i="13"/>
  <c r="AJ137" i="13"/>
  <c r="AJ138" i="13"/>
  <c r="AJ139" i="13"/>
  <c r="AJ140" i="13"/>
  <c r="AJ142" i="13"/>
  <c r="AJ143" i="13"/>
  <c r="AJ144" i="13"/>
  <c r="AJ145" i="13"/>
  <c r="AJ146" i="13"/>
  <c r="AJ147" i="13"/>
  <c r="AJ148" i="13"/>
  <c r="AJ149" i="13"/>
  <c r="AJ151" i="13"/>
  <c r="AJ152" i="13"/>
  <c r="AJ153" i="13"/>
  <c r="AJ154" i="13"/>
  <c r="AJ155" i="13"/>
  <c r="AJ156" i="13"/>
  <c r="AJ157" i="13"/>
  <c r="AJ158" i="13"/>
  <c r="AJ160" i="13"/>
  <c r="AJ161" i="13"/>
  <c r="AJ162" i="13"/>
  <c r="AJ163" i="13"/>
  <c r="AJ164" i="13"/>
  <c r="AJ165" i="13"/>
  <c r="AJ166" i="13"/>
  <c r="AJ167" i="13"/>
  <c r="AJ169" i="13"/>
  <c r="AJ170" i="13"/>
  <c r="AJ171" i="13"/>
  <c r="AJ172" i="13"/>
  <c r="AJ173" i="13"/>
  <c r="AJ174" i="13"/>
  <c r="AJ175" i="13"/>
  <c r="AJ176" i="13"/>
  <c r="AJ178" i="13"/>
  <c r="AJ179" i="13"/>
  <c r="AJ180" i="13"/>
  <c r="AJ181" i="13"/>
  <c r="AJ182" i="13"/>
  <c r="AJ183" i="13"/>
  <c r="AJ184" i="13"/>
  <c r="AJ185" i="13"/>
  <c r="AJ5" i="13"/>
  <c r="AA93" i="13" s="1"/>
  <c r="O584" i="13" s="1"/>
  <c r="AJ6" i="13"/>
  <c r="AJ7" i="13"/>
  <c r="AJ8" i="13"/>
  <c r="AJ9" i="13"/>
  <c r="AJ10" i="13"/>
  <c r="AJ11" i="13"/>
  <c r="AJ13" i="13"/>
  <c r="AJ14" i="13"/>
  <c r="AJ15" i="13"/>
  <c r="AJ16" i="13"/>
  <c r="AJ17" i="13"/>
  <c r="AJ18" i="13"/>
  <c r="AJ19" i="13"/>
  <c r="AJ20" i="13"/>
  <c r="AJ22" i="13"/>
  <c r="AJ23" i="13"/>
  <c r="AJ24" i="13"/>
  <c r="AJ25" i="13"/>
  <c r="AJ26" i="13"/>
  <c r="AJ27" i="13"/>
  <c r="AJ28" i="13"/>
  <c r="AJ29" i="13"/>
  <c r="AJ31" i="13"/>
  <c r="AJ32" i="13"/>
  <c r="AJ33" i="13"/>
  <c r="AJ34" i="13"/>
  <c r="AJ35" i="13"/>
  <c r="AJ36" i="13"/>
  <c r="AJ37" i="13"/>
  <c r="AJ38" i="13"/>
  <c r="AJ40" i="13"/>
  <c r="AJ41" i="13"/>
  <c r="AJ42" i="13"/>
  <c r="AJ43" i="13"/>
  <c r="AJ44" i="13"/>
  <c r="AJ45" i="13"/>
  <c r="AJ46" i="13"/>
  <c r="AJ47" i="13"/>
  <c r="AJ49" i="13"/>
  <c r="AJ50" i="13"/>
  <c r="AJ51" i="13"/>
  <c r="AJ52" i="13"/>
  <c r="AJ53" i="13"/>
  <c r="AJ54" i="13"/>
  <c r="AJ55" i="13"/>
  <c r="AJ56" i="13"/>
  <c r="AJ58" i="13"/>
  <c r="AJ59" i="13"/>
  <c r="AJ60" i="13"/>
  <c r="AJ61" i="13"/>
  <c r="AJ62" i="13"/>
  <c r="AJ63" i="13"/>
  <c r="AJ64" i="13"/>
  <c r="AJ65" i="13"/>
  <c r="AJ67" i="13"/>
  <c r="AJ68" i="13"/>
  <c r="AJ69" i="13"/>
  <c r="AJ70" i="13"/>
  <c r="AJ71" i="13"/>
  <c r="AJ72" i="13"/>
  <c r="AJ73" i="13"/>
  <c r="AJ74" i="13"/>
  <c r="AJ76" i="13"/>
  <c r="AJ77" i="13"/>
  <c r="AJ78" i="13"/>
  <c r="AJ79" i="13"/>
  <c r="AJ80" i="13"/>
  <c r="AJ81" i="13"/>
  <c r="AJ82" i="13"/>
  <c r="AJ83" i="13"/>
  <c r="AJ85" i="13"/>
  <c r="AJ86" i="13"/>
  <c r="AJ87" i="13"/>
  <c r="AJ88" i="13"/>
  <c r="AJ89" i="13"/>
  <c r="AJ90" i="13"/>
  <c r="AJ91" i="13"/>
  <c r="AJ92" i="13"/>
  <c r="X283" i="13"/>
  <c r="X97" i="13"/>
  <c r="X4" i="13"/>
  <c r="X470" i="13"/>
  <c r="X471" i="13"/>
  <c r="X472" i="13"/>
  <c r="X473" i="13"/>
  <c r="X474" i="13"/>
  <c r="X475" i="13"/>
  <c r="X476" i="13"/>
  <c r="X478" i="13"/>
  <c r="X479" i="13"/>
  <c r="X480" i="13"/>
  <c r="X481" i="13"/>
  <c r="X482" i="13"/>
  <c r="X483" i="13"/>
  <c r="X484" i="13"/>
  <c r="X485" i="13"/>
  <c r="X487" i="13"/>
  <c r="X488" i="13"/>
  <c r="X489" i="13"/>
  <c r="X490" i="13"/>
  <c r="X491" i="13"/>
  <c r="X492" i="13"/>
  <c r="X493" i="13"/>
  <c r="X494" i="13"/>
  <c r="X496" i="13"/>
  <c r="X497" i="13"/>
  <c r="X498" i="13"/>
  <c r="X499" i="13"/>
  <c r="X500" i="13"/>
  <c r="X501" i="13"/>
  <c r="X502" i="13"/>
  <c r="X503" i="13"/>
  <c r="X505" i="13"/>
  <c r="X506" i="13"/>
  <c r="X507" i="13"/>
  <c r="X508" i="13"/>
  <c r="X509" i="13"/>
  <c r="X510" i="13"/>
  <c r="X511" i="13"/>
  <c r="X512" i="13"/>
  <c r="X514" i="13"/>
  <c r="X515" i="13"/>
  <c r="X516" i="13"/>
  <c r="X517" i="13"/>
  <c r="X518" i="13"/>
  <c r="X519" i="13"/>
  <c r="X520" i="13"/>
  <c r="X521" i="13"/>
  <c r="X523" i="13"/>
  <c r="X524" i="13"/>
  <c r="X525" i="13"/>
  <c r="X526" i="13"/>
  <c r="X527" i="13"/>
  <c r="X528" i="13"/>
  <c r="X529" i="13"/>
  <c r="X530" i="13"/>
  <c r="X532" i="13"/>
  <c r="X533" i="13"/>
  <c r="X534" i="13"/>
  <c r="X535" i="13"/>
  <c r="X536" i="13"/>
  <c r="X537" i="13"/>
  <c r="X538" i="13"/>
  <c r="X539" i="13"/>
  <c r="X541" i="13"/>
  <c r="X542" i="13"/>
  <c r="X543" i="13"/>
  <c r="X544" i="13"/>
  <c r="X545" i="13"/>
  <c r="X546" i="13"/>
  <c r="X547" i="13"/>
  <c r="X548" i="13"/>
  <c r="X550" i="13"/>
  <c r="X551" i="13"/>
  <c r="X552" i="13"/>
  <c r="X553" i="13"/>
  <c r="X554" i="13"/>
  <c r="X555" i="13"/>
  <c r="X556" i="13"/>
  <c r="X557" i="13"/>
  <c r="L469" i="13"/>
  <c r="X377" i="13"/>
  <c r="X378" i="13"/>
  <c r="X379" i="13"/>
  <c r="X380" i="13"/>
  <c r="X381" i="13"/>
  <c r="X382" i="13"/>
  <c r="X383" i="13"/>
  <c r="X385" i="13"/>
  <c r="X386" i="13"/>
  <c r="X387" i="13"/>
  <c r="X388" i="13"/>
  <c r="X389" i="13"/>
  <c r="X390" i="13"/>
  <c r="X391" i="13"/>
  <c r="X392" i="13"/>
  <c r="X394" i="13"/>
  <c r="X395" i="13"/>
  <c r="X396" i="13"/>
  <c r="X397" i="13"/>
  <c r="X398" i="13"/>
  <c r="X399" i="13"/>
  <c r="X400" i="13"/>
  <c r="X401" i="13"/>
  <c r="X403" i="13"/>
  <c r="X404" i="13"/>
  <c r="X405" i="13"/>
  <c r="X406" i="13"/>
  <c r="X407" i="13"/>
  <c r="X408" i="13"/>
  <c r="X409" i="13"/>
  <c r="X410" i="13"/>
  <c r="X412" i="13"/>
  <c r="X413" i="13"/>
  <c r="X414" i="13"/>
  <c r="X415" i="13"/>
  <c r="X416" i="13"/>
  <c r="X417" i="13"/>
  <c r="X418" i="13"/>
  <c r="X419" i="13"/>
  <c r="X421" i="13"/>
  <c r="X422" i="13"/>
  <c r="X423" i="13"/>
  <c r="X424" i="13"/>
  <c r="X425" i="13"/>
  <c r="X426" i="13"/>
  <c r="X427" i="13"/>
  <c r="X428" i="13"/>
  <c r="X430" i="13"/>
  <c r="X431" i="13"/>
  <c r="X432" i="13"/>
  <c r="X433" i="13"/>
  <c r="X434" i="13"/>
  <c r="X435" i="13"/>
  <c r="X436" i="13"/>
  <c r="X437" i="13"/>
  <c r="X439" i="13"/>
  <c r="X440" i="13"/>
  <c r="X441" i="13"/>
  <c r="X442" i="13"/>
  <c r="X443" i="13"/>
  <c r="X444" i="13"/>
  <c r="X445" i="13"/>
  <c r="X446" i="13"/>
  <c r="X448" i="13"/>
  <c r="X449" i="13"/>
  <c r="X450" i="13"/>
  <c r="X451" i="13"/>
  <c r="X452" i="13"/>
  <c r="X453" i="13"/>
  <c r="X454" i="13"/>
  <c r="X455" i="13"/>
  <c r="X457" i="13"/>
  <c r="X458" i="13"/>
  <c r="X459" i="13"/>
  <c r="X460" i="13"/>
  <c r="X461" i="13"/>
  <c r="X462" i="13"/>
  <c r="X463" i="13"/>
  <c r="X464" i="13"/>
  <c r="L376" i="13"/>
  <c r="X284" i="13"/>
  <c r="X285" i="13"/>
  <c r="X286" i="13"/>
  <c r="X287" i="13"/>
  <c r="X288" i="13"/>
  <c r="X289" i="13"/>
  <c r="X290" i="13"/>
  <c r="X292" i="13"/>
  <c r="X293" i="13"/>
  <c r="X294" i="13"/>
  <c r="X295" i="13"/>
  <c r="X296" i="13"/>
  <c r="X297" i="13"/>
  <c r="X298" i="13"/>
  <c r="X299" i="13"/>
  <c r="X301" i="13"/>
  <c r="X302" i="13"/>
  <c r="X303" i="13"/>
  <c r="X304" i="13"/>
  <c r="X305" i="13"/>
  <c r="X306" i="13"/>
  <c r="X307" i="13"/>
  <c r="X308" i="13"/>
  <c r="X310" i="13"/>
  <c r="X311" i="13"/>
  <c r="X312" i="13"/>
  <c r="X313" i="13"/>
  <c r="X314" i="13"/>
  <c r="X315" i="13"/>
  <c r="X316" i="13"/>
  <c r="X317" i="13"/>
  <c r="X319" i="13"/>
  <c r="X320" i="13"/>
  <c r="X321" i="13"/>
  <c r="X322" i="13"/>
  <c r="X323" i="13"/>
  <c r="X324" i="13"/>
  <c r="X325" i="13"/>
  <c r="X326" i="13"/>
  <c r="X328" i="13"/>
  <c r="X329" i="13"/>
  <c r="X330" i="13"/>
  <c r="X331" i="13"/>
  <c r="X332" i="13"/>
  <c r="X333" i="13"/>
  <c r="X334" i="13"/>
  <c r="X335" i="13"/>
  <c r="X337" i="13"/>
  <c r="X338" i="13"/>
  <c r="X339" i="13"/>
  <c r="X340" i="13"/>
  <c r="X341" i="13"/>
  <c r="X342" i="13"/>
  <c r="X343" i="13"/>
  <c r="X344" i="13"/>
  <c r="X346" i="13"/>
  <c r="X347" i="13"/>
  <c r="X348" i="13"/>
  <c r="X349" i="13"/>
  <c r="X350" i="13"/>
  <c r="X351" i="13"/>
  <c r="X352" i="13"/>
  <c r="X353" i="13"/>
  <c r="X355" i="13"/>
  <c r="X356" i="13"/>
  <c r="X357" i="13"/>
  <c r="X358" i="13"/>
  <c r="X359" i="13"/>
  <c r="X360" i="13"/>
  <c r="X361" i="13"/>
  <c r="X362" i="13"/>
  <c r="X364" i="13"/>
  <c r="X365" i="13"/>
  <c r="X366" i="13"/>
  <c r="X367" i="13"/>
  <c r="X368" i="13"/>
  <c r="X369" i="13"/>
  <c r="X370" i="13"/>
  <c r="X371" i="13"/>
  <c r="L283" i="13"/>
  <c r="X191" i="13"/>
  <c r="X192" i="13"/>
  <c r="X193" i="13"/>
  <c r="X194" i="13"/>
  <c r="X195" i="13"/>
  <c r="X196" i="13"/>
  <c r="X197" i="13"/>
  <c r="X199" i="13"/>
  <c r="X200" i="13"/>
  <c r="X201" i="13"/>
  <c r="X202" i="13"/>
  <c r="X203" i="13"/>
  <c r="X204" i="13"/>
  <c r="X205" i="13"/>
  <c r="X206" i="13"/>
  <c r="X208" i="13"/>
  <c r="X209" i="13"/>
  <c r="X210" i="13"/>
  <c r="X211" i="13"/>
  <c r="X212" i="13"/>
  <c r="X213" i="13"/>
  <c r="X214" i="13"/>
  <c r="X215" i="13"/>
  <c r="X217" i="13"/>
  <c r="X218" i="13"/>
  <c r="X219" i="13"/>
  <c r="X220" i="13"/>
  <c r="X221" i="13"/>
  <c r="X222" i="13"/>
  <c r="X223" i="13"/>
  <c r="X224" i="13"/>
  <c r="X226" i="13"/>
  <c r="X227" i="13"/>
  <c r="X228" i="13"/>
  <c r="X229" i="13"/>
  <c r="X230" i="13"/>
  <c r="X231" i="13"/>
  <c r="X232" i="13"/>
  <c r="X233" i="13"/>
  <c r="X235" i="13"/>
  <c r="X236" i="13"/>
  <c r="X237" i="13"/>
  <c r="X238" i="13"/>
  <c r="X239" i="13"/>
  <c r="X240" i="13"/>
  <c r="X241" i="13"/>
  <c r="X242" i="13"/>
  <c r="X244" i="13"/>
  <c r="X245" i="13"/>
  <c r="X246" i="13"/>
  <c r="X247" i="13"/>
  <c r="X248" i="13"/>
  <c r="X249" i="13"/>
  <c r="X250" i="13"/>
  <c r="X251" i="13"/>
  <c r="X253" i="13"/>
  <c r="X254" i="13"/>
  <c r="X255" i="13"/>
  <c r="X256" i="13"/>
  <c r="X257" i="13"/>
  <c r="X258" i="13"/>
  <c r="X259" i="13"/>
  <c r="X260" i="13"/>
  <c r="X262" i="13"/>
  <c r="X263" i="13"/>
  <c r="X264" i="13"/>
  <c r="X265" i="13"/>
  <c r="X266" i="13"/>
  <c r="X267" i="13"/>
  <c r="X268" i="13"/>
  <c r="X269" i="13"/>
  <c r="X271" i="13"/>
  <c r="X272" i="13"/>
  <c r="X273" i="13"/>
  <c r="X274" i="13"/>
  <c r="X275" i="13"/>
  <c r="X276" i="13"/>
  <c r="X277" i="13"/>
  <c r="X278" i="13"/>
  <c r="L190" i="13"/>
  <c r="X98" i="13"/>
  <c r="X99" i="13"/>
  <c r="X100" i="13"/>
  <c r="X101" i="13"/>
  <c r="X102" i="13"/>
  <c r="X103" i="13"/>
  <c r="X104" i="13"/>
  <c r="X106" i="13"/>
  <c r="X107" i="13"/>
  <c r="X108" i="13"/>
  <c r="X109" i="13"/>
  <c r="X110" i="13"/>
  <c r="X111" i="13"/>
  <c r="X112" i="13"/>
  <c r="X113" i="13"/>
  <c r="X115" i="13"/>
  <c r="X116" i="13"/>
  <c r="X117" i="13"/>
  <c r="X118" i="13"/>
  <c r="X119" i="13"/>
  <c r="X120" i="13"/>
  <c r="X121" i="13"/>
  <c r="X122" i="13"/>
  <c r="X124" i="13"/>
  <c r="X125" i="13"/>
  <c r="X126" i="13"/>
  <c r="X127" i="13"/>
  <c r="X128" i="13"/>
  <c r="X129" i="13"/>
  <c r="X130" i="13"/>
  <c r="X131" i="13"/>
  <c r="X133" i="13"/>
  <c r="X134" i="13"/>
  <c r="X135" i="13"/>
  <c r="X136" i="13"/>
  <c r="X137" i="13"/>
  <c r="X138" i="13"/>
  <c r="X139" i="13"/>
  <c r="X140" i="13"/>
  <c r="X142" i="13"/>
  <c r="X143" i="13"/>
  <c r="X144" i="13"/>
  <c r="X145" i="13"/>
  <c r="X146" i="13"/>
  <c r="X147" i="13"/>
  <c r="X148" i="13"/>
  <c r="X149" i="13"/>
  <c r="X151" i="13"/>
  <c r="X152" i="13"/>
  <c r="X153" i="13"/>
  <c r="X154" i="13"/>
  <c r="X155" i="13"/>
  <c r="X156" i="13"/>
  <c r="X157" i="13"/>
  <c r="X158" i="13"/>
  <c r="X160" i="13"/>
  <c r="X161" i="13"/>
  <c r="X162" i="13"/>
  <c r="X163" i="13"/>
  <c r="X164" i="13"/>
  <c r="X165" i="13"/>
  <c r="X166" i="13"/>
  <c r="X167" i="13"/>
  <c r="X169" i="13"/>
  <c r="X170" i="13"/>
  <c r="X171" i="13"/>
  <c r="X172" i="13"/>
  <c r="X173" i="13"/>
  <c r="X174" i="13"/>
  <c r="X175" i="13"/>
  <c r="X176" i="13"/>
  <c r="X178" i="13"/>
  <c r="X179" i="13"/>
  <c r="X180" i="13"/>
  <c r="X181" i="13"/>
  <c r="X182" i="13"/>
  <c r="X183" i="13"/>
  <c r="X184" i="13"/>
  <c r="X185" i="13"/>
  <c r="X22" i="13"/>
  <c r="X23" i="13"/>
  <c r="X24" i="13"/>
  <c r="X25" i="13"/>
  <c r="X26" i="13"/>
  <c r="X27" i="13"/>
  <c r="X28" i="13"/>
  <c r="X29" i="13"/>
  <c r="X31" i="13"/>
  <c r="X32" i="13"/>
  <c r="X33" i="13"/>
  <c r="X34" i="13"/>
  <c r="X35" i="13"/>
  <c r="X36" i="13"/>
  <c r="X37" i="13"/>
  <c r="X38" i="13"/>
  <c r="X40" i="13"/>
  <c r="X41" i="13"/>
  <c r="X42" i="13"/>
  <c r="X43" i="13"/>
  <c r="X44" i="13"/>
  <c r="X45" i="13"/>
  <c r="X46" i="13"/>
  <c r="X47" i="13"/>
  <c r="X49" i="13"/>
  <c r="X50" i="13"/>
  <c r="X51" i="13"/>
  <c r="X52" i="13"/>
  <c r="X53" i="13"/>
  <c r="X54" i="13"/>
  <c r="X55" i="13"/>
  <c r="X56" i="13"/>
  <c r="X58" i="13"/>
  <c r="X59" i="13"/>
  <c r="X60" i="13"/>
  <c r="X61" i="13"/>
  <c r="X62" i="13"/>
  <c r="X63" i="13"/>
  <c r="X64" i="13"/>
  <c r="X65" i="13"/>
  <c r="X67" i="13"/>
  <c r="X68" i="13"/>
  <c r="X69" i="13"/>
  <c r="X70" i="13"/>
  <c r="X71" i="13"/>
  <c r="X72" i="13"/>
  <c r="X73" i="13"/>
  <c r="X74" i="13"/>
  <c r="X76" i="13"/>
  <c r="X77" i="13"/>
  <c r="X78" i="13"/>
  <c r="X79" i="13"/>
  <c r="X80" i="13"/>
  <c r="X81" i="13"/>
  <c r="X82" i="13"/>
  <c r="X83" i="13"/>
  <c r="X85" i="13"/>
  <c r="X86" i="13"/>
  <c r="X87" i="13"/>
  <c r="X88" i="13"/>
  <c r="X89" i="13"/>
  <c r="X90" i="13"/>
  <c r="X91" i="13"/>
  <c r="X92" i="13"/>
  <c r="X13" i="13"/>
  <c r="X14" i="13"/>
  <c r="X15" i="13"/>
  <c r="X16" i="13"/>
  <c r="X17" i="13"/>
  <c r="X18" i="13"/>
  <c r="X19" i="13"/>
  <c r="X20" i="13"/>
  <c r="X5" i="13"/>
  <c r="X6" i="13"/>
  <c r="X7" i="13"/>
  <c r="X8" i="13"/>
  <c r="X9" i="13"/>
  <c r="X10" i="13"/>
  <c r="X11" i="13"/>
  <c r="L4" i="13"/>
  <c r="L319" i="13"/>
  <c r="L284" i="13"/>
  <c r="L285" i="13"/>
  <c r="L286" i="13"/>
  <c r="L287" i="13"/>
  <c r="L288" i="13"/>
  <c r="L289" i="13"/>
  <c r="L290" i="13"/>
  <c r="L292" i="13"/>
  <c r="L293" i="13"/>
  <c r="L294" i="13"/>
  <c r="L295" i="13"/>
  <c r="L296" i="13"/>
  <c r="L297" i="13"/>
  <c r="L298" i="13"/>
  <c r="L299" i="13"/>
  <c r="L301" i="13"/>
  <c r="L302" i="13"/>
  <c r="L303" i="13"/>
  <c r="L304" i="13"/>
  <c r="L305" i="13"/>
  <c r="L306" i="13"/>
  <c r="L307" i="13"/>
  <c r="L308" i="13"/>
  <c r="L310" i="13"/>
  <c r="L311" i="13"/>
  <c r="L312" i="13"/>
  <c r="L313" i="13"/>
  <c r="L314" i="13"/>
  <c r="L315" i="13"/>
  <c r="L316" i="13"/>
  <c r="L317" i="13"/>
  <c r="L320" i="13"/>
  <c r="L321" i="13"/>
  <c r="L322" i="13"/>
  <c r="L323" i="13"/>
  <c r="L324" i="13"/>
  <c r="L325" i="13"/>
  <c r="L326" i="13"/>
  <c r="L328" i="13"/>
  <c r="L329" i="13"/>
  <c r="L330" i="13"/>
  <c r="L331" i="13"/>
  <c r="L332" i="13"/>
  <c r="L333" i="13"/>
  <c r="L334" i="13"/>
  <c r="L335" i="13"/>
  <c r="L337" i="13"/>
  <c r="L338" i="13"/>
  <c r="L339" i="13"/>
  <c r="L340" i="13"/>
  <c r="L341" i="13"/>
  <c r="L342" i="13"/>
  <c r="L343" i="13"/>
  <c r="L344" i="13"/>
  <c r="L346" i="13"/>
  <c r="L347" i="13"/>
  <c r="L348" i="13"/>
  <c r="L349" i="13"/>
  <c r="L350" i="13"/>
  <c r="L351" i="13"/>
  <c r="L352" i="13"/>
  <c r="L353" i="13"/>
  <c r="L355" i="13"/>
  <c r="L356" i="13"/>
  <c r="L357" i="13"/>
  <c r="L358" i="13"/>
  <c r="L359" i="13"/>
  <c r="L360" i="13"/>
  <c r="L361" i="13"/>
  <c r="L362" i="13"/>
  <c r="L364" i="13"/>
  <c r="L365" i="13"/>
  <c r="L366" i="13"/>
  <c r="L367" i="13"/>
  <c r="L368" i="13"/>
  <c r="L369" i="13"/>
  <c r="L370" i="13"/>
  <c r="L371" i="13"/>
  <c r="L191" i="13"/>
  <c r="L192" i="13"/>
  <c r="D279" i="13" s="1"/>
  <c r="P566" i="13" s="1"/>
  <c r="L193" i="13"/>
  <c r="L194" i="13"/>
  <c r="L195" i="13"/>
  <c r="L196" i="13"/>
  <c r="L197" i="13"/>
  <c r="L199" i="13"/>
  <c r="L200" i="13"/>
  <c r="L201" i="13"/>
  <c r="L202" i="13"/>
  <c r="L203" i="13"/>
  <c r="L204" i="13"/>
  <c r="L205" i="13"/>
  <c r="L206" i="13"/>
  <c r="L208" i="13"/>
  <c r="L209" i="13"/>
  <c r="L210" i="13"/>
  <c r="L211" i="13"/>
  <c r="L212" i="13"/>
  <c r="L213" i="13"/>
  <c r="L214" i="13"/>
  <c r="L215" i="13"/>
  <c r="L217" i="13"/>
  <c r="L218" i="13"/>
  <c r="L219" i="13"/>
  <c r="L220" i="13"/>
  <c r="L221" i="13"/>
  <c r="L222" i="13"/>
  <c r="L223" i="13"/>
  <c r="L224" i="13"/>
  <c r="L226" i="13"/>
  <c r="L227" i="13"/>
  <c r="L228" i="13"/>
  <c r="L229" i="13"/>
  <c r="L230" i="13"/>
  <c r="L231" i="13"/>
  <c r="L232" i="13"/>
  <c r="L233" i="13"/>
  <c r="L235" i="13"/>
  <c r="L236" i="13"/>
  <c r="L237" i="13"/>
  <c r="L238" i="13"/>
  <c r="L239" i="13"/>
  <c r="L240" i="13"/>
  <c r="L241" i="13"/>
  <c r="L242" i="13"/>
  <c r="L244" i="13"/>
  <c r="L245" i="13"/>
  <c r="L246" i="13"/>
  <c r="L247" i="13"/>
  <c r="L248" i="13"/>
  <c r="L249" i="13"/>
  <c r="L250" i="13"/>
  <c r="L251" i="13"/>
  <c r="L253" i="13"/>
  <c r="L254" i="13"/>
  <c r="L255" i="13"/>
  <c r="L256" i="13"/>
  <c r="L257" i="13"/>
  <c r="L258" i="13"/>
  <c r="L259" i="13"/>
  <c r="L260" i="13"/>
  <c r="L262" i="13"/>
  <c r="L263" i="13"/>
  <c r="L264" i="13"/>
  <c r="L265" i="13"/>
  <c r="L266" i="13"/>
  <c r="L267" i="13"/>
  <c r="L268" i="13"/>
  <c r="L269" i="13"/>
  <c r="L271" i="13"/>
  <c r="L272" i="13"/>
  <c r="L273" i="13"/>
  <c r="L274" i="13"/>
  <c r="L275" i="13"/>
  <c r="L276" i="13"/>
  <c r="L277" i="13"/>
  <c r="L278" i="13"/>
  <c r="L104" i="13"/>
  <c r="L106" i="13"/>
  <c r="L107" i="13"/>
  <c r="L108" i="13"/>
  <c r="L109" i="13"/>
  <c r="L110" i="13"/>
  <c r="L111" i="13"/>
  <c r="L112" i="13"/>
  <c r="L113" i="13"/>
  <c r="L115" i="13"/>
  <c r="L116" i="13"/>
  <c r="L117" i="13"/>
  <c r="L118" i="13"/>
  <c r="L119" i="13"/>
  <c r="L120" i="13"/>
  <c r="L121" i="13"/>
  <c r="L122" i="13"/>
  <c r="L124" i="13"/>
  <c r="L125" i="13"/>
  <c r="L126" i="13"/>
  <c r="L127" i="13"/>
  <c r="L128" i="13"/>
  <c r="L129" i="13"/>
  <c r="L130" i="13"/>
  <c r="L131" i="13"/>
  <c r="L133" i="13"/>
  <c r="L134" i="13"/>
  <c r="L135" i="13"/>
  <c r="L136" i="13"/>
  <c r="L137" i="13"/>
  <c r="L138" i="13"/>
  <c r="L139" i="13"/>
  <c r="L140" i="13"/>
  <c r="L142" i="13"/>
  <c r="L143" i="13"/>
  <c r="L144" i="13"/>
  <c r="L145" i="13"/>
  <c r="L146" i="13"/>
  <c r="L147" i="13"/>
  <c r="L148" i="13"/>
  <c r="L149" i="13"/>
  <c r="L151" i="13"/>
  <c r="L152" i="13"/>
  <c r="L153" i="13"/>
  <c r="L154" i="13"/>
  <c r="L155" i="13"/>
  <c r="L156" i="13"/>
  <c r="L157" i="13"/>
  <c r="L158" i="13"/>
  <c r="L160" i="13"/>
  <c r="L161" i="13"/>
  <c r="L162" i="13"/>
  <c r="L163" i="13"/>
  <c r="L164" i="13"/>
  <c r="L165" i="13"/>
  <c r="L166" i="13"/>
  <c r="L167" i="13"/>
  <c r="L169" i="13"/>
  <c r="L170" i="13"/>
  <c r="L171" i="13"/>
  <c r="L172" i="13"/>
  <c r="L173" i="13"/>
  <c r="L174" i="13"/>
  <c r="L175" i="13"/>
  <c r="L176" i="13"/>
  <c r="L178" i="13"/>
  <c r="L179" i="13"/>
  <c r="L180" i="13"/>
  <c r="L181" i="13"/>
  <c r="L182" i="13"/>
  <c r="L183" i="13"/>
  <c r="L184" i="13"/>
  <c r="L185" i="13"/>
  <c r="L99" i="13"/>
  <c r="L100" i="13"/>
  <c r="L101" i="13"/>
  <c r="L102" i="13"/>
  <c r="L103" i="13"/>
  <c r="L98" i="13"/>
  <c r="L421" i="13"/>
  <c r="L377" i="13"/>
  <c r="L378" i="13"/>
  <c r="L379" i="13"/>
  <c r="L380" i="13"/>
  <c r="L381" i="13"/>
  <c r="L382" i="13"/>
  <c r="L383" i="13"/>
  <c r="L385" i="13"/>
  <c r="L386" i="13"/>
  <c r="L387" i="13"/>
  <c r="L388" i="13"/>
  <c r="L389" i="13"/>
  <c r="L390" i="13"/>
  <c r="L391" i="13"/>
  <c r="L392" i="13"/>
  <c r="L394" i="13"/>
  <c r="L395" i="13"/>
  <c r="L396" i="13"/>
  <c r="L397" i="13"/>
  <c r="L398" i="13"/>
  <c r="L399" i="13"/>
  <c r="L400" i="13"/>
  <c r="L401" i="13"/>
  <c r="L403" i="13"/>
  <c r="L404" i="13"/>
  <c r="L405" i="13"/>
  <c r="L406" i="13"/>
  <c r="L407" i="13"/>
  <c r="L408" i="13"/>
  <c r="L409" i="13"/>
  <c r="L410" i="13"/>
  <c r="L412" i="13"/>
  <c r="L413" i="13"/>
  <c r="L414" i="13"/>
  <c r="L415" i="13"/>
  <c r="L416" i="13"/>
  <c r="L417" i="13"/>
  <c r="L418" i="13"/>
  <c r="L419" i="13"/>
  <c r="L422" i="13"/>
  <c r="L423" i="13"/>
  <c r="L424" i="13"/>
  <c r="L425" i="13"/>
  <c r="L426" i="13"/>
  <c r="L427" i="13"/>
  <c r="L428" i="13"/>
  <c r="L430" i="13"/>
  <c r="L431" i="13"/>
  <c r="L432" i="13"/>
  <c r="L433" i="13"/>
  <c r="L434" i="13"/>
  <c r="L435" i="13"/>
  <c r="L436" i="13"/>
  <c r="L437" i="13"/>
  <c r="L439" i="13"/>
  <c r="L440" i="13"/>
  <c r="L441" i="13"/>
  <c r="L442" i="13"/>
  <c r="L443" i="13"/>
  <c r="L444" i="13"/>
  <c r="L445" i="13"/>
  <c r="L446" i="13"/>
  <c r="L448" i="13"/>
  <c r="L449" i="13"/>
  <c r="L450" i="13"/>
  <c r="L451" i="13"/>
  <c r="L452" i="13"/>
  <c r="L453" i="13"/>
  <c r="L454" i="13"/>
  <c r="L455" i="13"/>
  <c r="L457" i="13"/>
  <c r="L458" i="13"/>
  <c r="L459" i="13"/>
  <c r="L460" i="13"/>
  <c r="L461" i="13"/>
  <c r="L462" i="13"/>
  <c r="L463" i="13"/>
  <c r="L464" i="13"/>
  <c r="L470" i="13"/>
  <c r="L471" i="13"/>
  <c r="L472" i="13"/>
  <c r="L473" i="13"/>
  <c r="L474" i="13"/>
  <c r="L475" i="13"/>
  <c r="L476" i="13"/>
  <c r="L478" i="13"/>
  <c r="L479" i="13"/>
  <c r="L480" i="13"/>
  <c r="L481" i="13"/>
  <c r="L482" i="13"/>
  <c r="L483" i="13"/>
  <c r="L484" i="13"/>
  <c r="L485" i="13"/>
  <c r="L487" i="13"/>
  <c r="L488" i="13"/>
  <c r="L489" i="13"/>
  <c r="L490" i="13"/>
  <c r="L491" i="13"/>
  <c r="L492" i="13"/>
  <c r="L493" i="13"/>
  <c r="L494" i="13"/>
  <c r="L496" i="13"/>
  <c r="L497" i="13"/>
  <c r="L498" i="13"/>
  <c r="L499" i="13"/>
  <c r="L500" i="13"/>
  <c r="L501" i="13"/>
  <c r="L502" i="13"/>
  <c r="L503" i="13"/>
  <c r="L505" i="13"/>
  <c r="L506" i="13"/>
  <c r="L507" i="13"/>
  <c r="L508" i="13"/>
  <c r="L509" i="13"/>
  <c r="L510" i="13"/>
  <c r="L511" i="13"/>
  <c r="L512" i="13"/>
  <c r="L514" i="13"/>
  <c r="L515" i="13"/>
  <c r="L516" i="13"/>
  <c r="L517" i="13"/>
  <c r="L518" i="13"/>
  <c r="L519" i="13"/>
  <c r="L520" i="13"/>
  <c r="L521" i="13"/>
  <c r="L523" i="13"/>
  <c r="L524" i="13"/>
  <c r="L525" i="13"/>
  <c r="L526" i="13"/>
  <c r="L527" i="13"/>
  <c r="L528" i="13"/>
  <c r="L529" i="13"/>
  <c r="L530" i="13"/>
  <c r="L532" i="13"/>
  <c r="L533" i="13"/>
  <c r="L534" i="13"/>
  <c r="L535" i="13"/>
  <c r="L536" i="13"/>
  <c r="L537" i="13"/>
  <c r="L538" i="13"/>
  <c r="L539" i="13"/>
  <c r="L541" i="13"/>
  <c r="L542" i="13"/>
  <c r="L543" i="13"/>
  <c r="L544" i="13"/>
  <c r="L545" i="13"/>
  <c r="L546" i="13"/>
  <c r="L547" i="13"/>
  <c r="L548" i="13"/>
  <c r="L550" i="13"/>
  <c r="L551" i="13"/>
  <c r="L552" i="13"/>
  <c r="L553" i="13"/>
  <c r="L554" i="13"/>
  <c r="L555" i="13"/>
  <c r="L556" i="13"/>
  <c r="L557" i="13"/>
  <c r="K9" i="9"/>
  <c r="J9" i="9"/>
  <c r="I97" i="12"/>
  <c r="L5" i="13"/>
  <c r="L6" i="13"/>
  <c r="L7" i="13"/>
  <c r="L8" i="13"/>
  <c r="L9" i="13"/>
  <c r="L10" i="13"/>
  <c r="L11" i="13"/>
  <c r="L13" i="13"/>
  <c r="L14" i="13"/>
  <c r="L15" i="13"/>
  <c r="L16" i="13"/>
  <c r="L17" i="13"/>
  <c r="L18" i="13"/>
  <c r="L19" i="13"/>
  <c r="L20" i="13"/>
  <c r="L22" i="13"/>
  <c r="L23" i="13"/>
  <c r="L24" i="13"/>
  <c r="L25" i="13"/>
  <c r="L26" i="13"/>
  <c r="L27" i="13"/>
  <c r="L28" i="13"/>
  <c r="L29" i="13"/>
  <c r="L31" i="13"/>
  <c r="L32" i="13"/>
  <c r="L33" i="13"/>
  <c r="L34" i="13"/>
  <c r="L35" i="13"/>
  <c r="L36" i="13"/>
  <c r="L37" i="13"/>
  <c r="L38" i="13"/>
  <c r="L40" i="13"/>
  <c r="L41" i="13"/>
  <c r="L42" i="13"/>
  <c r="L43" i="13"/>
  <c r="L44" i="13"/>
  <c r="L45" i="13"/>
  <c r="L46" i="13"/>
  <c r="L47" i="13"/>
  <c r="L49" i="13"/>
  <c r="L50" i="13"/>
  <c r="L51" i="13"/>
  <c r="L52" i="13"/>
  <c r="L53" i="13"/>
  <c r="L54" i="13"/>
  <c r="L55" i="13"/>
  <c r="L56" i="13"/>
  <c r="L58" i="13"/>
  <c r="L59" i="13"/>
  <c r="L60" i="13"/>
  <c r="L61" i="13"/>
  <c r="L62" i="13"/>
  <c r="L63" i="13"/>
  <c r="L64" i="13"/>
  <c r="L65" i="13"/>
  <c r="L67" i="13"/>
  <c r="L68" i="13"/>
  <c r="L69" i="13"/>
  <c r="L70" i="13"/>
  <c r="L71" i="13"/>
  <c r="L72" i="13"/>
  <c r="L73" i="13"/>
  <c r="L74" i="13"/>
  <c r="L76" i="13"/>
  <c r="L77" i="13"/>
  <c r="L78" i="13"/>
  <c r="L79" i="13"/>
  <c r="L80" i="13"/>
  <c r="L81" i="13"/>
  <c r="L82" i="13"/>
  <c r="L83" i="13"/>
  <c r="L85" i="13"/>
  <c r="L86" i="13"/>
  <c r="L87" i="13"/>
  <c r="L88" i="13"/>
  <c r="L89" i="13"/>
  <c r="L90" i="13"/>
  <c r="L91" i="13"/>
  <c r="L92" i="13"/>
  <c r="M14" i="11"/>
  <c r="L14" i="11"/>
  <c r="K14" i="11"/>
  <c r="J14" i="11"/>
  <c r="I14" i="11"/>
  <c r="H14" i="11"/>
  <c r="G14" i="11"/>
  <c r="F14" i="11"/>
  <c r="E14" i="11"/>
  <c r="D14" i="11"/>
  <c r="K65" i="9"/>
  <c r="J65" i="9"/>
  <c r="K51" i="9"/>
  <c r="J51" i="9"/>
  <c r="K23" i="9"/>
  <c r="J23" i="9"/>
  <c r="K97" i="12"/>
  <c r="J97" i="12"/>
  <c r="H97" i="12"/>
  <c r="G97" i="12"/>
  <c r="F97" i="12"/>
  <c r="E97" i="12"/>
  <c r="D97" i="12"/>
  <c r="C97" i="12"/>
  <c r="B97" i="12"/>
  <c r="B287" i="12"/>
  <c r="K287" i="12"/>
  <c r="J287" i="12"/>
  <c r="I287" i="12"/>
  <c r="H287" i="12"/>
  <c r="G287" i="12"/>
  <c r="F287" i="12"/>
  <c r="E287" i="12"/>
  <c r="D287" i="12"/>
  <c r="C287" i="12"/>
  <c r="K37" i="9"/>
  <c r="J37" i="9"/>
  <c r="L15" i="9"/>
  <c r="I15" i="9"/>
  <c r="H15" i="9"/>
  <c r="G15" i="9"/>
  <c r="F15" i="9"/>
  <c r="E15" i="9"/>
  <c r="D15" i="9"/>
  <c r="C15" i="9"/>
  <c r="K13" i="9"/>
  <c r="J13" i="9"/>
  <c r="K12" i="9"/>
  <c r="J12" i="9"/>
  <c r="K11" i="9"/>
  <c r="J11" i="9"/>
  <c r="J15" i="9" s="1"/>
  <c r="K477" i="12"/>
  <c r="J477" i="12"/>
  <c r="I477" i="12"/>
  <c r="H477" i="12"/>
  <c r="G477" i="12"/>
  <c r="F477" i="12"/>
  <c r="E477" i="12"/>
  <c r="D477" i="12"/>
  <c r="C477" i="12"/>
  <c r="B477" i="12"/>
  <c r="K382" i="12"/>
  <c r="J382" i="12"/>
  <c r="I382" i="12"/>
  <c r="H382" i="12"/>
  <c r="G382" i="12"/>
  <c r="F382" i="12"/>
  <c r="E382" i="12"/>
  <c r="D382" i="12"/>
  <c r="C382" i="12"/>
  <c r="B382" i="12"/>
  <c r="K192" i="12"/>
  <c r="J192" i="12"/>
  <c r="I192" i="12"/>
  <c r="H192" i="12"/>
  <c r="G192" i="12"/>
  <c r="F192" i="12"/>
  <c r="E192" i="12"/>
  <c r="D192" i="12"/>
  <c r="C192" i="12"/>
  <c r="B192" i="12"/>
  <c r="D98" i="11"/>
  <c r="H477" i="1"/>
  <c r="G477" i="1"/>
  <c r="F477" i="1"/>
  <c r="E477" i="1"/>
  <c r="D477" i="1"/>
  <c r="C477" i="1"/>
  <c r="K10" i="9"/>
  <c r="K8" i="9"/>
  <c r="K7" i="9"/>
  <c r="K6" i="9"/>
  <c r="J10" i="9"/>
  <c r="J8" i="9"/>
  <c r="J7" i="9"/>
  <c r="J6" i="9"/>
  <c r="H382" i="1"/>
  <c r="G382" i="1"/>
  <c r="F382" i="1"/>
  <c r="E382" i="1"/>
  <c r="D382" i="1"/>
  <c r="C382" i="1"/>
  <c r="H97" i="1"/>
  <c r="G97" i="1"/>
  <c r="F97" i="1"/>
  <c r="E97" i="1"/>
  <c r="D97" i="1"/>
  <c r="C97" i="1"/>
  <c r="L97" i="2"/>
  <c r="K97" i="2"/>
  <c r="J97" i="2"/>
  <c r="I97" i="2"/>
  <c r="H97" i="2"/>
  <c r="G97" i="2"/>
  <c r="F97" i="2"/>
  <c r="E97" i="2"/>
  <c r="D97" i="2"/>
  <c r="C97" i="2"/>
  <c r="L97" i="3"/>
  <c r="K97" i="3"/>
  <c r="J97" i="3"/>
  <c r="I97" i="3"/>
  <c r="H97" i="3"/>
  <c r="G97" i="3"/>
  <c r="F97" i="3"/>
  <c r="E97" i="3"/>
  <c r="D97" i="3"/>
  <c r="C97" i="3"/>
  <c r="L97" i="5"/>
  <c r="K97" i="5"/>
  <c r="J97" i="5"/>
  <c r="I97" i="5"/>
  <c r="H97" i="5"/>
  <c r="G97" i="5"/>
  <c r="F97" i="5"/>
  <c r="E97" i="5"/>
  <c r="D97" i="5"/>
  <c r="C97" i="5"/>
  <c r="L97" i="4"/>
  <c r="K97" i="4"/>
  <c r="J97" i="4"/>
  <c r="I97" i="4"/>
  <c r="H97" i="4"/>
  <c r="G97" i="4"/>
  <c r="F97" i="4"/>
  <c r="E97" i="4"/>
  <c r="D97" i="4"/>
  <c r="C97" i="4"/>
  <c r="L97" i="6"/>
  <c r="K97" i="6"/>
  <c r="J97" i="6"/>
  <c r="I97" i="6"/>
  <c r="H97" i="6"/>
  <c r="G97" i="6"/>
  <c r="F97" i="6"/>
  <c r="E97" i="6"/>
  <c r="D97" i="6"/>
  <c r="C97" i="6"/>
  <c r="L97" i="7"/>
  <c r="K97" i="7"/>
  <c r="J97" i="7"/>
  <c r="I97" i="7"/>
  <c r="H97" i="7"/>
  <c r="G97" i="7"/>
  <c r="F97" i="7"/>
  <c r="E97" i="7"/>
  <c r="D97" i="7"/>
  <c r="C97" i="7"/>
  <c r="L97" i="8"/>
  <c r="K97" i="8"/>
  <c r="J97" i="8"/>
  <c r="I97" i="8"/>
  <c r="H97" i="8"/>
  <c r="G97" i="8"/>
  <c r="F97" i="8"/>
  <c r="E97" i="8"/>
  <c r="D97" i="8"/>
  <c r="C97" i="8"/>
  <c r="K69" i="9"/>
  <c r="K68" i="9"/>
  <c r="K67" i="9"/>
  <c r="K66" i="9"/>
  <c r="K64" i="9"/>
  <c r="K63" i="9"/>
  <c r="K62" i="9"/>
  <c r="J69" i="9"/>
  <c r="J68" i="9"/>
  <c r="J67" i="9"/>
  <c r="J66" i="9"/>
  <c r="J64" i="9"/>
  <c r="J63" i="9"/>
  <c r="J62" i="9"/>
  <c r="K55" i="9"/>
  <c r="K54" i="9"/>
  <c r="K53" i="9"/>
  <c r="K52" i="9"/>
  <c r="K50" i="9"/>
  <c r="K49" i="9"/>
  <c r="K48" i="9"/>
  <c r="J55" i="9"/>
  <c r="J54" i="9"/>
  <c r="J53" i="9"/>
  <c r="J52" i="9"/>
  <c r="J50" i="9"/>
  <c r="J49" i="9"/>
  <c r="J48" i="9"/>
  <c r="K41" i="9"/>
  <c r="K40" i="9"/>
  <c r="K39" i="9"/>
  <c r="K38" i="9"/>
  <c r="K36" i="9"/>
  <c r="K35" i="9"/>
  <c r="K34" i="9"/>
  <c r="J41" i="9"/>
  <c r="J40" i="9"/>
  <c r="J39" i="9"/>
  <c r="J38" i="9"/>
  <c r="J36" i="9"/>
  <c r="J35" i="9"/>
  <c r="J34" i="9"/>
  <c r="K25" i="9"/>
  <c r="K24" i="9"/>
  <c r="K22" i="9"/>
  <c r="K21" i="9"/>
  <c r="K20" i="9"/>
  <c r="J27" i="9"/>
  <c r="J26" i="9"/>
  <c r="J25" i="9"/>
  <c r="J24" i="9"/>
  <c r="J22" i="9"/>
  <c r="J21" i="9"/>
  <c r="J20" i="9"/>
  <c r="H192" i="1"/>
  <c r="G192" i="1"/>
  <c r="F192" i="1"/>
  <c r="E192" i="1"/>
  <c r="D192" i="1"/>
  <c r="C192" i="1"/>
  <c r="D287" i="1"/>
  <c r="E287" i="1"/>
  <c r="F287" i="1"/>
  <c r="G287" i="1"/>
  <c r="H287" i="1"/>
  <c r="C287" i="1"/>
  <c r="M146" i="11"/>
  <c r="L146" i="11"/>
  <c r="K146" i="11"/>
  <c r="J146" i="11"/>
  <c r="I146" i="11"/>
  <c r="H146" i="11"/>
  <c r="G146" i="11"/>
  <c r="F146" i="11"/>
  <c r="E146" i="11"/>
  <c r="D146" i="11"/>
  <c r="M134" i="11"/>
  <c r="L134" i="11"/>
  <c r="K134" i="11"/>
  <c r="J134" i="11"/>
  <c r="I134" i="11"/>
  <c r="H134" i="11"/>
  <c r="G134" i="11"/>
  <c r="F134" i="11"/>
  <c r="E134" i="11"/>
  <c r="D134" i="11"/>
  <c r="M122" i="11"/>
  <c r="L122" i="11"/>
  <c r="K122" i="11"/>
  <c r="J122" i="11"/>
  <c r="I122" i="11"/>
  <c r="H122" i="11"/>
  <c r="G122" i="11"/>
  <c r="F122" i="11"/>
  <c r="E122" i="11"/>
  <c r="D122" i="11"/>
  <c r="M110" i="11"/>
  <c r="L110" i="11"/>
  <c r="K110" i="11"/>
  <c r="J110" i="11"/>
  <c r="I110" i="11"/>
  <c r="H110" i="11"/>
  <c r="G110" i="11"/>
  <c r="F110" i="11"/>
  <c r="E110" i="11"/>
  <c r="D110" i="11"/>
  <c r="M98" i="11"/>
  <c r="L98" i="11"/>
  <c r="K98" i="11"/>
  <c r="J98" i="11"/>
  <c r="I98" i="11"/>
  <c r="H98" i="11"/>
  <c r="G98" i="11"/>
  <c r="F98" i="11"/>
  <c r="E98" i="11"/>
  <c r="M86" i="11"/>
  <c r="L86" i="11"/>
  <c r="K86" i="11"/>
  <c r="J86" i="11"/>
  <c r="I86" i="11"/>
  <c r="H86" i="11"/>
  <c r="G86" i="11"/>
  <c r="F86" i="11"/>
  <c r="E86" i="11"/>
  <c r="D86" i="11"/>
  <c r="M74" i="11"/>
  <c r="L74" i="11"/>
  <c r="K74" i="11"/>
  <c r="J74" i="11"/>
  <c r="I74" i="11"/>
  <c r="H74" i="11"/>
  <c r="G74" i="11"/>
  <c r="F74" i="11"/>
  <c r="E74" i="11"/>
  <c r="D74" i="11"/>
  <c r="M62" i="11"/>
  <c r="L62" i="11"/>
  <c r="K62" i="11"/>
  <c r="J62" i="11"/>
  <c r="I62" i="11"/>
  <c r="H62" i="11"/>
  <c r="G62" i="11"/>
  <c r="F62" i="11"/>
  <c r="E62" i="11"/>
  <c r="D62" i="11"/>
  <c r="M50" i="11"/>
  <c r="L50" i="11"/>
  <c r="K50" i="11"/>
  <c r="J50" i="11"/>
  <c r="I50" i="11"/>
  <c r="H50" i="11"/>
  <c r="G50" i="11"/>
  <c r="F50" i="11"/>
  <c r="E50" i="11"/>
  <c r="D50" i="11"/>
  <c r="M38" i="11"/>
  <c r="L38" i="11"/>
  <c r="K38" i="11"/>
  <c r="J38" i="11"/>
  <c r="I38" i="11"/>
  <c r="H38" i="11"/>
  <c r="G38" i="11"/>
  <c r="F38" i="11"/>
  <c r="E38" i="11"/>
  <c r="D38" i="11"/>
  <c r="M26" i="11"/>
  <c r="L26" i="11"/>
  <c r="K26" i="11"/>
  <c r="J26" i="11"/>
  <c r="I26" i="11"/>
  <c r="H26" i="11"/>
  <c r="G26" i="11"/>
  <c r="F26" i="11"/>
  <c r="E26" i="11"/>
  <c r="D26" i="11"/>
  <c r="I382" i="4"/>
  <c r="I192" i="6"/>
  <c r="J192" i="6"/>
  <c r="L477" i="6"/>
  <c r="K477" i="6"/>
  <c r="J477" i="6"/>
  <c r="I477" i="6"/>
  <c r="H477" i="6"/>
  <c r="G477" i="6"/>
  <c r="F477" i="6"/>
  <c r="E477" i="6"/>
  <c r="D477" i="6"/>
  <c r="C477" i="6"/>
  <c r="L382" i="6"/>
  <c r="K382" i="6"/>
  <c r="J382" i="6"/>
  <c r="I382" i="6"/>
  <c r="H382" i="6"/>
  <c r="G382" i="6"/>
  <c r="F382" i="6"/>
  <c r="E382" i="6"/>
  <c r="D382" i="6"/>
  <c r="C382" i="6"/>
  <c r="L287" i="6"/>
  <c r="K287" i="6"/>
  <c r="J287" i="6"/>
  <c r="I287" i="6"/>
  <c r="H287" i="6"/>
  <c r="G287" i="6"/>
  <c r="F287" i="6"/>
  <c r="E287" i="6"/>
  <c r="D287" i="6"/>
  <c r="C287" i="6"/>
  <c r="L192" i="6"/>
  <c r="K192" i="6"/>
  <c r="H192" i="6"/>
  <c r="G192" i="6"/>
  <c r="F192" i="6"/>
  <c r="E192" i="6"/>
  <c r="D192" i="6"/>
  <c r="C192" i="6"/>
  <c r="J477" i="4"/>
  <c r="J382" i="4"/>
  <c r="I287" i="4"/>
  <c r="L477" i="4"/>
  <c r="K477" i="4"/>
  <c r="I477" i="4"/>
  <c r="H477" i="4"/>
  <c r="G477" i="4"/>
  <c r="F477" i="4"/>
  <c r="E477" i="4"/>
  <c r="D477" i="4"/>
  <c r="C477" i="4"/>
  <c r="L382" i="4"/>
  <c r="K382" i="4"/>
  <c r="H382" i="4"/>
  <c r="G382" i="4"/>
  <c r="F382" i="4"/>
  <c r="E382" i="4"/>
  <c r="D382" i="4"/>
  <c r="C382" i="4"/>
  <c r="L287" i="4"/>
  <c r="K287" i="4"/>
  <c r="J287" i="4"/>
  <c r="H287" i="4"/>
  <c r="G287" i="4"/>
  <c r="F287" i="4"/>
  <c r="E287" i="4"/>
  <c r="D287" i="4"/>
  <c r="C287" i="4"/>
  <c r="J192" i="4"/>
  <c r="H192" i="4"/>
  <c r="G192" i="4"/>
  <c r="E192" i="4"/>
  <c r="F192" i="4"/>
  <c r="D192" i="4"/>
  <c r="C192" i="4"/>
  <c r="L192" i="4"/>
  <c r="K192" i="4"/>
  <c r="I192" i="4"/>
  <c r="L71" i="9"/>
  <c r="I71" i="9"/>
  <c r="H71" i="9"/>
  <c r="G71" i="9"/>
  <c r="F71" i="9"/>
  <c r="E71" i="9"/>
  <c r="D71" i="9"/>
  <c r="C71" i="9"/>
  <c r="K71" i="9"/>
  <c r="L57" i="9"/>
  <c r="I57" i="9"/>
  <c r="H57" i="9"/>
  <c r="G57" i="9"/>
  <c r="F57" i="9"/>
  <c r="E57" i="9"/>
  <c r="D57" i="9"/>
  <c r="C57" i="9"/>
  <c r="K57" i="9"/>
  <c r="J57" i="9"/>
  <c r="L43" i="9"/>
  <c r="I43" i="9"/>
  <c r="H43" i="9"/>
  <c r="G43" i="9"/>
  <c r="F43" i="9"/>
  <c r="E43" i="9"/>
  <c r="D43" i="9"/>
  <c r="C43" i="9"/>
  <c r="J43" i="9"/>
  <c r="L29" i="9"/>
  <c r="K29" i="9"/>
  <c r="J29" i="9"/>
  <c r="I29" i="9"/>
  <c r="H29" i="9"/>
  <c r="G29" i="9"/>
  <c r="F29" i="9"/>
  <c r="E29" i="9"/>
  <c r="D29" i="9"/>
  <c r="C29" i="9"/>
  <c r="J477" i="2"/>
  <c r="J382" i="2"/>
  <c r="K287" i="2"/>
  <c r="I477" i="2"/>
  <c r="K477" i="2"/>
  <c r="L477" i="2"/>
  <c r="I382" i="2"/>
  <c r="K382" i="2"/>
  <c r="L382" i="2"/>
  <c r="I287" i="2"/>
  <c r="J287" i="2"/>
  <c r="L287" i="2"/>
  <c r="I192" i="2"/>
  <c r="J192" i="2"/>
  <c r="K192" i="2"/>
  <c r="L192" i="2"/>
  <c r="I477" i="3"/>
  <c r="J477" i="3"/>
  <c r="K477" i="3"/>
  <c r="L477" i="3"/>
  <c r="I382" i="3"/>
  <c r="J382" i="3"/>
  <c r="K382" i="3"/>
  <c r="L382" i="3"/>
  <c r="I287" i="3"/>
  <c r="J287" i="3"/>
  <c r="K287" i="3"/>
  <c r="L287" i="3"/>
  <c r="I192" i="3"/>
  <c r="J192" i="3"/>
  <c r="K192" i="3"/>
  <c r="L192" i="3"/>
  <c r="H192" i="2"/>
  <c r="G192" i="2"/>
  <c r="F192" i="2"/>
  <c r="E192" i="2"/>
  <c r="D192" i="2"/>
  <c r="C192" i="2"/>
  <c r="H192" i="3"/>
  <c r="G192" i="3"/>
  <c r="F192" i="3"/>
  <c r="E192" i="3"/>
  <c r="D192" i="3"/>
  <c r="C192" i="3"/>
  <c r="H477" i="2"/>
  <c r="G477" i="2"/>
  <c r="F477" i="2"/>
  <c r="E477" i="2"/>
  <c r="D477" i="2"/>
  <c r="C477" i="2"/>
  <c r="H477" i="3"/>
  <c r="G477" i="3"/>
  <c r="F477" i="3"/>
  <c r="E477" i="3"/>
  <c r="D477" i="3"/>
  <c r="C477" i="3"/>
  <c r="H382" i="2"/>
  <c r="G382" i="2"/>
  <c r="F382" i="2"/>
  <c r="E382" i="2"/>
  <c r="D382" i="2"/>
  <c r="C382" i="2"/>
  <c r="H382" i="3"/>
  <c r="G382" i="3"/>
  <c r="F382" i="3"/>
  <c r="E382" i="3"/>
  <c r="D382" i="3"/>
  <c r="C382" i="3"/>
  <c r="H287" i="2"/>
  <c r="G287" i="2"/>
  <c r="F287" i="2"/>
  <c r="E287" i="2"/>
  <c r="D287" i="2"/>
  <c r="C287" i="2"/>
  <c r="H287" i="3"/>
  <c r="G287" i="3"/>
  <c r="F287" i="3"/>
  <c r="E287" i="3"/>
  <c r="D287" i="3"/>
  <c r="C287" i="3"/>
  <c r="I477" i="5"/>
  <c r="J477" i="5"/>
  <c r="K477" i="5"/>
  <c r="L477" i="5"/>
  <c r="I382" i="5"/>
  <c r="J382" i="5"/>
  <c r="K382" i="5"/>
  <c r="L382" i="5"/>
  <c r="I287" i="5"/>
  <c r="J287" i="5"/>
  <c r="K287" i="5"/>
  <c r="L287" i="5"/>
  <c r="I192" i="5"/>
  <c r="J192" i="5"/>
  <c r="K192" i="5"/>
  <c r="L192" i="5"/>
  <c r="I477" i="7"/>
  <c r="J477" i="7"/>
  <c r="K477" i="7"/>
  <c r="L477" i="7"/>
  <c r="I382" i="7"/>
  <c r="J382" i="7"/>
  <c r="K382" i="7"/>
  <c r="L382" i="7"/>
  <c r="I287" i="7"/>
  <c r="J287" i="7"/>
  <c r="K287" i="7"/>
  <c r="L287" i="7"/>
  <c r="I192" i="7"/>
  <c r="J192" i="7"/>
  <c r="K192" i="7"/>
  <c r="L192" i="7"/>
  <c r="I477" i="8"/>
  <c r="J477" i="8"/>
  <c r="K477" i="8"/>
  <c r="L477" i="8"/>
  <c r="I382" i="8"/>
  <c r="J382" i="8"/>
  <c r="K382" i="8"/>
  <c r="L382" i="8"/>
  <c r="I287" i="8"/>
  <c r="J287" i="8"/>
  <c r="K287" i="8"/>
  <c r="L287" i="8"/>
  <c r="I192" i="8"/>
  <c r="J192" i="8"/>
  <c r="K192" i="8"/>
  <c r="L192" i="8"/>
  <c r="H477" i="5"/>
  <c r="G477" i="5"/>
  <c r="F477" i="5"/>
  <c r="E477" i="5"/>
  <c r="D477" i="5"/>
  <c r="C477" i="5"/>
  <c r="H382" i="5"/>
  <c r="G382" i="5"/>
  <c r="F382" i="5"/>
  <c r="E382" i="5"/>
  <c r="D382" i="5"/>
  <c r="C382" i="5"/>
  <c r="H287" i="5"/>
  <c r="G287" i="5"/>
  <c r="F287" i="5"/>
  <c r="E287" i="5"/>
  <c r="D287" i="5"/>
  <c r="C287" i="5"/>
  <c r="H192" i="5"/>
  <c r="G192" i="5"/>
  <c r="F192" i="5"/>
  <c r="E192" i="5"/>
  <c r="D192" i="5"/>
  <c r="C192" i="5"/>
  <c r="H477" i="7"/>
  <c r="G477" i="7"/>
  <c r="F477" i="7"/>
  <c r="E477" i="7"/>
  <c r="D477" i="7"/>
  <c r="C477" i="7"/>
  <c r="H382" i="7"/>
  <c r="G382" i="7"/>
  <c r="F382" i="7"/>
  <c r="E382" i="7"/>
  <c r="D382" i="7"/>
  <c r="C382" i="7"/>
  <c r="H287" i="7"/>
  <c r="G287" i="7"/>
  <c r="F287" i="7"/>
  <c r="E287" i="7"/>
  <c r="D287" i="7"/>
  <c r="C287" i="7"/>
  <c r="H192" i="7"/>
  <c r="G192" i="7"/>
  <c r="F192" i="7"/>
  <c r="E192" i="7"/>
  <c r="D192" i="7"/>
  <c r="C192" i="7"/>
  <c r="H382" i="8"/>
  <c r="G382" i="8"/>
  <c r="F382" i="8"/>
  <c r="E382" i="8"/>
  <c r="D382" i="8"/>
  <c r="C382" i="8"/>
  <c r="H477" i="8"/>
  <c r="G477" i="8"/>
  <c r="F477" i="8"/>
  <c r="E477" i="8"/>
  <c r="D477" i="8"/>
  <c r="C477" i="8"/>
  <c r="H192" i="8"/>
  <c r="G192" i="8"/>
  <c r="F192" i="8"/>
  <c r="E192" i="8"/>
  <c r="D192" i="8"/>
  <c r="C192" i="8"/>
  <c r="D287" i="8"/>
  <c r="E287" i="8"/>
  <c r="F287" i="8"/>
  <c r="G287" i="8"/>
  <c r="H287" i="8"/>
  <c r="C287" i="8"/>
  <c r="AR558" i="13" l="1"/>
  <c r="T599" i="13" s="1"/>
  <c r="AN372" i="13"/>
  <c r="P597" i="13" s="1"/>
  <c r="AR279" i="13"/>
  <c r="T596" i="13" s="1"/>
  <c r="AB558" i="13"/>
  <c r="P589" i="13" s="1"/>
  <c r="AB465" i="13"/>
  <c r="P588" i="13" s="1"/>
  <c r="AA465" i="13"/>
  <c r="O588" i="13" s="1"/>
  <c r="AI372" i="13"/>
  <c r="W587" i="13" s="1"/>
  <c r="AA372" i="13"/>
  <c r="O587" i="13" s="1"/>
  <c r="AD279" i="13"/>
  <c r="R586" i="13" s="1"/>
  <c r="AA279" i="13"/>
  <c r="O586" i="13" s="1"/>
  <c r="AB93" i="13"/>
  <c r="P584" i="13" s="1"/>
  <c r="AZ186" i="13"/>
  <c r="P605" i="13" s="1"/>
  <c r="C558" i="13"/>
  <c r="O569" i="13" s="1"/>
  <c r="I465" i="13"/>
  <c r="U568" i="13" s="1"/>
  <c r="D372" i="13"/>
  <c r="P567" i="13" s="1"/>
  <c r="C372" i="13"/>
  <c r="O567" i="13" s="1"/>
  <c r="G279" i="13"/>
  <c r="S566" i="13" s="1"/>
  <c r="C186" i="13"/>
  <c r="O565" i="13" s="1"/>
  <c r="K186" i="13"/>
  <c r="W565" i="13" s="1"/>
  <c r="P558" i="13"/>
  <c r="P579" i="13" s="1"/>
  <c r="U465" i="13"/>
  <c r="U578" i="13" s="1"/>
  <c r="W372" i="13"/>
  <c r="W577" i="13" s="1"/>
  <c r="U372" i="13"/>
  <c r="U577" i="13" s="1"/>
  <c r="P279" i="13"/>
  <c r="P576" i="13" s="1"/>
  <c r="O186" i="13"/>
  <c r="O575" i="13" s="1"/>
  <c r="O93" i="13"/>
  <c r="O574" i="13" s="1"/>
  <c r="AZ558" i="13"/>
  <c r="P609" i="13" s="1"/>
  <c r="AY465" i="13"/>
  <c r="O608" i="13" s="1"/>
  <c r="AY372" i="13"/>
  <c r="O607" i="13" s="1"/>
  <c r="BD279" i="13"/>
  <c r="T606" i="13" s="1"/>
  <c r="BB279" i="13"/>
  <c r="R606" i="13" s="1"/>
  <c r="AY279" i="13"/>
  <c r="O606" i="13" s="1"/>
  <c r="AY186" i="13"/>
  <c r="O605" i="13" s="1"/>
  <c r="AY93" i="13"/>
  <c r="O604" i="13" s="1"/>
  <c r="AP558" i="13"/>
  <c r="R599" i="13" s="1"/>
  <c r="AN558" i="13"/>
  <c r="P599" i="13" s="1"/>
  <c r="AN465" i="13"/>
  <c r="P598" i="13" s="1"/>
  <c r="AT279" i="13"/>
  <c r="V596" i="13" s="1"/>
  <c r="AN279" i="13"/>
  <c r="P596" i="13" s="1"/>
  <c r="AN186" i="13"/>
  <c r="P595" i="13" s="1"/>
  <c r="AN93" i="13"/>
  <c r="P594" i="13" s="1"/>
  <c r="AA558" i="13"/>
  <c r="O589" i="13" s="1"/>
  <c r="AH372" i="13"/>
  <c r="V587" i="13" s="1"/>
  <c r="AG372" i="13"/>
  <c r="U587" i="13" s="1"/>
  <c r="AF372" i="13"/>
  <c r="T587" i="13" s="1"/>
  <c r="AB372" i="13"/>
  <c r="P587" i="13" s="1"/>
  <c r="AB279" i="13"/>
  <c r="P586" i="13" s="1"/>
  <c r="AC279" i="13"/>
  <c r="Q586" i="13" s="1"/>
  <c r="AB186" i="13"/>
  <c r="P585" i="13" s="1"/>
  <c r="K558" i="13"/>
  <c r="W569" i="13" s="1"/>
  <c r="C465" i="13"/>
  <c r="O568" i="13" s="1"/>
  <c r="H465" i="13"/>
  <c r="T568" i="13" s="1"/>
  <c r="K465" i="13"/>
  <c r="W568" i="13" s="1"/>
  <c r="D465" i="13"/>
  <c r="P568" i="13" s="1"/>
  <c r="C279" i="13"/>
  <c r="O566" i="13" s="1"/>
  <c r="E279" i="13"/>
  <c r="Q566" i="13" s="1"/>
  <c r="F279" i="13"/>
  <c r="R566" i="13" s="1"/>
  <c r="H186" i="13"/>
  <c r="T565" i="13" s="1"/>
  <c r="D186" i="13"/>
  <c r="P565" i="13" s="1"/>
  <c r="G186" i="13"/>
  <c r="S565" i="13" s="1"/>
  <c r="F186" i="13"/>
  <c r="R565" i="13" s="1"/>
  <c r="G93" i="13"/>
  <c r="S564" i="13" s="1"/>
  <c r="C93" i="13"/>
  <c r="O564" i="13" s="1"/>
  <c r="O558" i="13"/>
  <c r="O579" i="13" s="1"/>
  <c r="O465" i="13"/>
  <c r="O578" i="13" s="1"/>
  <c r="S465" i="13"/>
  <c r="S578" i="13" s="1"/>
  <c r="P465" i="13"/>
  <c r="P578" i="13" s="1"/>
  <c r="T465" i="13"/>
  <c r="T578" i="13" s="1"/>
  <c r="V372" i="13"/>
  <c r="V577" i="13" s="1"/>
  <c r="P372" i="13"/>
  <c r="P577" i="13" s="1"/>
  <c r="O372" i="13"/>
  <c r="O577" i="13" s="1"/>
  <c r="O279" i="13"/>
  <c r="O576" i="13" s="1"/>
  <c r="P93" i="13"/>
  <c r="P574" i="13" s="1"/>
  <c r="AY558" i="13"/>
  <c r="O609" i="13" s="1"/>
  <c r="BG558" i="13"/>
  <c r="W609" i="13" s="1"/>
  <c r="BF558" i="13"/>
  <c r="V609" i="13" s="1"/>
  <c r="BE558" i="13"/>
  <c r="U609" i="13" s="1"/>
  <c r="BD558" i="13"/>
  <c r="T609" i="13" s="1"/>
  <c r="BC558" i="13"/>
  <c r="S609" i="13" s="1"/>
  <c r="BB558" i="13"/>
  <c r="R609" i="13" s="1"/>
  <c r="BA558" i="13"/>
  <c r="Q609" i="13" s="1"/>
  <c r="BG465" i="13"/>
  <c r="W608" i="13" s="1"/>
  <c r="BF465" i="13"/>
  <c r="V608" i="13" s="1"/>
  <c r="BE465" i="13"/>
  <c r="U608" i="13" s="1"/>
  <c r="BD465" i="13"/>
  <c r="T608" i="13" s="1"/>
  <c r="BC465" i="13"/>
  <c r="S608" i="13" s="1"/>
  <c r="BB465" i="13"/>
  <c r="R608" i="13" s="1"/>
  <c r="BA465" i="13"/>
  <c r="Q608" i="13" s="1"/>
  <c r="AZ465" i="13"/>
  <c r="P608" i="13" s="1"/>
  <c r="BG372" i="13"/>
  <c r="W607" i="13" s="1"/>
  <c r="BF372" i="13"/>
  <c r="V607" i="13" s="1"/>
  <c r="BE372" i="13"/>
  <c r="U607" i="13" s="1"/>
  <c r="BD372" i="13"/>
  <c r="T607" i="13" s="1"/>
  <c r="BC372" i="13"/>
  <c r="S607" i="13" s="1"/>
  <c r="BB372" i="13"/>
  <c r="R607" i="13" s="1"/>
  <c r="BA372" i="13"/>
  <c r="Q607" i="13" s="1"/>
  <c r="AZ372" i="13"/>
  <c r="P607" i="13" s="1"/>
  <c r="BC279" i="13"/>
  <c r="S606" i="13" s="1"/>
  <c r="BA279" i="13"/>
  <c r="Q606" i="13" s="1"/>
  <c r="AZ279" i="13"/>
  <c r="P606" i="13" s="1"/>
  <c r="BG279" i="13"/>
  <c r="W606" i="13" s="1"/>
  <c r="BF279" i="13"/>
  <c r="V606" i="13" s="1"/>
  <c r="BE279" i="13"/>
  <c r="U606" i="13" s="1"/>
  <c r="BG186" i="13"/>
  <c r="W605" i="13" s="1"/>
  <c r="BF186" i="13"/>
  <c r="V605" i="13" s="1"/>
  <c r="BE186" i="13"/>
  <c r="U605" i="13" s="1"/>
  <c r="BD186" i="13"/>
  <c r="T605" i="13" s="1"/>
  <c r="BC186" i="13"/>
  <c r="S605" i="13" s="1"/>
  <c r="BB186" i="13"/>
  <c r="R605" i="13" s="1"/>
  <c r="BA186" i="13"/>
  <c r="Q605" i="13" s="1"/>
  <c r="BG93" i="13"/>
  <c r="W604" i="13" s="1"/>
  <c r="BF93" i="13"/>
  <c r="V604" i="13" s="1"/>
  <c r="BE93" i="13"/>
  <c r="U604" i="13" s="1"/>
  <c r="BD93" i="13"/>
  <c r="T604" i="13" s="1"/>
  <c r="BC93" i="13"/>
  <c r="S604" i="13" s="1"/>
  <c r="BB93" i="13"/>
  <c r="R604" i="13" s="1"/>
  <c r="BA93" i="13"/>
  <c r="Q604" i="13" s="1"/>
  <c r="AZ93" i="13"/>
  <c r="P604" i="13" s="1"/>
  <c r="AQ558" i="13"/>
  <c r="S599" i="13" s="1"/>
  <c r="AO558" i="13"/>
  <c r="Q599" i="13" s="1"/>
  <c r="AM558" i="13"/>
  <c r="O599" i="13" s="1"/>
  <c r="X599" i="13" s="1"/>
  <c r="AU558" i="13"/>
  <c r="W599" i="13" s="1"/>
  <c r="AT558" i="13"/>
  <c r="V599" i="13" s="1"/>
  <c r="AS558" i="13"/>
  <c r="U599" i="13" s="1"/>
  <c r="AM465" i="13"/>
  <c r="O598" i="13" s="1"/>
  <c r="AU465" i="13"/>
  <c r="W598" i="13" s="1"/>
  <c r="AT465" i="13"/>
  <c r="V598" i="13" s="1"/>
  <c r="AS465" i="13"/>
  <c r="U598" i="13" s="1"/>
  <c r="AR465" i="13"/>
  <c r="T598" i="13" s="1"/>
  <c r="AQ465" i="13"/>
  <c r="S598" i="13" s="1"/>
  <c r="AP465" i="13"/>
  <c r="R598" i="13" s="1"/>
  <c r="AO465" i="13"/>
  <c r="Q598" i="13" s="1"/>
  <c r="AM372" i="13"/>
  <c r="O597" i="13" s="1"/>
  <c r="AU372" i="13"/>
  <c r="W597" i="13" s="1"/>
  <c r="K577" i="13" s="1"/>
  <c r="AT372" i="13"/>
  <c r="V597" i="13" s="1"/>
  <c r="AS372" i="13"/>
  <c r="U597" i="13" s="1"/>
  <c r="AR372" i="13"/>
  <c r="T597" i="13" s="1"/>
  <c r="AQ372" i="13"/>
  <c r="S597" i="13" s="1"/>
  <c r="AP372" i="13"/>
  <c r="R597" i="13" s="1"/>
  <c r="AO372" i="13"/>
  <c r="Q597" i="13" s="1"/>
  <c r="AS279" i="13"/>
  <c r="U596" i="13" s="1"/>
  <c r="AQ279" i="13"/>
  <c r="S596" i="13" s="1"/>
  <c r="AP279" i="13"/>
  <c r="R596" i="13" s="1"/>
  <c r="AO279" i="13"/>
  <c r="Q596" i="13" s="1"/>
  <c r="AM279" i="13"/>
  <c r="O596" i="13" s="1"/>
  <c r="AU279" i="13"/>
  <c r="W596" i="13" s="1"/>
  <c r="AM186" i="13"/>
  <c r="O595" i="13" s="1"/>
  <c r="AU186" i="13"/>
  <c r="W595" i="13" s="1"/>
  <c r="AT186" i="13"/>
  <c r="V595" i="13" s="1"/>
  <c r="AS186" i="13"/>
  <c r="U595" i="13" s="1"/>
  <c r="AR186" i="13"/>
  <c r="T595" i="13" s="1"/>
  <c r="AQ186" i="13"/>
  <c r="S595" i="13" s="1"/>
  <c r="AP186" i="13"/>
  <c r="R595" i="13" s="1"/>
  <c r="AO186" i="13"/>
  <c r="Q595" i="13" s="1"/>
  <c r="AU93" i="13"/>
  <c r="W594" i="13" s="1"/>
  <c r="AM93" i="13"/>
  <c r="O594" i="13" s="1"/>
  <c r="AT93" i="13"/>
  <c r="V594" i="13" s="1"/>
  <c r="AS93" i="13"/>
  <c r="U594" i="13" s="1"/>
  <c r="AR93" i="13"/>
  <c r="T594" i="13" s="1"/>
  <c r="AQ93" i="13"/>
  <c r="S594" i="13" s="1"/>
  <c r="AP93" i="13"/>
  <c r="R594" i="13" s="1"/>
  <c r="AO93" i="13"/>
  <c r="Q594" i="13" s="1"/>
  <c r="AI558" i="13"/>
  <c r="W589" i="13" s="1"/>
  <c r="AH558" i="13"/>
  <c r="V589" i="13" s="1"/>
  <c r="AG558" i="13"/>
  <c r="U589" i="13" s="1"/>
  <c r="AF558" i="13"/>
  <c r="T589" i="13" s="1"/>
  <c r="AE558" i="13"/>
  <c r="S589" i="13" s="1"/>
  <c r="AD558" i="13"/>
  <c r="R589" i="13" s="1"/>
  <c r="AC558" i="13"/>
  <c r="Q589" i="13" s="1"/>
  <c r="AI465" i="13"/>
  <c r="W588" i="13" s="1"/>
  <c r="AH465" i="13"/>
  <c r="V588" i="13" s="1"/>
  <c r="AG465" i="13"/>
  <c r="U588" i="13" s="1"/>
  <c r="AF465" i="13"/>
  <c r="T588" i="13" s="1"/>
  <c r="AE465" i="13"/>
  <c r="S588" i="13" s="1"/>
  <c r="AD465" i="13"/>
  <c r="R588" i="13" s="1"/>
  <c r="AC465" i="13"/>
  <c r="Q588" i="13" s="1"/>
  <c r="AE372" i="13"/>
  <c r="S587" i="13" s="1"/>
  <c r="AD372" i="13"/>
  <c r="R587" i="13" s="1"/>
  <c r="AC372" i="13"/>
  <c r="Q587" i="13" s="1"/>
  <c r="AI279" i="13"/>
  <c r="W586" i="13" s="1"/>
  <c r="AH279" i="13"/>
  <c r="V586" i="13" s="1"/>
  <c r="AG279" i="13"/>
  <c r="U586" i="13" s="1"/>
  <c r="AF279" i="13"/>
  <c r="T586" i="13" s="1"/>
  <c r="AE279" i="13"/>
  <c r="S586" i="13" s="1"/>
  <c r="AI186" i="13"/>
  <c r="W585" i="13" s="1"/>
  <c r="AH186" i="13"/>
  <c r="V585" i="13" s="1"/>
  <c r="AG186" i="13"/>
  <c r="U585" i="13" s="1"/>
  <c r="AF186" i="13"/>
  <c r="T585" i="13" s="1"/>
  <c r="AE186" i="13"/>
  <c r="S585" i="13" s="1"/>
  <c r="AD186" i="13"/>
  <c r="R585" i="13" s="1"/>
  <c r="AC186" i="13"/>
  <c r="Q585" i="13" s="1"/>
  <c r="AI93" i="13"/>
  <c r="W584" i="13" s="1"/>
  <c r="AH93" i="13"/>
  <c r="V584" i="13" s="1"/>
  <c r="AG93" i="13"/>
  <c r="U584" i="13" s="1"/>
  <c r="AF93" i="13"/>
  <c r="T584" i="13" s="1"/>
  <c r="AE93" i="13"/>
  <c r="S584" i="13" s="1"/>
  <c r="AD93" i="13"/>
  <c r="R584" i="13" s="1"/>
  <c r="AC93" i="13"/>
  <c r="Q584" i="13" s="1"/>
  <c r="X584" i="13" s="1"/>
  <c r="W558" i="13"/>
  <c r="W579" i="13" s="1"/>
  <c r="V558" i="13"/>
  <c r="V579" i="13" s="1"/>
  <c r="U558" i="13"/>
  <c r="U579" i="13" s="1"/>
  <c r="T558" i="13"/>
  <c r="T579" i="13" s="1"/>
  <c r="S558" i="13"/>
  <c r="S579" i="13" s="1"/>
  <c r="R558" i="13"/>
  <c r="R579" i="13" s="1"/>
  <c r="Q558" i="13"/>
  <c r="Q579" i="13" s="1"/>
  <c r="R465" i="13"/>
  <c r="R578" i="13" s="1"/>
  <c r="Q465" i="13"/>
  <c r="Q578" i="13" s="1"/>
  <c r="W465" i="13"/>
  <c r="W578" i="13" s="1"/>
  <c r="V465" i="13"/>
  <c r="V578" i="13" s="1"/>
  <c r="T372" i="13"/>
  <c r="T577" i="13" s="1"/>
  <c r="S372" i="13"/>
  <c r="S577" i="13" s="1"/>
  <c r="R372" i="13"/>
  <c r="R577" i="13" s="1"/>
  <c r="Q372" i="13"/>
  <c r="Q577" i="13" s="1"/>
  <c r="W279" i="13"/>
  <c r="W576" i="13" s="1"/>
  <c r="V279" i="13"/>
  <c r="V576" i="13" s="1"/>
  <c r="U279" i="13"/>
  <c r="U576" i="13" s="1"/>
  <c r="T279" i="13"/>
  <c r="T576" i="13" s="1"/>
  <c r="S279" i="13"/>
  <c r="S576" i="13" s="1"/>
  <c r="R279" i="13"/>
  <c r="R576" i="13" s="1"/>
  <c r="Q279" i="13"/>
  <c r="Q576" i="13" s="1"/>
  <c r="W186" i="13"/>
  <c r="W575" i="13" s="1"/>
  <c r="V186" i="13"/>
  <c r="V575" i="13" s="1"/>
  <c r="U186" i="13"/>
  <c r="U575" i="13" s="1"/>
  <c r="T186" i="13"/>
  <c r="T575" i="13" s="1"/>
  <c r="S186" i="13"/>
  <c r="S575" i="13" s="1"/>
  <c r="R186" i="13"/>
  <c r="R575" i="13" s="1"/>
  <c r="Q186" i="13"/>
  <c r="Q575" i="13" s="1"/>
  <c r="P186" i="13"/>
  <c r="P575" i="13" s="1"/>
  <c r="X575" i="13" s="1"/>
  <c r="W93" i="13"/>
  <c r="W574" i="13" s="1"/>
  <c r="V93" i="13"/>
  <c r="V574" i="13" s="1"/>
  <c r="U93" i="13"/>
  <c r="U574" i="13" s="1"/>
  <c r="T93" i="13"/>
  <c r="T574" i="13" s="1"/>
  <c r="S93" i="13"/>
  <c r="S574" i="13" s="1"/>
  <c r="R93" i="13"/>
  <c r="R574" i="13" s="1"/>
  <c r="Q93" i="13"/>
  <c r="Q574" i="13" s="1"/>
  <c r="E558" i="13"/>
  <c r="Q569" i="13" s="1"/>
  <c r="D558" i="13"/>
  <c r="P569" i="13" s="1"/>
  <c r="J465" i="13"/>
  <c r="V568" i="13" s="1"/>
  <c r="G465" i="13"/>
  <c r="S568" i="13" s="1"/>
  <c r="F465" i="13"/>
  <c r="R568" i="13" s="1"/>
  <c r="E465" i="13"/>
  <c r="Q568" i="13" s="1"/>
  <c r="K372" i="13"/>
  <c r="W567" i="13" s="1"/>
  <c r="J372" i="13"/>
  <c r="V567" i="13" s="1"/>
  <c r="I372" i="13"/>
  <c r="U567" i="13" s="1"/>
  <c r="H372" i="13"/>
  <c r="T567" i="13" s="1"/>
  <c r="G372" i="13"/>
  <c r="S567" i="13" s="1"/>
  <c r="F372" i="13"/>
  <c r="R567" i="13" s="1"/>
  <c r="E372" i="13"/>
  <c r="Q567" i="13" s="1"/>
  <c r="X567" i="13" s="1"/>
  <c r="K279" i="13"/>
  <c r="W566" i="13" s="1"/>
  <c r="J279" i="13"/>
  <c r="V566" i="13" s="1"/>
  <c r="I279" i="13"/>
  <c r="U566" i="13" s="1"/>
  <c r="H279" i="13"/>
  <c r="T566" i="13" s="1"/>
  <c r="E186" i="13"/>
  <c r="Q565" i="13" s="1"/>
  <c r="J186" i="13"/>
  <c r="V565" i="13" s="1"/>
  <c r="I186" i="13"/>
  <c r="U565" i="13" s="1"/>
  <c r="H558" i="13"/>
  <c r="T569" i="13" s="1"/>
  <c r="I93" i="13"/>
  <c r="U564" i="13" s="1"/>
  <c r="J93" i="13"/>
  <c r="V564" i="13" s="1"/>
  <c r="K93" i="13"/>
  <c r="W564" i="13" s="1"/>
  <c r="D93" i="13"/>
  <c r="P564" i="13" s="1"/>
  <c r="E93" i="13"/>
  <c r="Q564" i="13" s="1"/>
  <c r="F93" i="13"/>
  <c r="R564" i="13" s="1"/>
  <c r="J558" i="13"/>
  <c r="V569" i="13" s="1"/>
  <c r="I558" i="13"/>
  <c r="U569" i="13" s="1"/>
  <c r="G558" i="13"/>
  <c r="S569" i="13" s="1"/>
  <c r="F558" i="13"/>
  <c r="R569" i="13" s="1"/>
  <c r="H93" i="13"/>
  <c r="T564" i="13" s="1"/>
  <c r="K15" i="9"/>
  <c r="J71" i="9"/>
  <c r="K43" i="9"/>
  <c r="X598" i="13" l="1"/>
  <c r="X588" i="13"/>
  <c r="I577" i="13"/>
  <c r="X586" i="13"/>
  <c r="X585" i="13"/>
  <c r="X569" i="13"/>
  <c r="D579" i="13"/>
  <c r="X609" i="13"/>
  <c r="X608" i="13"/>
  <c r="X607" i="13"/>
  <c r="X606" i="13"/>
  <c r="X605" i="13"/>
  <c r="X604" i="13"/>
  <c r="X597" i="13"/>
  <c r="X596" i="13"/>
  <c r="X595" i="13"/>
  <c r="C575" i="13"/>
  <c r="C574" i="13"/>
  <c r="X594" i="13"/>
  <c r="X589" i="13"/>
  <c r="I578" i="13"/>
  <c r="X587" i="13"/>
  <c r="D576" i="13"/>
  <c r="X568" i="13"/>
  <c r="X566" i="13"/>
  <c r="X565" i="13"/>
  <c r="X564" i="13"/>
  <c r="G579" i="13"/>
  <c r="F579" i="13"/>
  <c r="H579" i="13"/>
  <c r="I579" i="13"/>
  <c r="K579" i="13"/>
  <c r="E579" i="13"/>
  <c r="J579" i="13"/>
  <c r="X579" i="13"/>
  <c r="C579" i="13"/>
  <c r="K578" i="13"/>
  <c r="J578" i="13"/>
  <c r="E578" i="13"/>
  <c r="H578" i="13"/>
  <c r="X578" i="13"/>
  <c r="C578" i="13"/>
  <c r="G578" i="13"/>
  <c r="F578" i="13"/>
  <c r="D578" i="13"/>
  <c r="G577" i="13"/>
  <c r="E577" i="13"/>
  <c r="F577" i="13"/>
  <c r="C577" i="13"/>
  <c r="X577" i="13"/>
  <c r="H577" i="13"/>
  <c r="J577" i="13"/>
  <c r="D577" i="13"/>
  <c r="F576" i="13"/>
  <c r="H576" i="13"/>
  <c r="G576" i="13"/>
  <c r="J576" i="13"/>
  <c r="K576" i="13"/>
  <c r="I576" i="13"/>
  <c r="E576" i="13"/>
  <c r="C576" i="13"/>
  <c r="X576" i="13"/>
  <c r="E575" i="13"/>
  <c r="F575" i="13"/>
  <c r="G575" i="13"/>
  <c r="K575" i="13"/>
  <c r="I575" i="13"/>
  <c r="H575" i="13"/>
  <c r="J575" i="13"/>
  <c r="D575" i="13"/>
  <c r="K574" i="13"/>
  <c r="E574" i="13"/>
  <c r="F574" i="13"/>
  <c r="X574" i="13"/>
  <c r="J574" i="13"/>
  <c r="D574" i="13"/>
  <c r="H574" i="13"/>
  <c r="G574" i="13"/>
  <c r="I574" i="13"/>
  <c r="L569" i="13" l="1"/>
  <c r="L565" i="13"/>
  <c r="L579" i="13"/>
  <c r="L575" i="13"/>
  <c r="L574" i="13"/>
  <c r="L566" i="13"/>
  <c r="L576" i="13"/>
  <c r="L564" i="13"/>
  <c r="L578" i="13"/>
  <c r="L568" i="13"/>
  <c r="L577" i="13"/>
  <c r="L567" i="13"/>
</calcChain>
</file>

<file path=xl/sharedStrings.xml><?xml version="1.0" encoding="utf-8"?>
<sst xmlns="http://schemas.openxmlformats.org/spreadsheetml/2006/main" count="8634" uniqueCount="145">
  <si>
    <t>MIAE metrics on all images</t>
  </si>
  <si>
    <t>Washington DC Mall</t>
  </si>
  <si>
    <t>Variant</t>
  </si>
  <si>
    <t>RMSE</t>
  </si>
  <si>
    <t>PSNR</t>
  </si>
  <si>
    <t>SSIM</t>
  </si>
  <si>
    <t>UIQI</t>
  </si>
  <si>
    <t>ERGAS</t>
  </si>
  <si>
    <t>SAM</t>
  </si>
  <si>
    <t>Num params</t>
  </si>
  <si>
    <t>FLOPs</t>
  </si>
  <si>
    <t>4x, 4 bands</t>
  </si>
  <si>
    <t>8x, 4 bands</t>
  </si>
  <si>
    <t>16x, 4 bands</t>
  </si>
  <si>
    <t>32x, 4 bands</t>
  </si>
  <si>
    <t>8x, 1 band</t>
  </si>
  <si>
    <t>8x, 3 bands</t>
  </si>
  <si>
    <t>8x, 8 bands</t>
  </si>
  <si>
    <t>8x, 16 bands</t>
  </si>
  <si>
    <t>Mean</t>
  </si>
  <si>
    <t>Kennedy Space Center</t>
  </si>
  <si>
    <t>Pavia University</t>
  </si>
  <si>
    <t>Pavia Center</t>
  </si>
  <si>
    <t>Botswana</t>
  </si>
  <si>
    <t>C2FF metrics on all images</t>
  </si>
  <si>
    <t>SDP metrics on all images</t>
  </si>
  <si>
    <t>FeINFN metrics on all images</t>
  </si>
  <si>
    <t>GuidedNet metrics on all images</t>
  </si>
  <si>
    <t>MIMO metrics on all images</t>
  </si>
  <si>
    <t>Gaussian PSF</t>
  </si>
  <si>
    <t>Kol PSF</t>
  </si>
  <si>
    <t>Airy PSF</t>
  </si>
  <si>
    <t>Moffat PSF</t>
  </si>
  <si>
    <t>Sinc PSF</t>
  </si>
  <si>
    <t>Lor Sq PSF</t>
  </si>
  <si>
    <t>Hermite PSF</t>
  </si>
  <si>
    <t>Parabolic PSF</t>
  </si>
  <si>
    <t>Gabor PSF</t>
  </si>
  <si>
    <t>Delta PSF</t>
  </si>
  <si>
    <t>FusFormer metrics on all images</t>
  </si>
  <si>
    <t>MIAE</t>
  </si>
  <si>
    <t>C2FF</t>
  </si>
  <si>
    <t>SDP</t>
  </si>
  <si>
    <t>GuidedNet</t>
  </si>
  <si>
    <t>FeINFN</t>
  </si>
  <si>
    <t>FusFormer</t>
  </si>
  <si>
    <t>MIMO</t>
  </si>
  <si>
    <t>DC</t>
  </si>
  <si>
    <t>KSC</t>
  </si>
  <si>
    <t>Pavia U</t>
  </si>
  <si>
    <t>Training time (s)</t>
  </si>
  <si>
    <t>Peak GPU memory usage (MB)</t>
  </si>
  <si>
    <t>SpectraLift metrics on all images</t>
  </si>
  <si>
    <t>SpectraLift</t>
  </si>
  <si>
    <t>Best</t>
  </si>
  <si>
    <t>Giga FLOPs</t>
  </si>
  <si>
    <t>Higher is better</t>
  </si>
  <si>
    <t>Lower is better</t>
  </si>
  <si>
    <t xml:space="preserve">Higher is better </t>
  </si>
  <si>
    <t>Num params (M)</t>
  </si>
  <si>
    <t>4, 4</t>
  </si>
  <si>
    <t>8,4</t>
  </si>
  <si>
    <t>16,4</t>
  </si>
  <si>
    <t>32,4</t>
  </si>
  <si>
    <t>8,1</t>
  </si>
  <si>
    <t>8,3</t>
  </si>
  <si>
    <t>8,8</t>
  </si>
  <si>
    <t>8,16</t>
  </si>
  <si>
    <t>mean</t>
  </si>
  <si>
    <t>SpectraLift Ablation Study on DC Gaus all 8 (r,b) combinations</t>
  </si>
  <si>
    <t>SSSR</t>
  </si>
  <si>
    <t>SSSR metrics on all images</t>
  </si>
  <si>
    <t>Baseline: 6 layer MLP with 64 hidden neurons and one cycle lr schedule 2500 epoch training</t>
  </si>
  <si>
    <t>Shallow SIN: 4 layer MLP with 64 hidden neurons and one cycle lr schedule 2500 epoch training</t>
  </si>
  <si>
    <t>Shallow SIN: 2 layer MLP with 64 hidden neurons and one cycle lr schedule 2500 epoch training</t>
  </si>
  <si>
    <t>Deeper SIN: 8 layer MLP with 64 hidden neurons and one cycle lr schedule 2500 epoch training</t>
  </si>
  <si>
    <t>Removing skips: Basline without skip connections</t>
  </si>
  <si>
    <t>Removing one cycle lr: Baseline with flat learning rate</t>
  </si>
  <si>
    <t>Swapping MAE loss with MSE loss</t>
  </si>
  <si>
    <t>Swapping MAE loss with cosine similarity loss</t>
  </si>
  <si>
    <t>Swapping leaky ReLU with regular ReLU</t>
  </si>
  <si>
    <t>Swapping leaky ReLU with GeLU</t>
  </si>
  <si>
    <t>Wider SIN: 6 layer MLP with 128 hidden neurons and one cycle lr schedule 2500 epoch training</t>
  </si>
  <si>
    <t>Narrow SIN: 6 layer MLP with 32 hidden neurons and one cycle lr schedule 2500 epoch training</t>
  </si>
  <si>
    <t>MIMO-SST</t>
  </si>
  <si>
    <t>DC - RMSE</t>
  </si>
  <si>
    <t># times best</t>
  </si>
  <si>
    <t>DC - PSNR</t>
  </si>
  <si>
    <t>DC - SSIM</t>
  </si>
  <si>
    <t>DC - UIQI</t>
  </si>
  <si>
    <t>DC - ERGAS</t>
  </si>
  <si>
    <t>DC - SAM</t>
  </si>
  <si>
    <t>KSC - RMSE</t>
  </si>
  <si>
    <t>KSC - PSNR</t>
  </si>
  <si>
    <t>KSC - SSIM</t>
  </si>
  <si>
    <t>KSC - UIQI</t>
  </si>
  <si>
    <t>KSC - ERGAS</t>
  </si>
  <si>
    <t>KSC - SAM</t>
  </si>
  <si>
    <t>Pavia U - RMSE</t>
  </si>
  <si>
    <t>Pavia U - PSNR</t>
  </si>
  <si>
    <t>Pavia U - SSIM</t>
  </si>
  <si>
    <t>Pavia U - UIQI</t>
  </si>
  <si>
    <t>Pavia U - ERGAS</t>
  </si>
  <si>
    <t>Pavia U - SAM</t>
  </si>
  <si>
    <t>Pavia C - RMSE</t>
  </si>
  <si>
    <t>Pavia C - PSNR</t>
  </si>
  <si>
    <t>Pavia C - SSIM</t>
  </si>
  <si>
    <t>Pavia C - UIQI</t>
  </si>
  <si>
    <t>Pavia C - ERGAS</t>
  </si>
  <si>
    <t>Pavia C - SAM</t>
  </si>
  <si>
    <t>Botswana - RMSE</t>
  </si>
  <si>
    <t>Botswana - PSNR</t>
  </si>
  <si>
    <t>Botswana - SSIM</t>
  </si>
  <si>
    <t>Botswana - ERGAS</t>
  </si>
  <si>
    <t>Botswana - UIQI</t>
  </si>
  <si>
    <t>Botswana - SAM</t>
  </si>
  <si>
    <t>FLOPs (G)</t>
  </si>
  <si>
    <t>Base</t>
  </si>
  <si>
    <t>wihout skip connections</t>
  </si>
  <si>
    <t>without one cycle lr scheduler</t>
  </si>
  <si>
    <t>with MSE loss</t>
  </si>
  <si>
    <t>with cosine similarity loss</t>
  </si>
  <si>
    <t>with ReLU activations</t>
  </si>
  <si>
    <t>with GeLU activations</t>
  </si>
  <si>
    <t>4 layer MLP</t>
  </si>
  <si>
    <t>2 layer MLP</t>
  </si>
  <si>
    <t>8 layer MLP</t>
  </si>
  <si>
    <t>32 hidden size</t>
  </si>
  <si>
    <t>128 hidden size</t>
  </si>
  <si>
    <t>Metric</t>
  </si>
  <si>
    <t>Amount of times each method is the best for each metric (%). Average of 400 experiments on DC, KSC, Pavia University, Pavia Center, Botswana</t>
  </si>
  <si>
    <t>SUM</t>
  </si>
  <si>
    <t>Amount of times each method is the best for each metric (%). Average of 80 experiments on DC</t>
  </si>
  <si>
    <t>Amount of times each method is the best for each metric (%). Average of 80 experiments on KSC</t>
  </si>
  <si>
    <t>Amount of times each method is the best for each metric (%). Average of 80 experiments on Pavia University</t>
  </si>
  <si>
    <t>Amount of times each method is the best for each metric (%). Average of 80 experiments on Pavia Center</t>
  </si>
  <si>
    <t>Amount of times each method is the best for each metric (%). Average of 80 experiments on Botswana</t>
  </si>
  <si>
    <t>All methods averages on each of the 5 synthetic HSIs</t>
  </si>
  <si>
    <t>1 layer MLP</t>
  </si>
  <si>
    <t>Shallow SIN: 1 layer MLP with 64 hidden neurons and one cycle lr schedule 2500 epoch training</t>
  </si>
  <si>
    <t>Linear SIN network (no hidden layers)</t>
  </si>
  <si>
    <t>No hidden layer MLP (single output layer)</t>
  </si>
  <si>
    <t>Mean without 1 band MSI case</t>
  </si>
  <si>
    <t>All methods averages on each of the 5 synthetic HSIs without the 1 band MSI case</t>
  </si>
  <si>
    <t>Amount of times each method is the best for each metric (%). Average of 240 experiments on DC, KSC, 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</si>
</sst>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onsolas"/>
      <family val="3"/>
    </font>
    <font>
      <b/>
      <sz val="18"/>
      <color theme="1"/>
      <name val="Consolas"/>
      <family val="3"/>
    </font>
    <font>
      <i/>
      <sz val="18"/>
      <color theme="1"/>
      <name val="Consolas"/>
      <family val="3"/>
    </font>
    <font>
      <i/>
      <sz val="18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 applyAlignment="1">
      <alignment horizontal="left" vertical="center"/>
    </xf>
    <xf numFmtId="0" fontId="5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167" fontId="1" fillId="0" borderId="0" xfId="0" applyNumberFormat="1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C4E6-9CC8-45E4-9191-28E9F1506BA3}">
  <dimension ref="B2:M326"/>
  <sheetViews>
    <sheetView zoomScaleNormal="100" workbookViewId="0">
      <selection activeCell="B174" sqref="B174"/>
    </sheetView>
  </sheetViews>
  <sheetFormatPr defaultRowHeight="23.25" x14ac:dyDescent="0.35"/>
  <cols>
    <col min="1" max="1" width="9.140625" style="1"/>
    <col min="2" max="2" width="61.42578125" style="1" customWidth="1"/>
    <col min="3" max="3" width="17.140625" style="1" customWidth="1"/>
    <col min="4" max="4" width="18.85546875" style="1" customWidth="1"/>
    <col min="5" max="5" width="14.85546875" style="1" customWidth="1"/>
    <col min="6" max="6" width="16.42578125" style="1" customWidth="1"/>
    <col min="7" max="7" width="18.28515625" style="1" customWidth="1"/>
    <col min="8" max="8" width="13.42578125" style="1" customWidth="1"/>
    <col min="9" max="9" width="36" style="1" customWidth="1"/>
    <col min="10" max="10" width="29" style="1" customWidth="1"/>
    <col min="11" max="11" width="29.7109375" style="1" customWidth="1"/>
    <col min="12" max="12" width="51.85546875" style="1" customWidth="1"/>
    <col min="13" max="13" width="50.28515625" style="1" customWidth="1"/>
    <col min="14" max="16384" width="9.140625" style="1"/>
  </cols>
  <sheetData>
    <row r="2" spans="2:13" x14ac:dyDescent="0.35">
      <c r="B2" s="1" t="s">
        <v>69</v>
      </c>
    </row>
    <row r="4" spans="2:13" ht="23.25" customHeight="1" x14ac:dyDescent="0.35">
      <c r="B4" s="20" t="s">
        <v>72</v>
      </c>
      <c r="C4" s="20"/>
      <c r="D4" s="1" t="s">
        <v>57</v>
      </c>
      <c r="E4" s="1" t="s">
        <v>56</v>
      </c>
      <c r="F4" s="1" t="s">
        <v>56</v>
      </c>
      <c r="G4" s="1" t="s">
        <v>58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  <c r="M4" s="1" t="s">
        <v>57</v>
      </c>
    </row>
    <row r="5" spans="2:13" x14ac:dyDescent="0.35">
      <c r="B5" s="20"/>
      <c r="C5" s="20"/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9" t="s">
        <v>50</v>
      </c>
      <c r="K5" s="9" t="s">
        <v>9</v>
      </c>
      <c r="L5" s="9" t="s">
        <v>10</v>
      </c>
      <c r="M5" s="9" t="s">
        <v>51</v>
      </c>
    </row>
    <row r="6" spans="2:13" x14ac:dyDescent="0.35">
      <c r="C6" s="1" t="s">
        <v>60</v>
      </c>
      <c r="D6" s="3">
        <v>1.2406189745692501E-2</v>
      </c>
      <c r="E6" s="3">
        <v>38.034984454568303</v>
      </c>
      <c r="F6" s="3">
        <v>0.99098244877282904</v>
      </c>
      <c r="G6" s="3">
        <v>0.98412571403369098</v>
      </c>
      <c r="H6" s="3">
        <v>4.8766079814729997</v>
      </c>
      <c r="I6" s="3">
        <v>1.8442313306261899</v>
      </c>
      <c r="J6" s="3">
        <v>94.53</v>
      </c>
      <c r="K6" s="11">
        <v>33535</v>
      </c>
      <c r="L6" s="11">
        <v>26205323521</v>
      </c>
      <c r="M6" s="3">
        <v>286.31</v>
      </c>
    </row>
    <row r="7" spans="2:13" x14ac:dyDescent="0.35">
      <c r="C7" s="1" t="s">
        <v>61</v>
      </c>
      <c r="D7" s="3">
        <v>1.2545886258382599E-2</v>
      </c>
      <c r="E7" s="3">
        <v>37.942545668334901</v>
      </c>
      <c r="F7" s="3">
        <v>0.99121695363389195</v>
      </c>
      <c r="G7" s="3">
        <v>0.98366861215980295</v>
      </c>
      <c r="H7" s="3">
        <v>4.4301559596379896</v>
      </c>
      <c r="I7" s="3">
        <v>1.8891549789012401</v>
      </c>
      <c r="J7" s="3">
        <v>90.55</v>
      </c>
      <c r="K7" s="11">
        <v>33535</v>
      </c>
      <c r="L7" s="11">
        <v>26205323521</v>
      </c>
      <c r="M7" s="3">
        <v>286.31</v>
      </c>
    </row>
    <row r="8" spans="2:13" x14ac:dyDescent="0.35">
      <c r="C8" s="1" t="s">
        <v>62</v>
      </c>
      <c r="D8" s="3">
        <v>1.37255572402831E-2</v>
      </c>
      <c r="E8" s="3">
        <v>37.173200870493197</v>
      </c>
      <c r="F8" s="3">
        <v>0.98961673848041498</v>
      </c>
      <c r="G8" s="3">
        <v>0.97713660412832803</v>
      </c>
      <c r="H8" s="3">
        <v>5.4293540137610696</v>
      </c>
      <c r="I8" s="3">
        <v>2.1319722593200101</v>
      </c>
      <c r="J8" s="3">
        <v>90.58</v>
      </c>
      <c r="K8" s="11">
        <v>33535</v>
      </c>
      <c r="L8" s="11">
        <v>26205323521</v>
      </c>
      <c r="M8" s="3">
        <v>286.31</v>
      </c>
    </row>
    <row r="9" spans="2:13" x14ac:dyDescent="0.35">
      <c r="C9" s="1" t="s">
        <v>63</v>
      </c>
      <c r="D9" s="3">
        <v>2.3312790955452301E-2</v>
      </c>
      <c r="E9" s="3">
        <v>32.615193111515097</v>
      </c>
      <c r="F9" s="3">
        <v>0.97218974788756596</v>
      </c>
      <c r="G9" s="3">
        <v>0.94894566542846903</v>
      </c>
      <c r="H9" s="3">
        <v>18.8358957723154</v>
      </c>
      <c r="I9" s="3">
        <v>3.5554872024052799</v>
      </c>
      <c r="J9" s="3">
        <v>89.99</v>
      </c>
      <c r="K9" s="11">
        <v>33535</v>
      </c>
      <c r="L9" s="11">
        <v>26205323521</v>
      </c>
      <c r="M9" s="3">
        <v>286.31</v>
      </c>
    </row>
    <row r="10" spans="2:13" x14ac:dyDescent="0.35">
      <c r="C10" s="1" t="s">
        <v>64</v>
      </c>
      <c r="D10" s="3">
        <v>9.9381214608022295E-2</v>
      </c>
      <c r="E10" s="3">
        <v>20.045829340520299</v>
      </c>
      <c r="F10" s="3">
        <v>0.79893261554517303</v>
      </c>
      <c r="G10" s="3">
        <v>0.88636232424907402</v>
      </c>
      <c r="H10" s="3">
        <v>11.3567466970196</v>
      </c>
      <c r="I10" s="3">
        <v>12.5907732773224</v>
      </c>
      <c r="J10" s="3">
        <v>90.26</v>
      </c>
      <c r="K10" s="11">
        <v>33343</v>
      </c>
      <c r="L10" s="11">
        <v>26054426881</v>
      </c>
      <c r="M10" s="3">
        <v>286.31</v>
      </c>
    </row>
    <row r="11" spans="2:13" x14ac:dyDescent="0.35">
      <c r="C11" s="1" t="s">
        <v>65</v>
      </c>
      <c r="D11" s="3">
        <v>1.51080503027317E-2</v>
      </c>
      <c r="E11" s="3">
        <v>36.3507343433931</v>
      </c>
      <c r="F11" s="3">
        <v>0.98908785653630604</v>
      </c>
      <c r="G11" s="3">
        <v>0.98528955149855302</v>
      </c>
      <c r="H11" s="3">
        <v>5.0018323524820296</v>
      </c>
      <c r="I11" s="3">
        <v>2.1149364868695302</v>
      </c>
      <c r="J11" s="3">
        <v>89.7</v>
      </c>
      <c r="K11" s="11">
        <v>33471</v>
      </c>
      <c r="L11" s="11">
        <v>26155024641</v>
      </c>
      <c r="M11" s="3">
        <v>286.31</v>
      </c>
    </row>
    <row r="12" spans="2:13" x14ac:dyDescent="0.35">
      <c r="C12" s="1" t="s">
        <v>66</v>
      </c>
      <c r="D12" s="3">
        <v>8.3599626102471205E-3</v>
      </c>
      <c r="E12" s="3">
        <v>41.379624416675</v>
      </c>
      <c r="F12" s="3">
        <v>0.99461044770261298</v>
      </c>
      <c r="G12" s="3">
        <v>0.98165446462904005</v>
      </c>
      <c r="H12" s="3">
        <v>4.8403464887047596</v>
      </c>
      <c r="I12" s="3">
        <v>1.3003601223258801</v>
      </c>
      <c r="J12" s="3">
        <v>89.7</v>
      </c>
      <c r="K12" s="11">
        <v>33791</v>
      </c>
      <c r="L12" s="11">
        <v>26406519041</v>
      </c>
      <c r="M12" s="3">
        <v>286.31</v>
      </c>
    </row>
    <row r="13" spans="2:13" x14ac:dyDescent="0.35">
      <c r="C13" s="1" t="s">
        <v>67</v>
      </c>
      <c r="D13" s="3">
        <v>9.2790560652577497E-3</v>
      </c>
      <c r="E13" s="3">
        <v>40.4939403121532</v>
      </c>
      <c r="F13" s="3">
        <v>0.99497116515025297</v>
      </c>
      <c r="G13" s="3">
        <v>0.98460254118063795</v>
      </c>
      <c r="H13" s="3">
        <v>3.8077087151134701</v>
      </c>
      <c r="I13" s="3">
        <v>1.37287816173461</v>
      </c>
      <c r="J13" s="3">
        <v>89.79</v>
      </c>
      <c r="K13" s="11">
        <v>34303</v>
      </c>
      <c r="L13" s="11">
        <v>26808910081</v>
      </c>
      <c r="M13" s="3">
        <v>286.31</v>
      </c>
    </row>
    <row r="14" spans="2:13" x14ac:dyDescent="0.35">
      <c r="C14" s="2" t="s">
        <v>68</v>
      </c>
      <c r="D14" s="2">
        <f>SUM(D6:D13)/8</f>
        <v>2.4264838473258672E-2</v>
      </c>
      <c r="E14" s="2">
        <f t="shared" ref="E14:M14" si="0">SUM(E6:E13)/8</f>
        <v>35.504506564706638</v>
      </c>
      <c r="F14" s="2">
        <f t="shared" si="0"/>
        <v>0.96520099671363091</v>
      </c>
      <c r="G14" s="2">
        <f t="shared" si="0"/>
        <v>0.96647318466344956</v>
      </c>
      <c r="H14" s="2">
        <f t="shared" si="0"/>
        <v>7.3223309975634159</v>
      </c>
      <c r="I14" s="2">
        <f t="shared" si="0"/>
        <v>3.349974227438143</v>
      </c>
      <c r="J14" s="2">
        <f t="shared" si="0"/>
        <v>90.637500000000003</v>
      </c>
      <c r="K14" s="2">
        <f t="shared" si="0"/>
        <v>33631</v>
      </c>
      <c r="L14" s="2">
        <f t="shared" si="0"/>
        <v>26280771841</v>
      </c>
      <c r="M14" s="2">
        <f t="shared" si="0"/>
        <v>286.31</v>
      </c>
    </row>
    <row r="16" spans="2:13" x14ac:dyDescent="0.35">
      <c r="B16" s="20" t="s">
        <v>73</v>
      </c>
      <c r="C16" s="20"/>
      <c r="D16" s="1" t="s">
        <v>57</v>
      </c>
      <c r="E16" s="1" t="s">
        <v>56</v>
      </c>
      <c r="F16" s="1" t="s">
        <v>56</v>
      </c>
      <c r="G16" s="1" t="s">
        <v>58</v>
      </c>
      <c r="H16" s="1" t="s">
        <v>57</v>
      </c>
      <c r="I16" s="1" t="s">
        <v>57</v>
      </c>
      <c r="J16" s="1" t="s">
        <v>57</v>
      </c>
      <c r="K16" s="1" t="s">
        <v>57</v>
      </c>
      <c r="L16" s="1" t="s">
        <v>57</v>
      </c>
      <c r="M16" s="1" t="s">
        <v>57</v>
      </c>
    </row>
    <row r="17" spans="2:13" x14ac:dyDescent="0.35">
      <c r="B17" s="20"/>
      <c r="C17" s="20"/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9" t="s">
        <v>50</v>
      </c>
      <c r="K17" s="9" t="s">
        <v>9</v>
      </c>
      <c r="L17" s="9" t="s">
        <v>10</v>
      </c>
      <c r="M17" s="9" t="s">
        <v>51</v>
      </c>
    </row>
    <row r="18" spans="2:13" x14ac:dyDescent="0.35">
      <c r="C18" s="1" t="s">
        <v>60</v>
      </c>
      <c r="D18" s="3">
        <v>1.2209394770731999E-2</v>
      </c>
      <c r="E18" s="3">
        <v>38.173490959900001</v>
      </c>
      <c r="F18" s="3">
        <v>0.99196200293428705</v>
      </c>
      <c r="G18" s="3">
        <v>0.98580476815661</v>
      </c>
      <c r="H18" s="3">
        <v>4.0312858435937597</v>
      </c>
      <c r="I18" s="3">
        <v>1.81298150762608</v>
      </c>
      <c r="J18" s="3">
        <v>74.02</v>
      </c>
      <c r="K18" s="11">
        <v>25215</v>
      </c>
      <c r="L18" s="11">
        <v>19691618561</v>
      </c>
      <c r="M18" s="3">
        <v>286.31</v>
      </c>
    </row>
    <row r="19" spans="2:13" x14ac:dyDescent="0.35">
      <c r="C19" s="1" t="s">
        <v>61</v>
      </c>
      <c r="D19" s="3">
        <v>1.2623506285345301E-2</v>
      </c>
      <c r="E19" s="3">
        <v>37.887412583754802</v>
      </c>
      <c r="F19" s="3">
        <v>0.99182668123624396</v>
      </c>
      <c r="G19" s="3">
        <v>0.98296585888814103</v>
      </c>
      <c r="H19" s="3">
        <v>5.9387038076104099</v>
      </c>
      <c r="I19" s="3">
        <v>1.9087851560192699</v>
      </c>
      <c r="J19" s="3">
        <v>69.290000000000006</v>
      </c>
      <c r="K19" s="11">
        <v>25215</v>
      </c>
      <c r="L19" s="11">
        <v>19691618561</v>
      </c>
      <c r="M19" s="3">
        <v>286.31</v>
      </c>
    </row>
    <row r="20" spans="2:13" x14ac:dyDescent="0.35">
      <c r="C20" s="1" t="s">
        <v>62</v>
      </c>
      <c r="D20" s="3">
        <v>1.39652536637726E-2</v>
      </c>
      <c r="E20" s="3">
        <v>37.024360671590003</v>
      </c>
      <c r="F20" s="3">
        <v>0.989766708026103</v>
      </c>
      <c r="G20" s="3">
        <v>0.97697625758905804</v>
      </c>
      <c r="H20" s="3">
        <v>5.1242438090687399</v>
      </c>
      <c r="I20" s="3">
        <v>2.1814046862209202</v>
      </c>
      <c r="J20" s="3">
        <v>69.41</v>
      </c>
      <c r="K20" s="11">
        <v>25215</v>
      </c>
      <c r="L20" s="11">
        <v>19691618561</v>
      </c>
      <c r="M20" s="3">
        <v>286.31</v>
      </c>
    </row>
    <row r="21" spans="2:13" x14ac:dyDescent="0.35">
      <c r="C21" s="1" t="s">
        <v>63</v>
      </c>
      <c r="D21" s="3">
        <v>2.36942644958801E-2</v>
      </c>
      <c r="E21" s="3">
        <v>32.470615667663701</v>
      </c>
      <c r="F21" s="3">
        <v>0.97215971290308401</v>
      </c>
      <c r="G21" s="3">
        <v>0.94923803527045403</v>
      </c>
      <c r="H21" s="3">
        <v>10.641979757482201</v>
      </c>
      <c r="I21" s="3">
        <v>3.6372631363471402</v>
      </c>
      <c r="J21" s="3">
        <v>69.36</v>
      </c>
      <c r="K21" s="11">
        <v>25215</v>
      </c>
      <c r="L21" s="11">
        <v>19691618561</v>
      </c>
      <c r="M21" s="3">
        <v>286.31</v>
      </c>
    </row>
    <row r="22" spans="2:13" x14ac:dyDescent="0.35">
      <c r="C22" s="1" t="s">
        <v>64</v>
      </c>
      <c r="D22" s="3">
        <v>0.100008465775794</v>
      </c>
      <c r="E22" s="3">
        <v>19.991131287866899</v>
      </c>
      <c r="F22" s="3">
        <v>0.79751937010894403</v>
      </c>
      <c r="G22" s="3">
        <v>0.88877436209730998</v>
      </c>
      <c r="H22" s="3">
        <v>10.6554840836331</v>
      </c>
      <c r="I22" s="3">
        <v>12.6489127013112</v>
      </c>
      <c r="J22" s="3">
        <v>69.55</v>
      </c>
      <c r="K22" s="11">
        <v>25023</v>
      </c>
      <c r="L22" s="11">
        <v>19540721921</v>
      </c>
      <c r="M22" s="3">
        <v>286.31</v>
      </c>
    </row>
    <row r="23" spans="2:13" x14ac:dyDescent="0.35">
      <c r="C23" s="1" t="s">
        <v>65</v>
      </c>
      <c r="D23" s="3">
        <v>1.52731051606022E-2</v>
      </c>
      <c r="E23" s="3">
        <v>36.254385570959101</v>
      </c>
      <c r="F23" s="3">
        <v>0.98913589184309902</v>
      </c>
      <c r="G23" s="3">
        <v>0.98548375519915998</v>
      </c>
      <c r="H23" s="3">
        <v>3.4959894214185598</v>
      </c>
      <c r="I23" s="3">
        <v>2.10296487280179</v>
      </c>
      <c r="J23" s="3">
        <v>69.569999999999993</v>
      </c>
      <c r="K23" s="11">
        <v>25151</v>
      </c>
      <c r="L23" s="11">
        <v>19641319681</v>
      </c>
      <c r="M23" s="3">
        <v>286.31</v>
      </c>
    </row>
    <row r="24" spans="2:13" x14ac:dyDescent="0.35">
      <c r="C24" s="1" t="s">
        <v>66</v>
      </c>
      <c r="D24" s="3">
        <v>8.19381971181702E-3</v>
      </c>
      <c r="E24" s="3">
        <v>41.546555107398198</v>
      </c>
      <c r="F24" s="3">
        <v>0.99418582753400198</v>
      </c>
      <c r="G24" s="3">
        <v>0.97993561246282501</v>
      </c>
      <c r="H24" s="3">
        <v>4.5746001994754302</v>
      </c>
      <c r="I24" s="3">
        <v>1.2817842489392599</v>
      </c>
      <c r="J24" s="3">
        <v>69.41</v>
      </c>
      <c r="K24" s="11">
        <v>25471</v>
      </c>
      <c r="L24" s="11">
        <v>19892814081</v>
      </c>
      <c r="M24" s="3">
        <v>286.31</v>
      </c>
    </row>
    <row r="25" spans="2:13" x14ac:dyDescent="0.35">
      <c r="C25" s="1" t="s">
        <v>67</v>
      </c>
      <c r="D25" s="3">
        <v>9.3381251374711292E-3</v>
      </c>
      <c r="E25" s="3">
        <v>40.441943143540101</v>
      </c>
      <c r="F25" s="3">
        <v>0.99496732758603801</v>
      </c>
      <c r="G25" s="3">
        <v>0.98403755966411599</v>
      </c>
      <c r="H25" s="3">
        <v>4.9573706017961001</v>
      </c>
      <c r="I25" s="3">
        <v>1.3775889645495101</v>
      </c>
      <c r="J25" s="3">
        <v>69.48</v>
      </c>
      <c r="K25" s="11">
        <v>25983</v>
      </c>
      <c r="L25" s="11">
        <v>20295205121</v>
      </c>
      <c r="M25" s="3">
        <v>286.31</v>
      </c>
    </row>
    <row r="26" spans="2:13" x14ac:dyDescent="0.35">
      <c r="C26" s="2" t="s">
        <v>68</v>
      </c>
      <c r="D26" s="2">
        <f>SUM(D18:D25)/8</f>
        <v>2.4413241875176794E-2</v>
      </c>
      <c r="E26" s="2">
        <f t="shared" ref="E26:M26" si="1">SUM(E18:E25)/8</f>
        <v>35.473736874084096</v>
      </c>
      <c r="F26" s="2">
        <f t="shared" si="1"/>
        <v>0.96519044027147516</v>
      </c>
      <c r="G26" s="2">
        <f t="shared" si="1"/>
        <v>0.96665202616595913</v>
      </c>
      <c r="H26" s="2">
        <f t="shared" si="1"/>
        <v>6.1774571905097879</v>
      </c>
      <c r="I26" s="2">
        <f t="shared" si="1"/>
        <v>3.3689606592268966</v>
      </c>
      <c r="J26" s="2">
        <f t="shared" si="1"/>
        <v>70.011250000000004</v>
      </c>
      <c r="K26" s="2">
        <f t="shared" si="1"/>
        <v>25311</v>
      </c>
      <c r="L26" s="2">
        <f t="shared" si="1"/>
        <v>19767066881</v>
      </c>
      <c r="M26" s="2">
        <f t="shared" si="1"/>
        <v>286.31</v>
      </c>
    </row>
    <row r="28" spans="2:13" x14ac:dyDescent="0.35">
      <c r="B28" s="20" t="s">
        <v>74</v>
      </c>
      <c r="C28" s="20"/>
      <c r="D28" s="1" t="s">
        <v>57</v>
      </c>
      <c r="E28" s="1" t="s">
        <v>56</v>
      </c>
      <c r="F28" s="1" t="s">
        <v>56</v>
      </c>
      <c r="G28" s="1" t="s">
        <v>58</v>
      </c>
      <c r="H28" s="1" t="s">
        <v>57</v>
      </c>
      <c r="I28" s="1" t="s">
        <v>57</v>
      </c>
      <c r="J28" s="1" t="s">
        <v>57</v>
      </c>
      <c r="K28" s="1" t="s">
        <v>57</v>
      </c>
      <c r="L28" s="1" t="s">
        <v>57</v>
      </c>
      <c r="M28" s="1" t="s">
        <v>57</v>
      </c>
    </row>
    <row r="29" spans="2:13" x14ac:dyDescent="0.35">
      <c r="B29" s="20"/>
      <c r="C29" s="20"/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9" t="s">
        <v>50</v>
      </c>
      <c r="K29" s="9" t="s">
        <v>9</v>
      </c>
      <c r="L29" s="9" t="s">
        <v>10</v>
      </c>
      <c r="M29" s="9" t="s">
        <v>51</v>
      </c>
    </row>
    <row r="30" spans="2:13" x14ac:dyDescent="0.35">
      <c r="C30" s="1" t="s">
        <v>60</v>
      </c>
      <c r="D30" s="3">
        <v>1.3065368228094299E-2</v>
      </c>
      <c r="E30" s="3">
        <v>37.592299955210798</v>
      </c>
      <c r="F30" s="3">
        <v>0.991533314081394</v>
      </c>
      <c r="G30" s="3">
        <v>0.98485644040756704</v>
      </c>
      <c r="H30" s="3">
        <v>4.0648609574160401</v>
      </c>
      <c r="I30" s="3">
        <v>1.9087196288919199</v>
      </c>
      <c r="J30" s="3">
        <v>53.42</v>
      </c>
      <c r="K30" s="11">
        <v>16895</v>
      </c>
      <c r="L30" s="11">
        <v>13177913601</v>
      </c>
      <c r="M30" s="3">
        <v>286.31</v>
      </c>
    </row>
    <row r="31" spans="2:13" x14ac:dyDescent="0.35">
      <c r="C31" s="1" t="s">
        <v>61</v>
      </c>
      <c r="D31" s="3">
        <v>1.3365755350285599E-2</v>
      </c>
      <c r="E31" s="3">
        <v>37.398482782968102</v>
      </c>
      <c r="F31" s="3">
        <v>0.99190717176005605</v>
      </c>
      <c r="G31" s="3">
        <v>0.98584054728762605</v>
      </c>
      <c r="H31" s="3">
        <v>3.7606407473403198</v>
      </c>
      <c r="I31" s="3">
        <v>1.97762193690877</v>
      </c>
      <c r="J31" s="3">
        <v>48.97</v>
      </c>
      <c r="K31" s="11">
        <v>16895</v>
      </c>
      <c r="L31" s="11">
        <v>13177913601</v>
      </c>
      <c r="M31" s="3">
        <v>286.31</v>
      </c>
    </row>
    <row r="32" spans="2:13" x14ac:dyDescent="0.35">
      <c r="C32" s="1" t="s">
        <v>62</v>
      </c>
      <c r="D32" s="3">
        <v>1.4849175995285201E-2</v>
      </c>
      <c r="E32" s="3">
        <v>36.4966825400803</v>
      </c>
      <c r="F32" s="3">
        <v>0.98907735160839105</v>
      </c>
      <c r="G32" s="3">
        <v>0.97891513842094302</v>
      </c>
      <c r="H32" s="3">
        <v>5.3502296789832204</v>
      </c>
      <c r="I32" s="3">
        <v>2.25319616425669</v>
      </c>
      <c r="J32" s="3">
        <v>49.13</v>
      </c>
      <c r="K32" s="11">
        <v>16895</v>
      </c>
      <c r="L32" s="11">
        <v>13177913601</v>
      </c>
      <c r="M32" s="3">
        <v>286.31</v>
      </c>
    </row>
    <row r="33" spans="2:13" x14ac:dyDescent="0.35">
      <c r="C33" s="1" t="s">
        <v>63</v>
      </c>
      <c r="D33" s="3">
        <v>2.12828905591591E-2</v>
      </c>
      <c r="E33" s="3">
        <v>33.399088870172797</v>
      </c>
      <c r="F33" s="3">
        <v>0.97982637987446897</v>
      </c>
      <c r="G33" s="3">
        <v>0.96562978152029999</v>
      </c>
      <c r="H33" s="3">
        <v>6.9541367967054102</v>
      </c>
      <c r="I33" s="3">
        <v>3.2564331325683802</v>
      </c>
      <c r="J33" s="3">
        <v>48.83</v>
      </c>
      <c r="K33" s="11">
        <v>16895</v>
      </c>
      <c r="L33" s="11">
        <v>13177913601</v>
      </c>
      <c r="M33" s="3">
        <v>286.31</v>
      </c>
    </row>
    <row r="34" spans="2:13" x14ac:dyDescent="0.35">
      <c r="C34" s="1" t="s">
        <v>64</v>
      </c>
      <c r="D34" s="3">
        <v>0.10038516376279701</v>
      </c>
      <c r="E34" s="3">
        <v>19.958346207618899</v>
      </c>
      <c r="F34" s="3">
        <v>0.79852077168867996</v>
      </c>
      <c r="G34" s="3">
        <v>0.88793604393069303</v>
      </c>
      <c r="H34" s="3">
        <v>10.444217941628899</v>
      </c>
      <c r="I34" s="3">
        <v>12.672818363406201</v>
      </c>
      <c r="J34" s="3">
        <v>48.86</v>
      </c>
      <c r="K34" s="11">
        <v>16703</v>
      </c>
      <c r="L34" s="11">
        <v>13027016961</v>
      </c>
      <c r="M34" s="3">
        <v>286.31</v>
      </c>
    </row>
    <row r="35" spans="2:13" x14ac:dyDescent="0.35">
      <c r="C35" s="1" t="s">
        <v>65</v>
      </c>
      <c r="D35" s="3">
        <v>1.7192621922834401E-2</v>
      </c>
      <c r="E35" s="3">
        <v>35.239212700283197</v>
      </c>
      <c r="F35" s="3">
        <v>0.98845378099372105</v>
      </c>
      <c r="G35" s="3">
        <v>0.98410070778390601</v>
      </c>
      <c r="H35" s="3">
        <v>3.7264094224870301</v>
      </c>
      <c r="I35" s="3">
        <v>2.3061640678267299</v>
      </c>
      <c r="J35" s="3">
        <v>48.93</v>
      </c>
      <c r="K35" s="11">
        <v>16831</v>
      </c>
      <c r="L35" s="11">
        <v>13127614721</v>
      </c>
      <c r="M35" s="3">
        <v>286.31</v>
      </c>
    </row>
    <row r="36" spans="2:13" x14ac:dyDescent="0.35">
      <c r="C36" s="1" t="s">
        <v>66</v>
      </c>
      <c r="D36" s="3">
        <v>8.5651351712352792E-3</v>
      </c>
      <c r="E36" s="3">
        <v>41.179839241000202</v>
      </c>
      <c r="F36" s="3">
        <v>0.99441960003063601</v>
      </c>
      <c r="G36" s="3">
        <v>0.98109853773884304</v>
      </c>
      <c r="H36" s="3">
        <v>3.6668968881552901</v>
      </c>
      <c r="I36" s="3">
        <v>1.3384101456966699</v>
      </c>
      <c r="J36" s="3">
        <v>48.85</v>
      </c>
      <c r="K36" s="11">
        <v>17151</v>
      </c>
      <c r="L36" s="11">
        <v>13379109121</v>
      </c>
      <c r="M36" s="3">
        <v>286.31</v>
      </c>
    </row>
    <row r="37" spans="2:13" x14ac:dyDescent="0.35">
      <c r="C37" s="1" t="s">
        <v>67</v>
      </c>
      <c r="D37" s="3">
        <v>9.5331202678208393E-3</v>
      </c>
      <c r="E37" s="3">
        <v>40.277200294174897</v>
      </c>
      <c r="F37" s="3">
        <v>0.99504646493998605</v>
      </c>
      <c r="G37" s="3">
        <v>0.98343567505334095</v>
      </c>
      <c r="H37" s="3">
        <v>5.0813281514489104</v>
      </c>
      <c r="I37" s="3">
        <v>1.4052236964879701</v>
      </c>
      <c r="J37" s="3">
        <v>48.91</v>
      </c>
      <c r="K37" s="11">
        <v>17663</v>
      </c>
      <c r="L37" s="11">
        <v>13781500161</v>
      </c>
      <c r="M37" s="3">
        <v>286.31</v>
      </c>
    </row>
    <row r="38" spans="2:13" x14ac:dyDescent="0.35">
      <c r="C38" s="2" t="s">
        <v>68</v>
      </c>
      <c r="D38" s="2">
        <f>SUM(D30:D37)/8</f>
        <v>2.4779903907188965E-2</v>
      </c>
      <c r="E38" s="2">
        <f t="shared" ref="E38:M38" si="2">SUM(E30:E37)/8</f>
        <v>35.192644073938645</v>
      </c>
      <c r="F38" s="2">
        <f t="shared" si="2"/>
        <v>0.9660981043721667</v>
      </c>
      <c r="G38" s="2">
        <f t="shared" si="2"/>
        <v>0.96897660901790239</v>
      </c>
      <c r="H38" s="2">
        <f t="shared" si="2"/>
        <v>5.3810900730206397</v>
      </c>
      <c r="I38" s="2">
        <f t="shared" si="2"/>
        <v>3.3898233920054159</v>
      </c>
      <c r="J38" s="2">
        <f t="shared" si="2"/>
        <v>49.487500000000011</v>
      </c>
      <c r="K38" s="2">
        <f t="shared" si="2"/>
        <v>16991</v>
      </c>
      <c r="L38" s="2">
        <f t="shared" si="2"/>
        <v>13253361921</v>
      </c>
      <c r="M38" s="2">
        <f t="shared" si="2"/>
        <v>286.31</v>
      </c>
    </row>
    <row r="39" spans="2:13" x14ac:dyDescent="0.35">
      <c r="C39" s="3"/>
      <c r="D39" s="3"/>
      <c r="E39" s="3"/>
      <c r="F39" s="3"/>
      <c r="G39" s="3"/>
      <c r="H39" s="3"/>
      <c r="I39" s="3"/>
      <c r="J39" s="11"/>
      <c r="K39" s="11"/>
      <c r="L39" s="3"/>
    </row>
    <row r="40" spans="2:13" ht="23.25" customHeight="1" x14ac:dyDescent="0.35">
      <c r="B40" s="20" t="s">
        <v>75</v>
      </c>
      <c r="C40" s="20"/>
      <c r="D40" s="1" t="s">
        <v>57</v>
      </c>
      <c r="E40" s="1" t="s">
        <v>56</v>
      </c>
      <c r="F40" s="1" t="s">
        <v>56</v>
      </c>
      <c r="G40" s="1" t="s">
        <v>58</v>
      </c>
      <c r="H40" s="1" t="s">
        <v>57</v>
      </c>
      <c r="I40" s="1" t="s">
        <v>57</v>
      </c>
      <c r="J40" s="1" t="s">
        <v>57</v>
      </c>
      <c r="K40" s="1" t="s">
        <v>57</v>
      </c>
      <c r="L40" s="1" t="s">
        <v>57</v>
      </c>
      <c r="M40" s="1" t="s">
        <v>57</v>
      </c>
    </row>
    <row r="41" spans="2:13" x14ac:dyDescent="0.35">
      <c r="B41" s="20"/>
      <c r="C41" s="20"/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9" t="s">
        <v>50</v>
      </c>
      <c r="K41" s="9" t="s">
        <v>9</v>
      </c>
      <c r="L41" s="9" t="s">
        <v>10</v>
      </c>
      <c r="M41" s="9" t="s">
        <v>51</v>
      </c>
    </row>
    <row r="42" spans="2:13" x14ac:dyDescent="0.35">
      <c r="C42" s="1" t="s">
        <v>60</v>
      </c>
      <c r="D42" s="3">
        <v>1.2261442859276101E-2</v>
      </c>
      <c r="E42" s="3">
        <v>38.137806389587297</v>
      </c>
      <c r="F42" s="3">
        <v>0.991473791748685</v>
      </c>
      <c r="G42" s="3">
        <v>0.98482511580239496</v>
      </c>
      <c r="H42" s="3">
        <v>4.4712803120731799</v>
      </c>
      <c r="I42" s="3">
        <v>1.8248066995134899</v>
      </c>
      <c r="J42" s="3">
        <v>115.5</v>
      </c>
      <c r="K42" s="11">
        <v>41855</v>
      </c>
      <c r="L42" s="11">
        <v>32719028481</v>
      </c>
      <c r="M42" s="3">
        <v>286.31</v>
      </c>
    </row>
    <row r="43" spans="2:13" x14ac:dyDescent="0.35">
      <c r="C43" s="1" t="s">
        <v>61</v>
      </c>
      <c r="D43" s="3">
        <v>1.26424065690203E-2</v>
      </c>
      <c r="E43" s="3">
        <v>37.8756058881388</v>
      </c>
      <c r="F43" s="3">
        <v>0.99109711427143399</v>
      </c>
      <c r="G43" s="3">
        <v>0.98464077203661704</v>
      </c>
      <c r="H43" s="3">
        <v>4.1464868337054499</v>
      </c>
      <c r="I43" s="3">
        <v>1.87697269618629</v>
      </c>
      <c r="J43" s="3">
        <v>111.59</v>
      </c>
      <c r="K43" s="11">
        <v>41855</v>
      </c>
      <c r="L43" s="11">
        <v>32719028481</v>
      </c>
      <c r="M43" s="3">
        <v>286.31</v>
      </c>
    </row>
    <row r="44" spans="2:13" x14ac:dyDescent="0.35">
      <c r="C44" s="1" t="s">
        <v>62</v>
      </c>
      <c r="D44" s="3">
        <v>1.37632106489866E-2</v>
      </c>
      <c r="E44" s="3">
        <v>37.149560611517202</v>
      </c>
      <c r="F44" s="3">
        <v>0.98936239131623605</v>
      </c>
      <c r="G44" s="3">
        <v>0.97968024955531496</v>
      </c>
      <c r="H44" s="3">
        <v>5.5389213930201002</v>
      </c>
      <c r="I44" s="3">
        <v>2.1358908669129</v>
      </c>
      <c r="J44" s="3">
        <v>111.62</v>
      </c>
      <c r="K44" s="11">
        <v>41855</v>
      </c>
      <c r="L44" s="11">
        <v>32719028481</v>
      </c>
      <c r="M44" s="3">
        <v>286.31</v>
      </c>
    </row>
    <row r="45" spans="2:13" x14ac:dyDescent="0.35">
      <c r="C45" s="1" t="s">
        <v>63</v>
      </c>
      <c r="D45" s="3">
        <v>2.3615982292357299E-2</v>
      </c>
      <c r="E45" s="3">
        <v>32.505648147774203</v>
      </c>
      <c r="F45" s="3">
        <v>0.97140251658656596</v>
      </c>
      <c r="G45" s="3">
        <v>0.94594219882200503</v>
      </c>
      <c r="H45" s="3">
        <v>11.6698132117087</v>
      </c>
      <c r="I45" s="3">
        <v>3.6579278736810101</v>
      </c>
      <c r="J45" s="3">
        <v>111.59</v>
      </c>
      <c r="K45" s="11">
        <v>41855</v>
      </c>
      <c r="L45" s="11">
        <v>32719028481</v>
      </c>
      <c r="M45" s="3">
        <v>286.31</v>
      </c>
    </row>
    <row r="46" spans="2:13" x14ac:dyDescent="0.35">
      <c r="C46" s="1" t="s">
        <v>64</v>
      </c>
      <c r="D46" s="3">
        <v>9.9336504987441801E-2</v>
      </c>
      <c r="E46" s="3">
        <v>20.049770029129601</v>
      </c>
      <c r="F46" s="3">
        <v>0.79878415692594196</v>
      </c>
      <c r="G46" s="3">
        <v>0.88671805910934298</v>
      </c>
      <c r="H46" s="3">
        <v>19.1590870247529</v>
      </c>
      <c r="I46" s="3">
        <v>12.5860151967918</v>
      </c>
      <c r="J46" s="3">
        <v>111.4</v>
      </c>
      <c r="K46" s="11">
        <v>41663</v>
      </c>
      <c r="L46" s="11">
        <v>32568131841</v>
      </c>
      <c r="M46" s="3">
        <v>286.31</v>
      </c>
    </row>
    <row r="47" spans="2:13" x14ac:dyDescent="0.35">
      <c r="C47" s="1" t="s">
        <v>65</v>
      </c>
      <c r="D47" s="3">
        <v>1.56022565385314E-2</v>
      </c>
      <c r="E47" s="3">
        <v>36.073446076613799</v>
      </c>
      <c r="F47" s="3">
        <v>0.98898184644563802</v>
      </c>
      <c r="G47" s="3">
        <v>0.98306435593768804</v>
      </c>
      <c r="H47" s="3">
        <v>5.3696308656382001</v>
      </c>
      <c r="I47" s="3">
        <v>2.1113058144388499</v>
      </c>
      <c r="J47" s="3">
        <v>111.14</v>
      </c>
      <c r="K47" s="11">
        <v>41791</v>
      </c>
      <c r="L47" s="11">
        <v>32668729601</v>
      </c>
      <c r="M47" s="3">
        <v>286.31</v>
      </c>
    </row>
    <row r="48" spans="2:13" x14ac:dyDescent="0.35">
      <c r="C48" s="1" t="s">
        <v>66</v>
      </c>
      <c r="D48" s="3">
        <v>8.4702637889978102E-3</v>
      </c>
      <c r="E48" s="3">
        <v>41.2707845773568</v>
      </c>
      <c r="F48" s="3">
        <v>0.99426906203628695</v>
      </c>
      <c r="G48" s="3">
        <v>0.98269942116050202</v>
      </c>
      <c r="H48" s="3">
        <v>4.8136204502418902</v>
      </c>
      <c r="I48" s="3">
        <v>1.29258309818217</v>
      </c>
      <c r="J48" s="3">
        <v>110.89</v>
      </c>
      <c r="K48" s="11">
        <v>42111</v>
      </c>
      <c r="L48" s="11">
        <v>32920224001</v>
      </c>
      <c r="M48" s="3">
        <v>286.31</v>
      </c>
    </row>
    <row r="49" spans="2:13" x14ac:dyDescent="0.35">
      <c r="C49" s="1" t="s">
        <v>67</v>
      </c>
      <c r="D49" s="3">
        <v>9.34687597498895E-3</v>
      </c>
      <c r="E49" s="3">
        <v>40.4323595722012</v>
      </c>
      <c r="F49" s="3">
        <v>0.994643754835001</v>
      </c>
      <c r="G49" s="3">
        <v>0.98292776142971305</v>
      </c>
      <c r="H49" s="3">
        <v>4.5006345309664102</v>
      </c>
      <c r="I49" s="3">
        <v>1.38269730571844</v>
      </c>
      <c r="J49" s="3">
        <v>111.15</v>
      </c>
      <c r="K49" s="11">
        <v>42623</v>
      </c>
      <c r="L49" s="11">
        <v>33322615041</v>
      </c>
      <c r="M49" s="3">
        <v>286.31</v>
      </c>
    </row>
    <row r="50" spans="2:13" x14ac:dyDescent="0.35">
      <c r="C50" s="2" t="s">
        <v>68</v>
      </c>
      <c r="D50" s="2">
        <f>SUM(D42:D49)/8</f>
        <v>2.4379867957450035E-2</v>
      </c>
      <c r="E50" s="2">
        <f t="shared" ref="E50:M50" si="3">SUM(E42:E49)/8</f>
        <v>35.436872661539866</v>
      </c>
      <c r="F50" s="2">
        <f t="shared" si="3"/>
        <v>0.96500182927072364</v>
      </c>
      <c r="G50" s="2">
        <f t="shared" si="3"/>
        <v>0.96631224173169727</v>
      </c>
      <c r="H50" s="2">
        <f t="shared" si="3"/>
        <v>7.4586843277633532</v>
      </c>
      <c r="I50" s="2">
        <f t="shared" si="3"/>
        <v>3.3585249439281193</v>
      </c>
      <c r="J50" s="2">
        <f t="shared" si="3"/>
        <v>111.86</v>
      </c>
      <c r="K50" s="2">
        <f t="shared" si="3"/>
        <v>41951</v>
      </c>
      <c r="L50" s="2">
        <f t="shared" si="3"/>
        <v>32794476801</v>
      </c>
      <c r="M50" s="2">
        <f t="shared" si="3"/>
        <v>286.31</v>
      </c>
    </row>
    <row r="51" spans="2:13" x14ac:dyDescent="0.35">
      <c r="C51" s="3"/>
      <c r="D51" s="3"/>
      <c r="E51" s="3"/>
      <c r="F51" s="3"/>
      <c r="G51" s="3"/>
      <c r="H51" s="3"/>
      <c r="I51" s="3"/>
      <c r="J51" s="11"/>
      <c r="K51" s="11"/>
      <c r="L51" s="3"/>
    </row>
    <row r="52" spans="2:13" ht="23.25" customHeight="1" x14ac:dyDescent="0.35">
      <c r="B52" s="20" t="s">
        <v>82</v>
      </c>
      <c r="C52" s="20"/>
      <c r="D52" s="1" t="s">
        <v>57</v>
      </c>
      <c r="E52" s="1" t="s">
        <v>56</v>
      </c>
      <c r="F52" s="1" t="s">
        <v>56</v>
      </c>
      <c r="G52" s="1" t="s">
        <v>58</v>
      </c>
      <c r="H52" s="1" t="s">
        <v>57</v>
      </c>
      <c r="I52" s="1" t="s">
        <v>57</v>
      </c>
      <c r="J52" s="1" t="s">
        <v>57</v>
      </c>
      <c r="K52" s="1" t="s">
        <v>57</v>
      </c>
      <c r="L52" s="1" t="s">
        <v>57</v>
      </c>
      <c r="M52" s="1" t="s">
        <v>57</v>
      </c>
    </row>
    <row r="53" spans="2:13" x14ac:dyDescent="0.35">
      <c r="B53" s="20"/>
      <c r="C53" s="20"/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9" t="s">
        <v>50</v>
      </c>
      <c r="K53" s="9" t="s">
        <v>9</v>
      </c>
      <c r="L53" s="9" t="s">
        <v>10</v>
      </c>
      <c r="M53" s="9" t="s">
        <v>51</v>
      </c>
    </row>
    <row r="54" spans="2:13" x14ac:dyDescent="0.35">
      <c r="C54" s="1" t="s">
        <v>60</v>
      </c>
      <c r="D54" s="3">
        <v>1.2161690259663601E-2</v>
      </c>
      <c r="E54" s="3">
        <v>38.209318328937698</v>
      </c>
      <c r="F54" s="3">
        <v>0.99157208983727496</v>
      </c>
      <c r="G54" s="3">
        <v>0.98599951879929404</v>
      </c>
      <c r="H54" s="3">
        <v>4.0701944608101197</v>
      </c>
      <c r="I54" s="3">
        <v>1.79299125147275</v>
      </c>
      <c r="J54" s="3">
        <v>95.79</v>
      </c>
      <c r="K54" s="11">
        <v>107839</v>
      </c>
      <c r="L54" s="11">
        <v>84526874881</v>
      </c>
      <c r="M54" s="3">
        <v>286.31</v>
      </c>
    </row>
    <row r="55" spans="2:13" x14ac:dyDescent="0.35">
      <c r="C55" s="1" t="s">
        <v>61</v>
      </c>
      <c r="D55" s="3">
        <v>1.2630073151987701E-2</v>
      </c>
      <c r="E55" s="3">
        <v>37.886405853658999</v>
      </c>
      <c r="F55" s="3">
        <v>0.991231078747976</v>
      </c>
      <c r="G55" s="3">
        <v>0.98479521641562895</v>
      </c>
      <c r="H55" s="3">
        <v>4.9754053503653202</v>
      </c>
      <c r="I55" s="3">
        <v>1.8737403091615801</v>
      </c>
      <c r="J55" s="3">
        <v>91.36</v>
      </c>
      <c r="K55" s="11">
        <v>107839</v>
      </c>
      <c r="L55" s="11">
        <v>84526874881</v>
      </c>
      <c r="M55" s="3">
        <v>286.31</v>
      </c>
    </row>
    <row r="56" spans="2:13" x14ac:dyDescent="0.35">
      <c r="C56" s="1" t="s">
        <v>62</v>
      </c>
      <c r="D56" s="3">
        <v>1.4383575239513099E-2</v>
      </c>
      <c r="E56" s="3">
        <v>36.773396985719401</v>
      </c>
      <c r="F56" s="3">
        <v>0.98899995360289195</v>
      </c>
      <c r="G56" s="3">
        <v>0.97935998840701699</v>
      </c>
      <c r="H56" s="3">
        <v>6.2040322219374398</v>
      </c>
      <c r="I56" s="3">
        <v>2.2381665464314899</v>
      </c>
      <c r="J56" s="3">
        <v>91.54</v>
      </c>
      <c r="K56" s="11">
        <v>107839</v>
      </c>
      <c r="L56" s="11">
        <v>84526874881</v>
      </c>
      <c r="M56" s="3">
        <v>286.31</v>
      </c>
    </row>
    <row r="57" spans="2:13" x14ac:dyDescent="0.35">
      <c r="C57" s="1" t="s">
        <v>63</v>
      </c>
      <c r="D57" s="3">
        <v>4.9637951411892797E-2</v>
      </c>
      <c r="E57" s="3">
        <v>26.0740935474936</v>
      </c>
      <c r="F57" s="3">
        <v>0.900306014238626</v>
      </c>
      <c r="G57" s="3">
        <v>0.88113880405331702</v>
      </c>
      <c r="H57" s="3">
        <v>24.467012453831298</v>
      </c>
      <c r="I57" s="3">
        <v>7.1175420585843501</v>
      </c>
      <c r="J57" s="3">
        <v>91.68</v>
      </c>
      <c r="K57" s="11">
        <v>107839</v>
      </c>
      <c r="L57" s="11">
        <v>84526874881</v>
      </c>
      <c r="M57" s="3">
        <v>286.31</v>
      </c>
    </row>
    <row r="58" spans="2:13" x14ac:dyDescent="0.35">
      <c r="C58" s="1" t="s">
        <v>64</v>
      </c>
      <c r="D58" s="3">
        <v>9.9253577894572398E-2</v>
      </c>
      <c r="E58" s="3">
        <v>20.0569718077092</v>
      </c>
      <c r="F58" s="3">
        <v>0.79897892268063297</v>
      </c>
      <c r="G58" s="3">
        <v>0.88588049253641099</v>
      </c>
      <c r="H58" s="3">
        <v>12.5942044657782</v>
      </c>
      <c r="I58" s="3">
        <v>12.5727560920655</v>
      </c>
      <c r="J58" s="3">
        <v>91.43</v>
      </c>
      <c r="K58" s="11">
        <v>107455</v>
      </c>
      <c r="L58" s="11">
        <v>84225081601</v>
      </c>
      <c r="M58" s="3">
        <v>286.31</v>
      </c>
    </row>
    <row r="59" spans="2:13" x14ac:dyDescent="0.35">
      <c r="C59" s="1" t="s">
        <v>65</v>
      </c>
      <c r="D59" s="3">
        <v>1.5910215710857101E-2</v>
      </c>
      <c r="E59" s="3">
        <v>35.906023184867898</v>
      </c>
      <c r="F59" s="3">
        <v>0.98860107744610703</v>
      </c>
      <c r="G59" s="3">
        <v>0.98706711141101799</v>
      </c>
      <c r="H59" s="3">
        <v>3.9128956209983001</v>
      </c>
      <c r="I59" s="3">
        <v>2.12986834761224</v>
      </c>
      <c r="J59" s="3">
        <v>91.11</v>
      </c>
      <c r="K59" s="11">
        <v>107711</v>
      </c>
      <c r="L59" s="11">
        <v>84426277121</v>
      </c>
      <c r="M59" s="3">
        <v>286.31</v>
      </c>
    </row>
    <row r="60" spans="2:13" x14ac:dyDescent="0.35">
      <c r="C60" s="1" t="s">
        <v>66</v>
      </c>
      <c r="D60" s="3">
        <v>8.1716773161293402E-3</v>
      </c>
      <c r="E60" s="3">
        <v>41.576337891266597</v>
      </c>
      <c r="F60" s="3">
        <v>0.99471325860979598</v>
      </c>
      <c r="G60" s="3">
        <v>0.98470462335005704</v>
      </c>
      <c r="H60" s="3">
        <v>4.1916869974862401</v>
      </c>
      <c r="I60" s="3">
        <v>1.27906145805966</v>
      </c>
      <c r="J60" s="3">
        <v>91.28</v>
      </c>
      <c r="K60" s="11">
        <v>108351</v>
      </c>
      <c r="L60" s="11">
        <v>84929265921</v>
      </c>
      <c r="M60" s="3">
        <v>286.31</v>
      </c>
    </row>
    <row r="61" spans="2:13" x14ac:dyDescent="0.35">
      <c r="C61" s="1" t="s">
        <v>67</v>
      </c>
      <c r="D61" s="3">
        <v>8.8235743171796496E-3</v>
      </c>
      <c r="E61" s="3">
        <v>40.923490737043103</v>
      </c>
      <c r="F61" s="3">
        <v>0.99519647973817404</v>
      </c>
      <c r="G61" s="3">
        <v>0.98656953429663197</v>
      </c>
      <c r="H61" s="3">
        <v>3.8433842089167598</v>
      </c>
      <c r="I61" s="3">
        <v>1.32438851438257</v>
      </c>
      <c r="J61" s="3">
        <v>91.52</v>
      </c>
      <c r="K61" s="11">
        <v>109375</v>
      </c>
      <c r="L61" s="11">
        <v>85734048001</v>
      </c>
      <c r="M61" s="3">
        <v>286.31</v>
      </c>
    </row>
    <row r="62" spans="2:13" x14ac:dyDescent="0.35">
      <c r="C62" s="2" t="s">
        <v>68</v>
      </c>
      <c r="D62" s="2">
        <f>SUM(D54:D61)/8</f>
        <v>2.7621541912724461E-2</v>
      </c>
      <c r="E62" s="2">
        <f t="shared" ref="E62:M62" si="4">SUM(E54:E61)/8</f>
        <v>34.675754792087062</v>
      </c>
      <c r="F62" s="2">
        <f t="shared" si="4"/>
        <v>0.95619985936268481</v>
      </c>
      <c r="G62" s="2">
        <f t="shared" si="4"/>
        <v>0.95943941115867182</v>
      </c>
      <c r="H62" s="2">
        <f t="shared" si="4"/>
        <v>8.0323519725154586</v>
      </c>
      <c r="I62" s="2">
        <f t="shared" si="4"/>
        <v>3.7910643222212679</v>
      </c>
      <c r="J62" s="2">
        <f t="shared" si="4"/>
        <v>91.96374999999999</v>
      </c>
      <c r="K62" s="2">
        <f t="shared" si="4"/>
        <v>108031</v>
      </c>
      <c r="L62" s="2">
        <f t="shared" si="4"/>
        <v>84677771521</v>
      </c>
      <c r="M62" s="2">
        <f t="shared" si="4"/>
        <v>286.31</v>
      </c>
    </row>
    <row r="63" spans="2:13" x14ac:dyDescent="0.35">
      <c r="C63" s="3"/>
      <c r="D63" s="3"/>
      <c r="E63" s="3"/>
      <c r="F63" s="3"/>
      <c r="G63" s="3"/>
      <c r="H63" s="3"/>
      <c r="I63" s="3"/>
      <c r="J63" s="11"/>
      <c r="K63" s="11"/>
      <c r="L63" s="3"/>
    </row>
    <row r="64" spans="2:13" ht="23.25" customHeight="1" x14ac:dyDescent="0.35">
      <c r="B64" s="20" t="s">
        <v>83</v>
      </c>
      <c r="C64" s="20"/>
      <c r="D64" s="1" t="s">
        <v>57</v>
      </c>
      <c r="E64" s="1" t="s">
        <v>56</v>
      </c>
      <c r="F64" s="1" t="s">
        <v>56</v>
      </c>
      <c r="G64" s="1" t="s">
        <v>58</v>
      </c>
      <c r="H64" s="1" t="s">
        <v>57</v>
      </c>
      <c r="I64" s="1" t="s">
        <v>57</v>
      </c>
      <c r="J64" s="1" t="s">
        <v>57</v>
      </c>
      <c r="K64" s="1" t="s">
        <v>57</v>
      </c>
      <c r="L64" s="1" t="s">
        <v>57</v>
      </c>
      <c r="M64" s="1" t="s">
        <v>57</v>
      </c>
    </row>
    <row r="65" spans="2:13" x14ac:dyDescent="0.35">
      <c r="B65" s="20"/>
      <c r="C65" s="20"/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9" t="s">
        <v>50</v>
      </c>
      <c r="K65" s="9" t="s">
        <v>9</v>
      </c>
      <c r="L65" s="9" t="s">
        <v>10</v>
      </c>
      <c r="M65" s="9" t="s">
        <v>51</v>
      </c>
    </row>
    <row r="66" spans="2:13" x14ac:dyDescent="0.35">
      <c r="C66" s="1" t="s">
        <v>60</v>
      </c>
      <c r="D66" s="3">
        <v>1.30891960755433E-2</v>
      </c>
      <c r="E66" s="3">
        <v>37.5791064054172</v>
      </c>
      <c r="F66" s="3">
        <v>0.99145919711295005</v>
      </c>
      <c r="G66" s="3">
        <v>0.98222405909827404</v>
      </c>
      <c r="H66" s="3">
        <v>5.6367067096536596</v>
      </c>
      <c r="I66" s="3">
        <v>1.88903011450548</v>
      </c>
      <c r="J66" s="3">
        <v>95</v>
      </c>
      <c r="K66" s="11">
        <v>11743</v>
      </c>
      <c r="L66" s="11">
        <v>9116279041</v>
      </c>
      <c r="M66" s="3">
        <v>286.31</v>
      </c>
    </row>
    <row r="67" spans="2:13" x14ac:dyDescent="0.35">
      <c r="C67" s="1" t="s">
        <v>61</v>
      </c>
      <c r="D67" s="3">
        <v>1.32496128249927E-2</v>
      </c>
      <c r="E67" s="3">
        <v>37.477305539833303</v>
      </c>
      <c r="F67" s="3">
        <v>0.990778711180197</v>
      </c>
      <c r="G67" s="3">
        <v>0.97855842434081997</v>
      </c>
      <c r="H67" s="3">
        <v>4.7611507608270802</v>
      </c>
      <c r="I67" s="3">
        <v>1.94004074199148</v>
      </c>
      <c r="J67" s="3">
        <v>90.82</v>
      </c>
      <c r="K67" s="11">
        <v>11743</v>
      </c>
      <c r="L67" s="11">
        <v>9116279041</v>
      </c>
      <c r="M67" s="3">
        <v>286.31</v>
      </c>
    </row>
    <row r="68" spans="2:13" x14ac:dyDescent="0.35">
      <c r="C68" s="1" t="s">
        <v>62</v>
      </c>
      <c r="D68" s="3">
        <v>1.4526528239389699E-2</v>
      </c>
      <c r="E68" s="3">
        <v>36.687079544566799</v>
      </c>
      <c r="F68" s="3">
        <v>0.989428255462381</v>
      </c>
      <c r="G68" s="3">
        <v>0.97637515689495202</v>
      </c>
      <c r="H68" s="3">
        <v>5.5553448520328397</v>
      </c>
      <c r="I68" s="3">
        <v>2.1602633297490299</v>
      </c>
      <c r="J68" s="3">
        <v>90.7</v>
      </c>
      <c r="K68" s="11">
        <v>11743</v>
      </c>
      <c r="L68" s="11">
        <v>9116279041</v>
      </c>
      <c r="M68" s="3">
        <v>286.31</v>
      </c>
    </row>
    <row r="69" spans="2:13" x14ac:dyDescent="0.35">
      <c r="C69" s="1" t="s">
        <v>63</v>
      </c>
      <c r="D69" s="3">
        <v>2.08770776876262E-2</v>
      </c>
      <c r="E69" s="3">
        <v>33.5646625264908</v>
      </c>
      <c r="F69" s="3">
        <v>0.98078921207912395</v>
      </c>
      <c r="G69" s="3">
        <v>0.96196714392732596</v>
      </c>
      <c r="H69" s="3">
        <v>6.7036983095194502</v>
      </c>
      <c r="I69" s="3">
        <v>3.1555241312140301</v>
      </c>
      <c r="J69" s="3">
        <v>90.69</v>
      </c>
      <c r="K69" s="11">
        <v>11743</v>
      </c>
      <c r="L69" s="11">
        <v>9116279041</v>
      </c>
      <c r="M69" s="3">
        <v>286.31</v>
      </c>
    </row>
    <row r="70" spans="2:13" x14ac:dyDescent="0.35">
      <c r="C70" s="1" t="s">
        <v>64</v>
      </c>
      <c r="D70" s="3">
        <v>9.9578366463405996E-2</v>
      </c>
      <c r="E70" s="3">
        <v>20.028586546783</v>
      </c>
      <c r="F70" s="3">
        <v>0.79863275388871702</v>
      </c>
      <c r="G70" s="3">
        <v>0.88632345353335995</v>
      </c>
      <c r="H70" s="3">
        <v>11.186244102842601</v>
      </c>
      <c r="I70" s="3">
        <v>12.611532783531</v>
      </c>
      <c r="J70" s="3">
        <v>90.81</v>
      </c>
      <c r="K70" s="11">
        <v>11647</v>
      </c>
      <c r="L70" s="11">
        <v>9040830721</v>
      </c>
      <c r="M70" s="3">
        <v>286.31</v>
      </c>
    </row>
    <row r="71" spans="2:13" x14ac:dyDescent="0.35">
      <c r="C71" s="1" t="s">
        <v>65</v>
      </c>
      <c r="D71" s="3">
        <v>1.61178098660885E-2</v>
      </c>
      <c r="E71" s="3">
        <v>35.796569418040001</v>
      </c>
      <c r="F71" s="3">
        <v>0.98830116184869199</v>
      </c>
      <c r="G71" s="3">
        <v>0.98099999108512004</v>
      </c>
      <c r="H71" s="3">
        <v>6.3796925121174404</v>
      </c>
      <c r="I71" s="3">
        <v>2.25811816932733</v>
      </c>
      <c r="J71" s="3">
        <v>90.81</v>
      </c>
      <c r="K71" s="11">
        <v>11711</v>
      </c>
      <c r="L71" s="11">
        <v>9091129601</v>
      </c>
      <c r="M71" s="3">
        <v>286.31</v>
      </c>
    </row>
    <row r="72" spans="2:13" x14ac:dyDescent="0.35">
      <c r="C72" s="1" t="s">
        <v>66</v>
      </c>
      <c r="D72" s="3">
        <v>9.4841989226328999E-3</v>
      </c>
      <c r="E72" s="3">
        <v>40.318117015074201</v>
      </c>
      <c r="F72" s="3">
        <v>0.99270074911319095</v>
      </c>
      <c r="G72" s="3">
        <v>0.97349535185883496</v>
      </c>
      <c r="H72" s="3">
        <v>6.1063061218176804</v>
      </c>
      <c r="I72" s="3">
        <v>1.37853718690537</v>
      </c>
      <c r="J72" s="3">
        <v>90.96</v>
      </c>
      <c r="K72" s="11">
        <v>11871</v>
      </c>
      <c r="L72" s="11">
        <v>9216876801</v>
      </c>
      <c r="M72" s="3">
        <v>286.31</v>
      </c>
    </row>
    <row r="73" spans="2:13" x14ac:dyDescent="0.35">
      <c r="C73" s="1" t="s">
        <v>67</v>
      </c>
      <c r="D73" s="3">
        <v>1.00714110810369E-2</v>
      </c>
      <c r="E73" s="3">
        <v>39.804276809098901</v>
      </c>
      <c r="F73" s="3">
        <v>0.99405651292654995</v>
      </c>
      <c r="G73" s="3">
        <v>0.981646814733384</v>
      </c>
      <c r="H73" s="3">
        <v>5.4804039177399897</v>
      </c>
      <c r="I73" s="3">
        <v>1.45587531215572</v>
      </c>
      <c r="J73" s="3">
        <v>90.47</v>
      </c>
      <c r="K73" s="11">
        <v>12127</v>
      </c>
      <c r="L73" s="11">
        <v>9418072321</v>
      </c>
      <c r="M73" s="3">
        <v>286.31</v>
      </c>
    </row>
    <row r="74" spans="2:13" x14ac:dyDescent="0.35">
      <c r="C74" s="2" t="s">
        <v>68</v>
      </c>
      <c r="D74" s="2">
        <f>SUM(D66:D73)/8</f>
        <v>2.4624275145089521E-2</v>
      </c>
      <c r="E74" s="2">
        <f t="shared" ref="E74:M74" si="5">SUM(E66:E73)/8</f>
        <v>35.156962975663028</v>
      </c>
      <c r="F74" s="2">
        <f t="shared" si="5"/>
        <v>0.96576831920147521</v>
      </c>
      <c r="G74" s="2">
        <f t="shared" si="5"/>
        <v>0.96519879943400899</v>
      </c>
      <c r="H74" s="2">
        <f t="shared" si="5"/>
        <v>6.4761934108188424</v>
      </c>
      <c r="I74" s="2">
        <f t="shared" si="5"/>
        <v>3.3561152211724297</v>
      </c>
      <c r="J74" s="2">
        <f t="shared" si="5"/>
        <v>91.282499999999999</v>
      </c>
      <c r="K74" s="2">
        <f t="shared" si="5"/>
        <v>11791</v>
      </c>
      <c r="L74" s="2">
        <f t="shared" si="5"/>
        <v>9154003201</v>
      </c>
      <c r="M74" s="2">
        <f t="shared" si="5"/>
        <v>286.31</v>
      </c>
    </row>
    <row r="75" spans="2:13" x14ac:dyDescent="0.35">
      <c r="K75" s="11"/>
      <c r="L75" s="3"/>
    </row>
    <row r="76" spans="2:13" ht="23.25" customHeight="1" x14ac:dyDescent="0.35">
      <c r="B76" s="20" t="s">
        <v>76</v>
      </c>
      <c r="C76" s="20"/>
      <c r="D76" s="1" t="s">
        <v>57</v>
      </c>
      <c r="E76" s="1" t="s">
        <v>56</v>
      </c>
      <c r="F76" s="1" t="s">
        <v>56</v>
      </c>
      <c r="G76" s="1" t="s">
        <v>58</v>
      </c>
      <c r="H76" s="1" t="s">
        <v>57</v>
      </c>
      <c r="I76" s="1" t="s">
        <v>57</v>
      </c>
      <c r="J76" s="1" t="s">
        <v>57</v>
      </c>
      <c r="K76" s="1" t="s">
        <v>57</v>
      </c>
      <c r="L76" s="1" t="s">
        <v>57</v>
      </c>
      <c r="M76" s="1" t="s">
        <v>57</v>
      </c>
    </row>
    <row r="77" spans="2:13" x14ac:dyDescent="0.35">
      <c r="B77" s="20"/>
      <c r="C77" s="20"/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9" t="s">
        <v>50</v>
      </c>
      <c r="K77" s="9" t="s">
        <v>9</v>
      </c>
      <c r="L77" s="9" t="s">
        <v>10</v>
      </c>
      <c r="M77" s="9" t="s">
        <v>51</v>
      </c>
    </row>
    <row r="78" spans="2:13" x14ac:dyDescent="0.35">
      <c r="C78" s="1" t="s">
        <v>60</v>
      </c>
      <c r="D78" s="3">
        <v>1.22139448696329E-2</v>
      </c>
      <c r="E78" s="3">
        <v>38.16917025723</v>
      </c>
      <c r="F78" s="3">
        <v>0.99131419086460604</v>
      </c>
      <c r="G78" s="3">
        <v>0.98314735901458405</v>
      </c>
      <c r="H78" s="3">
        <v>4.3961293293231796</v>
      </c>
      <c r="I78" s="3">
        <v>1.8154548898792799</v>
      </c>
      <c r="J78" s="3">
        <v>95.2</v>
      </c>
      <c r="K78" s="11">
        <v>33535</v>
      </c>
      <c r="L78" s="11">
        <v>26129875201</v>
      </c>
      <c r="M78" s="3">
        <v>286.31</v>
      </c>
    </row>
    <row r="79" spans="2:13" x14ac:dyDescent="0.35">
      <c r="C79" s="1" t="s">
        <v>61</v>
      </c>
      <c r="D79" s="3">
        <v>1.2670500002910499E-2</v>
      </c>
      <c r="E79" s="3">
        <v>37.856962110224103</v>
      </c>
      <c r="F79" s="3">
        <v>0.99112140280544703</v>
      </c>
      <c r="G79" s="3">
        <v>0.98201597434170596</v>
      </c>
      <c r="H79" s="3">
        <v>4.7234759148407797</v>
      </c>
      <c r="I79" s="3">
        <v>1.89126828211912</v>
      </c>
      <c r="J79" s="3">
        <v>90.83</v>
      </c>
      <c r="K79" s="11">
        <v>33535</v>
      </c>
      <c r="L79" s="11">
        <v>26129875201</v>
      </c>
      <c r="M79" s="3">
        <v>286.31</v>
      </c>
    </row>
    <row r="80" spans="2:13" x14ac:dyDescent="0.35">
      <c r="C80" s="1" t="s">
        <v>62</v>
      </c>
      <c r="D80" s="3">
        <v>1.3979579532740901E-2</v>
      </c>
      <c r="E80" s="3">
        <v>37.016032431144303</v>
      </c>
      <c r="F80" s="3">
        <v>0.98885221842920701</v>
      </c>
      <c r="G80" s="3">
        <v>0.97744249676341999</v>
      </c>
      <c r="H80" s="3">
        <v>5.6371237098306102</v>
      </c>
      <c r="I80" s="3">
        <v>2.16925271247041</v>
      </c>
      <c r="J80" s="3">
        <v>90.71</v>
      </c>
      <c r="K80" s="11">
        <v>33535</v>
      </c>
      <c r="L80" s="11">
        <v>26129875201</v>
      </c>
      <c r="M80" s="3">
        <v>286.31</v>
      </c>
    </row>
    <row r="81" spans="2:13" x14ac:dyDescent="0.35">
      <c r="C81" s="1" t="s">
        <v>63</v>
      </c>
      <c r="D81" s="3">
        <v>2.53367257905605E-2</v>
      </c>
      <c r="E81" s="3">
        <v>31.894665429103199</v>
      </c>
      <c r="F81" s="3">
        <v>0.96743905729357704</v>
      </c>
      <c r="G81" s="3">
        <v>0.93491006216542605</v>
      </c>
      <c r="H81" s="3">
        <v>10.9461610898065</v>
      </c>
      <c r="I81" s="3">
        <v>3.9422502926952498</v>
      </c>
      <c r="J81" s="3">
        <v>90.73</v>
      </c>
      <c r="K81" s="11">
        <v>33535</v>
      </c>
      <c r="L81" s="11">
        <v>26129875201</v>
      </c>
      <c r="M81" s="3">
        <v>286.31</v>
      </c>
    </row>
    <row r="82" spans="2:13" x14ac:dyDescent="0.35">
      <c r="C82" s="1" t="s">
        <v>64</v>
      </c>
      <c r="D82" s="3">
        <v>9.9428284262986694E-2</v>
      </c>
      <c r="E82" s="3">
        <v>20.041738931600499</v>
      </c>
      <c r="F82" s="3">
        <v>0.79822956430762704</v>
      </c>
      <c r="G82" s="3">
        <v>0.88587635079798099</v>
      </c>
      <c r="H82" s="3">
        <v>12.883082341203</v>
      </c>
      <c r="I82" s="3">
        <v>12.5980901174708</v>
      </c>
      <c r="J82" s="3">
        <v>90.6</v>
      </c>
      <c r="K82" s="11">
        <v>33343</v>
      </c>
      <c r="L82" s="11">
        <v>25978978561</v>
      </c>
      <c r="M82" s="3">
        <v>286.31</v>
      </c>
    </row>
    <row r="83" spans="2:13" x14ac:dyDescent="0.35">
      <c r="C83" s="1" t="s">
        <v>65</v>
      </c>
      <c r="D83" s="3">
        <v>1.54750380351049E-2</v>
      </c>
      <c r="E83" s="3">
        <v>36.143480387048498</v>
      </c>
      <c r="F83" s="3">
        <v>0.98859461583534802</v>
      </c>
      <c r="G83" s="3">
        <v>0.984361232954578</v>
      </c>
      <c r="H83" s="3">
        <v>4.0212521589859298</v>
      </c>
      <c r="I83" s="3">
        <v>2.1789221259010301</v>
      </c>
      <c r="J83" s="3">
        <v>90.44</v>
      </c>
      <c r="K83" s="11">
        <v>33471</v>
      </c>
      <c r="L83" s="11">
        <v>26079576321</v>
      </c>
      <c r="M83" s="3">
        <v>286.31</v>
      </c>
    </row>
    <row r="84" spans="2:13" x14ac:dyDescent="0.35">
      <c r="C84" s="1" t="s">
        <v>66</v>
      </c>
      <c r="D84" s="3">
        <v>8.7285143972856607E-3</v>
      </c>
      <c r="E84" s="3">
        <v>41.010418924017301</v>
      </c>
      <c r="F84" s="3">
        <v>0.99414602087655501</v>
      </c>
      <c r="G84" s="3">
        <v>0.98103948106928296</v>
      </c>
      <c r="H84" s="3">
        <v>4.6999683243147903</v>
      </c>
      <c r="I84" s="3">
        <v>1.31490308917272</v>
      </c>
      <c r="J84" s="3">
        <v>91.02</v>
      </c>
      <c r="K84" s="11">
        <v>33791</v>
      </c>
      <c r="L84" s="11">
        <v>26331070721</v>
      </c>
      <c r="M84" s="3">
        <v>286.31</v>
      </c>
    </row>
    <row r="85" spans="2:13" x14ac:dyDescent="0.35">
      <c r="C85" s="1" t="s">
        <v>67</v>
      </c>
      <c r="D85" s="3">
        <v>9.5842545089466092E-3</v>
      </c>
      <c r="E85" s="3">
        <v>40.223046542676599</v>
      </c>
      <c r="F85" s="3">
        <v>0.99444735841852905</v>
      </c>
      <c r="G85" s="3">
        <v>0.98336007218409305</v>
      </c>
      <c r="H85" s="3">
        <v>4.6756564184216396</v>
      </c>
      <c r="I85" s="3">
        <v>1.4138888586671901</v>
      </c>
      <c r="J85" s="3">
        <v>90.89</v>
      </c>
      <c r="K85" s="11">
        <v>34303</v>
      </c>
      <c r="L85" s="11">
        <v>26733461761</v>
      </c>
      <c r="M85" s="3">
        <v>286.31</v>
      </c>
    </row>
    <row r="86" spans="2:13" x14ac:dyDescent="0.35">
      <c r="C86" s="2" t="s">
        <v>68</v>
      </c>
      <c r="D86" s="2">
        <f>SUM(D78:D85)/8</f>
        <v>2.4677105175021082E-2</v>
      </c>
      <c r="E86" s="2">
        <f t="shared" ref="E86:M86" si="6">SUM(E78:E85)/8</f>
        <v>35.294439376630564</v>
      </c>
      <c r="F86" s="2">
        <f t="shared" si="6"/>
        <v>0.96426805360386203</v>
      </c>
      <c r="G86" s="2">
        <f t="shared" si="6"/>
        <v>0.96401912866138395</v>
      </c>
      <c r="H86" s="2">
        <f t="shared" si="6"/>
        <v>6.4978561608408034</v>
      </c>
      <c r="I86" s="2">
        <f t="shared" si="6"/>
        <v>3.4155037960469752</v>
      </c>
      <c r="J86" s="2">
        <f t="shared" si="6"/>
        <v>91.302499999999995</v>
      </c>
      <c r="K86" s="2">
        <f t="shared" si="6"/>
        <v>33631</v>
      </c>
      <c r="L86" s="2">
        <f t="shared" si="6"/>
        <v>26205323521</v>
      </c>
      <c r="M86" s="2">
        <f t="shared" si="6"/>
        <v>286.31</v>
      </c>
    </row>
    <row r="87" spans="2:13" x14ac:dyDescent="0.35">
      <c r="K87" s="11"/>
      <c r="L87" s="3"/>
    </row>
    <row r="88" spans="2:13" x14ac:dyDescent="0.35">
      <c r="B88" s="20" t="s">
        <v>77</v>
      </c>
      <c r="C88" s="20"/>
      <c r="D88" s="1" t="s">
        <v>57</v>
      </c>
      <c r="E88" s="1" t="s">
        <v>56</v>
      </c>
      <c r="F88" s="1" t="s">
        <v>56</v>
      </c>
      <c r="G88" s="1" t="s">
        <v>58</v>
      </c>
      <c r="H88" s="1" t="s">
        <v>57</v>
      </c>
      <c r="I88" s="1" t="s">
        <v>57</v>
      </c>
      <c r="J88" s="1" t="s">
        <v>57</v>
      </c>
      <c r="K88" s="1" t="s">
        <v>57</v>
      </c>
      <c r="L88" s="1" t="s">
        <v>57</v>
      </c>
      <c r="M88" s="1" t="s">
        <v>57</v>
      </c>
    </row>
    <row r="89" spans="2:13" x14ac:dyDescent="0.35">
      <c r="B89" s="20"/>
      <c r="C89" s="20"/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9" t="s">
        <v>50</v>
      </c>
      <c r="K89" s="9" t="s">
        <v>9</v>
      </c>
      <c r="L89" s="9" t="s">
        <v>10</v>
      </c>
      <c r="M89" s="9" t="s">
        <v>51</v>
      </c>
    </row>
    <row r="90" spans="2:13" x14ac:dyDescent="0.35">
      <c r="C90" s="1" t="s">
        <v>60</v>
      </c>
      <c r="D90" s="3">
        <v>1.29969488076516E-2</v>
      </c>
      <c r="E90" s="3">
        <v>37.637457461521002</v>
      </c>
      <c r="F90" s="3">
        <v>0.98907499353423001</v>
      </c>
      <c r="G90" s="3">
        <v>0.96518370513871798</v>
      </c>
      <c r="H90" s="3">
        <v>6.8411569155504299</v>
      </c>
      <c r="I90" s="3">
        <v>2.01531775093807</v>
      </c>
      <c r="J90" s="3">
        <v>90.89</v>
      </c>
      <c r="K90" s="11">
        <v>33535</v>
      </c>
      <c r="L90" s="11">
        <v>26205323521</v>
      </c>
      <c r="M90" s="3">
        <v>286.31</v>
      </c>
    </row>
    <row r="91" spans="2:13" x14ac:dyDescent="0.35">
      <c r="C91" s="1" t="s">
        <v>61</v>
      </c>
      <c r="D91" s="3">
        <v>1.3085153060332E-2</v>
      </c>
      <c r="E91" s="3">
        <v>37.575191255691301</v>
      </c>
      <c r="F91" s="3">
        <v>0.98951653970963305</v>
      </c>
      <c r="G91" s="3">
        <v>0.96185447608096497</v>
      </c>
      <c r="H91" s="3">
        <v>5.6985204200558401</v>
      </c>
      <c r="I91" s="3">
        <v>1.9522283607917199</v>
      </c>
      <c r="J91" s="3">
        <v>90.55</v>
      </c>
      <c r="K91" s="11">
        <v>33535</v>
      </c>
      <c r="L91" s="11">
        <v>26205323521</v>
      </c>
      <c r="M91" s="3">
        <v>286.31</v>
      </c>
    </row>
    <row r="92" spans="2:13" x14ac:dyDescent="0.35">
      <c r="C92" s="1" t="s">
        <v>62</v>
      </c>
      <c r="D92" s="3">
        <v>1.3929405799714099E-2</v>
      </c>
      <c r="E92" s="3">
        <v>37.045872444919297</v>
      </c>
      <c r="F92" s="3">
        <v>0.98753000283598003</v>
      </c>
      <c r="G92" s="3">
        <v>0.963319872463271</v>
      </c>
      <c r="H92" s="3">
        <v>10.518665912661</v>
      </c>
      <c r="I92" s="3">
        <v>2.1450627437511698</v>
      </c>
      <c r="J92" s="3">
        <v>90.27</v>
      </c>
      <c r="K92" s="11">
        <v>33535</v>
      </c>
      <c r="L92" s="11">
        <v>26205323521</v>
      </c>
      <c r="M92" s="3">
        <v>286.31</v>
      </c>
    </row>
    <row r="93" spans="2:13" x14ac:dyDescent="0.35">
      <c r="C93" s="1" t="s">
        <v>63</v>
      </c>
      <c r="D93" s="3">
        <v>2.98318466774538E-2</v>
      </c>
      <c r="E93" s="3">
        <v>30.481407898622901</v>
      </c>
      <c r="F93" s="3">
        <v>0.96088820003365605</v>
      </c>
      <c r="G93" s="3">
        <v>0.93123247249158603</v>
      </c>
      <c r="H93" s="3">
        <v>12.7639364882497</v>
      </c>
      <c r="I93" s="3">
        <v>4.3377246489413297</v>
      </c>
      <c r="J93" s="3">
        <v>89.98</v>
      </c>
      <c r="K93" s="11">
        <v>33535</v>
      </c>
      <c r="L93" s="11">
        <v>26205323521</v>
      </c>
      <c r="M93" s="3">
        <v>286.31</v>
      </c>
    </row>
    <row r="94" spans="2:13" x14ac:dyDescent="0.35">
      <c r="C94" s="1" t="s">
        <v>64</v>
      </c>
      <c r="D94" s="3">
        <v>9.9501487524820895E-2</v>
      </c>
      <c r="E94" s="3">
        <v>20.035331218600799</v>
      </c>
      <c r="F94" s="3">
        <v>0.798846883493602</v>
      </c>
      <c r="G94" s="3">
        <v>0.87989882101026395</v>
      </c>
      <c r="H94" s="3">
        <v>14.860644701240201</v>
      </c>
      <c r="I94" s="3">
        <v>12.553903062409001</v>
      </c>
      <c r="J94" s="3">
        <v>89.84</v>
      </c>
      <c r="K94" s="11">
        <v>33343</v>
      </c>
      <c r="L94" s="11">
        <v>26054426881</v>
      </c>
      <c r="M94" s="3">
        <v>286.31</v>
      </c>
    </row>
    <row r="95" spans="2:13" x14ac:dyDescent="0.35">
      <c r="C95" s="1" t="s">
        <v>65</v>
      </c>
      <c r="D95" s="3">
        <v>1.5835208349811301E-2</v>
      </c>
      <c r="E95" s="3">
        <v>35.941160385299902</v>
      </c>
      <c r="F95" s="3">
        <v>0.98721332959552399</v>
      </c>
      <c r="G95" s="3">
        <v>0.964291171301491</v>
      </c>
      <c r="H95" s="3">
        <v>5.3044039360862598</v>
      </c>
      <c r="I95" s="3">
        <v>2.1181022795498299</v>
      </c>
      <c r="J95" s="3">
        <v>90.64</v>
      </c>
      <c r="K95" s="11">
        <v>33471</v>
      </c>
      <c r="L95" s="11">
        <v>26155024641</v>
      </c>
      <c r="M95" s="3">
        <v>286.31</v>
      </c>
    </row>
    <row r="96" spans="2:13" x14ac:dyDescent="0.35">
      <c r="C96" s="1" t="s">
        <v>66</v>
      </c>
      <c r="D96" s="3">
        <v>8.4438109986607699E-3</v>
      </c>
      <c r="E96" s="3">
        <v>41.293607853433599</v>
      </c>
      <c r="F96" s="3">
        <v>0.99219275916291005</v>
      </c>
      <c r="G96" s="3">
        <v>0.96752785950689302</v>
      </c>
      <c r="H96" s="3">
        <v>6.7164825428353598</v>
      </c>
      <c r="I96" s="3">
        <v>1.34006828083939</v>
      </c>
      <c r="J96" s="3">
        <v>90.27</v>
      </c>
      <c r="K96" s="11">
        <v>33791</v>
      </c>
      <c r="L96" s="11">
        <v>26406519041</v>
      </c>
      <c r="M96" s="3">
        <v>286.31</v>
      </c>
    </row>
    <row r="97" spans="2:13" x14ac:dyDescent="0.35">
      <c r="C97" s="1" t="s">
        <v>67</v>
      </c>
      <c r="D97" s="3">
        <v>1.14541854230147E-2</v>
      </c>
      <c r="E97" s="3">
        <v>38.691733796495797</v>
      </c>
      <c r="F97" s="3">
        <v>0.99220390557612204</v>
      </c>
      <c r="G97" s="3">
        <v>0.96166127241364596</v>
      </c>
      <c r="H97" s="3">
        <v>5.4332261229606402</v>
      </c>
      <c r="I97" s="3">
        <v>1.4469248828569501</v>
      </c>
      <c r="J97" s="3">
        <v>90.62</v>
      </c>
      <c r="K97" s="11">
        <v>34303</v>
      </c>
      <c r="L97" s="11">
        <v>26808910081</v>
      </c>
      <c r="M97" s="3">
        <v>286.31</v>
      </c>
    </row>
    <row r="98" spans="2:13" x14ac:dyDescent="0.35">
      <c r="C98" s="2" t="s">
        <v>68</v>
      </c>
      <c r="D98" s="2">
        <f t="shared" ref="D98:I98" si="7">SUM(D90:D97)/8</f>
        <v>2.5634755830182397E-2</v>
      </c>
      <c r="E98" s="2">
        <f t="shared" si="7"/>
        <v>34.837720289323073</v>
      </c>
      <c r="F98" s="2">
        <f t="shared" si="7"/>
        <v>0.96218332674270712</v>
      </c>
      <c r="G98" s="2">
        <f t="shared" si="7"/>
        <v>0.94937120630085425</v>
      </c>
      <c r="H98" s="2">
        <f t="shared" si="7"/>
        <v>8.5171296299549279</v>
      </c>
      <c r="I98" s="2">
        <f t="shared" si="7"/>
        <v>3.4886665012596825</v>
      </c>
      <c r="J98" s="2">
        <f t="shared" ref="J98:M98" si="8">SUM(J90:J97)/8</f>
        <v>90.382499999999993</v>
      </c>
      <c r="K98" s="2">
        <f t="shared" si="8"/>
        <v>33631</v>
      </c>
      <c r="L98" s="2">
        <f t="shared" si="8"/>
        <v>26280771841</v>
      </c>
      <c r="M98" s="2">
        <f t="shared" si="8"/>
        <v>286.31</v>
      </c>
    </row>
    <row r="100" spans="2:13" ht="23.25" customHeight="1" x14ac:dyDescent="0.35">
      <c r="B100" s="20" t="s">
        <v>78</v>
      </c>
      <c r="C100" s="20"/>
      <c r="D100" s="1" t="s">
        <v>57</v>
      </c>
      <c r="E100" s="1" t="s">
        <v>56</v>
      </c>
      <c r="F100" s="1" t="s">
        <v>56</v>
      </c>
      <c r="G100" s="1" t="s">
        <v>58</v>
      </c>
      <c r="H100" s="1" t="s">
        <v>57</v>
      </c>
      <c r="I100" s="1" t="s">
        <v>57</v>
      </c>
      <c r="J100" s="1" t="s">
        <v>57</v>
      </c>
      <c r="K100" s="1" t="s">
        <v>57</v>
      </c>
      <c r="L100" s="1" t="s">
        <v>57</v>
      </c>
      <c r="M100" s="1" t="s">
        <v>57</v>
      </c>
    </row>
    <row r="101" spans="2:13" x14ac:dyDescent="0.35">
      <c r="B101" s="20"/>
      <c r="C101" s="20"/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9" t="s">
        <v>50</v>
      </c>
      <c r="K101" s="9" t="s">
        <v>9</v>
      </c>
      <c r="L101" s="9" t="s">
        <v>10</v>
      </c>
      <c r="M101" s="9" t="s">
        <v>51</v>
      </c>
    </row>
    <row r="102" spans="2:13" x14ac:dyDescent="0.35">
      <c r="C102" s="1" t="s">
        <v>60</v>
      </c>
      <c r="D102" s="3">
        <v>1.29316207491468E-2</v>
      </c>
      <c r="E102" s="3">
        <v>37.683038539874097</v>
      </c>
      <c r="F102" s="3">
        <v>0.98779865199825101</v>
      </c>
      <c r="G102" s="3">
        <v>0.95947829628940795</v>
      </c>
      <c r="H102" s="3">
        <v>9.8325328534107594</v>
      </c>
      <c r="I102" s="3">
        <v>1.9740491076426201</v>
      </c>
      <c r="J102" s="3">
        <v>95.21</v>
      </c>
      <c r="K102" s="11">
        <v>33535</v>
      </c>
      <c r="L102" s="11">
        <v>26205323521</v>
      </c>
      <c r="M102" s="3">
        <v>286.31</v>
      </c>
    </row>
    <row r="103" spans="2:13" x14ac:dyDescent="0.35">
      <c r="C103" s="1" t="s">
        <v>61</v>
      </c>
      <c r="D103" s="3">
        <v>1.3853445160705699E-2</v>
      </c>
      <c r="E103" s="3">
        <v>37.094712945173498</v>
      </c>
      <c r="F103" s="3">
        <v>0.984484565740263</v>
      </c>
      <c r="G103" s="3">
        <v>0.94670727117006104</v>
      </c>
      <c r="H103" s="3">
        <v>9.7841594677729997</v>
      </c>
      <c r="I103" s="3">
        <v>2.0934551150430201</v>
      </c>
      <c r="J103" s="3">
        <v>90.47</v>
      </c>
      <c r="K103" s="11">
        <v>33535</v>
      </c>
      <c r="L103" s="11">
        <v>26205323521</v>
      </c>
      <c r="M103" s="3">
        <v>286.31</v>
      </c>
    </row>
    <row r="104" spans="2:13" x14ac:dyDescent="0.35">
      <c r="C104" s="1" t="s">
        <v>62</v>
      </c>
      <c r="D104" s="3">
        <v>1.44455351548461E-2</v>
      </c>
      <c r="E104" s="3">
        <v>36.736357529928902</v>
      </c>
      <c r="F104" s="3">
        <v>0.982978210750732</v>
      </c>
      <c r="G104" s="3">
        <v>0.93986241036940998</v>
      </c>
      <c r="H104" s="3">
        <v>11.0406275297474</v>
      </c>
      <c r="I104" s="3">
        <v>2.20808788743064</v>
      </c>
      <c r="J104" s="3">
        <v>90.08</v>
      </c>
      <c r="K104" s="11">
        <v>33535</v>
      </c>
      <c r="L104" s="11">
        <v>26205323521</v>
      </c>
      <c r="M104" s="3">
        <v>286.31</v>
      </c>
    </row>
    <row r="105" spans="2:13" x14ac:dyDescent="0.35">
      <c r="C105" s="1" t="s">
        <v>63</v>
      </c>
      <c r="D105" s="3">
        <v>1.9455414476493699E-2</v>
      </c>
      <c r="E105" s="3">
        <v>34.179103739901599</v>
      </c>
      <c r="F105" s="3">
        <v>0.96343656956207702</v>
      </c>
      <c r="G105" s="3">
        <v>0.90624136494802898</v>
      </c>
      <c r="H105" s="3">
        <v>19.019140680311999</v>
      </c>
      <c r="I105" s="3">
        <v>3.03079527201607</v>
      </c>
      <c r="J105" s="3">
        <v>90.58</v>
      </c>
      <c r="K105" s="11">
        <v>33535</v>
      </c>
      <c r="L105" s="11">
        <v>26205323521</v>
      </c>
      <c r="M105" s="3">
        <v>286.31</v>
      </c>
    </row>
    <row r="106" spans="2:13" x14ac:dyDescent="0.35">
      <c r="C106" s="1" t="s">
        <v>64</v>
      </c>
      <c r="D106" s="3">
        <v>9.7733733806212794E-2</v>
      </c>
      <c r="E106" s="3">
        <v>20.191072001815598</v>
      </c>
      <c r="F106" s="3">
        <v>0.80553798137896304</v>
      </c>
      <c r="G106" s="3">
        <v>0.88015975858874296</v>
      </c>
      <c r="H106" s="3">
        <v>13.1395206116736</v>
      </c>
      <c r="I106" s="3">
        <v>12.6460867105421</v>
      </c>
      <c r="J106" s="3">
        <v>90.33</v>
      </c>
      <c r="K106" s="11">
        <v>33343</v>
      </c>
      <c r="L106" s="11">
        <v>26054426881</v>
      </c>
      <c r="M106" s="3">
        <v>286.31</v>
      </c>
    </row>
    <row r="107" spans="2:13" x14ac:dyDescent="0.35">
      <c r="C107" s="1" t="s">
        <v>65</v>
      </c>
      <c r="D107" s="3">
        <v>1.60751909334035E-2</v>
      </c>
      <c r="E107" s="3">
        <v>35.820356909184397</v>
      </c>
      <c r="F107" s="3">
        <v>0.98448934398030497</v>
      </c>
      <c r="G107" s="3">
        <v>0.95685520736152596</v>
      </c>
      <c r="H107" s="3">
        <v>12.4490019895113</v>
      </c>
      <c r="I107" s="3">
        <v>2.2482374469192599</v>
      </c>
      <c r="J107" s="3">
        <v>90.09</v>
      </c>
      <c r="K107" s="11">
        <v>33471</v>
      </c>
      <c r="L107" s="11">
        <v>26155024641</v>
      </c>
      <c r="M107" s="3">
        <v>286.31</v>
      </c>
    </row>
    <row r="108" spans="2:13" x14ac:dyDescent="0.35">
      <c r="C108" s="1" t="s">
        <v>66</v>
      </c>
      <c r="D108" s="3">
        <v>9.9408188700086907E-3</v>
      </c>
      <c r="E108" s="3">
        <v>39.926004029149397</v>
      </c>
      <c r="F108" s="3">
        <v>0.98660275185483604</v>
      </c>
      <c r="G108" s="3">
        <v>0.94345324519201701</v>
      </c>
      <c r="H108" s="3">
        <v>11.341168124085099</v>
      </c>
      <c r="I108" s="3">
        <v>1.53566323416228</v>
      </c>
      <c r="J108" s="3">
        <v>90.13</v>
      </c>
      <c r="K108" s="11">
        <v>33791</v>
      </c>
      <c r="L108" s="11">
        <v>26406519041</v>
      </c>
      <c r="M108" s="3">
        <v>286.31</v>
      </c>
    </row>
    <row r="109" spans="2:13" x14ac:dyDescent="0.35">
      <c r="C109" s="1" t="s">
        <v>67</v>
      </c>
      <c r="D109" s="3">
        <v>1.04738638503496E-2</v>
      </c>
      <c r="E109" s="3">
        <v>39.477693589600499</v>
      </c>
      <c r="F109" s="3">
        <v>0.98732185690047503</v>
      </c>
      <c r="G109" s="3">
        <v>0.94430543297365399</v>
      </c>
      <c r="H109" s="3">
        <v>10.635288959211</v>
      </c>
      <c r="I109" s="3">
        <v>1.54583445305349</v>
      </c>
      <c r="J109" s="3">
        <v>90.05</v>
      </c>
      <c r="K109" s="11">
        <v>34303</v>
      </c>
      <c r="L109" s="11">
        <v>26808910081</v>
      </c>
      <c r="M109" s="3">
        <v>286.31</v>
      </c>
    </row>
    <row r="110" spans="2:13" x14ac:dyDescent="0.35">
      <c r="C110" s="2" t="s">
        <v>68</v>
      </c>
      <c r="D110" s="2">
        <f t="shared" ref="D110:I110" si="9">SUM(D102:D109)/8</f>
        <v>2.4363702875145863E-2</v>
      </c>
      <c r="E110" s="2">
        <f t="shared" si="9"/>
        <v>35.138542410578495</v>
      </c>
      <c r="F110" s="2">
        <f t="shared" si="9"/>
        <v>0.96033124152073768</v>
      </c>
      <c r="G110" s="2">
        <f t="shared" si="9"/>
        <v>0.93463287336160594</v>
      </c>
      <c r="H110" s="2">
        <f t="shared" si="9"/>
        <v>12.155180026965519</v>
      </c>
      <c r="I110" s="2">
        <f t="shared" si="9"/>
        <v>3.4102761533511847</v>
      </c>
      <c r="J110" s="2">
        <f t="shared" ref="J110:M110" si="10">SUM(J102:J109)/8</f>
        <v>90.867499999999993</v>
      </c>
      <c r="K110" s="2">
        <f t="shared" si="10"/>
        <v>33631</v>
      </c>
      <c r="L110" s="2">
        <f t="shared" si="10"/>
        <v>26280771841</v>
      </c>
      <c r="M110" s="2">
        <f t="shared" si="10"/>
        <v>286.31</v>
      </c>
    </row>
    <row r="112" spans="2:13" ht="23.25" customHeight="1" x14ac:dyDescent="0.35">
      <c r="B112" s="20" t="s">
        <v>79</v>
      </c>
      <c r="C112" s="20"/>
      <c r="D112" s="1" t="s">
        <v>57</v>
      </c>
      <c r="E112" s="1" t="s">
        <v>56</v>
      </c>
      <c r="F112" s="1" t="s">
        <v>56</v>
      </c>
      <c r="G112" s="1" t="s">
        <v>58</v>
      </c>
      <c r="H112" s="1" t="s">
        <v>57</v>
      </c>
      <c r="I112" s="1" t="s">
        <v>57</v>
      </c>
      <c r="J112" s="1" t="s">
        <v>57</v>
      </c>
      <c r="K112" s="1" t="s">
        <v>57</v>
      </c>
      <c r="L112" s="1" t="s">
        <v>57</v>
      </c>
      <c r="M112" s="1" t="s">
        <v>57</v>
      </c>
    </row>
    <row r="113" spans="2:13" x14ac:dyDescent="0.35">
      <c r="B113" s="20"/>
      <c r="C113" s="20"/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  <c r="J113" s="9" t="s">
        <v>50</v>
      </c>
      <c r="K113" s="9" t="s">
        <v>9</v>
      </c>
      <c r="L113" s="9" t="s">
        <v>10</v>
      </c>
      <c r="M113" s="9" t="s">
        <v>51</v>
      </c>
    </row>
    <row r="114" spans="2:13" x14ac:dyDescent="0.35">
      <c r="C114" s="1" t="s">
        <v>60</v>
      </c>
      <c r="D114" s="3">
        <v>0.14256714572895299</v>
      </c>
      <c r="E114" s="3">
        <v>16.912348466475599</v>
      </c>
      <c r="F114" s="3">
        <v>0.80554766462965499</v>
      </c>
      <c r="G114" s="3">
        <v>0.74810538302733798</v>
      </c>
      <c r="H114" s="3">
        <v>14.1865703528278</v>
      </c>
      <c r="I114" s="3">
        <v>2.1335457641500599</v>
      </c>
      <c r="J114" s="3">
        <v>96.48</v>
      </c>
      <c r="K114" s="11">
        <v>33535</v>
      </c>
      <c r="L114" s="11">
        <v>26205323521</v>
      </c>
      <c r="M114" s="3">
        <v>286.31</v>
      </c>
    </row>
    <row r="115" spans="2:13" x14ac:dyDescent="0.35">
      <c r="C115" s="1" t="s">
        <v>61</v>
      </c>
      <c r="D115" s="3">
        <v>0.110824178701715</v>
      </c>
      <c r="E115" s="3">
        <v>19.0981945283283</v>
      </c>
      <c r="F115" s="3">
        <v>0.88801000902018601</v>
      </c>
      <c r="G115" s="3">
        <v>0.82946554573536302</v>
      </c>
      <c r="H115" s="3">
        <v>14.1852246531551</v>
      </c>
      <c r="I115" s="3">
        <v>2.2095926634821499</v>
      </c>
      <c r="J115" s="3">
        <v>92.71</v>
      </c>
      <c r="K115" s="11">
        <v>33535</v>
      </c>
      <c r="L115" s="11">
        <v>26205323521</v>
      </c>
      <c r="M115" s="3">
        <v>286.31</v>
      </c>
    </row>
    <row r="116" spans="2:13" x14ac:dyDescent="0.35">
      <c r="C116" s="1" t="s">
        <v>62</v>
      </c>
      <c r="D116" s="3">
        <v>0.16901692691430301</v>
      </c>
      <c r="E116" s="3">
        <v>15.4356230689123</v>
      </c>
      <c r="F116" s="3">
        <v>0.75191779613321297</v>
      </c>
      <c r="G116" s="3">
        <v>0.63769531026578397</v>
      </c>
      <c r="H116" s="3">
        <v>15.8023824880581</v>
      </c>
      <c r="I116" s="3">
        <v>2.37951923229561</v>
      </c>
      <c r="J116" s="3">
        <v>92.57</v>
      </c>
      <c r="K116" s="11">
        <v>33535</v>
      </c>
      <c r="L116" s="11">
        <v>26205323521</v>
      </c>
      <c r="M116" s="3">
        <v>286.31</v>
      </c>
    </row>
    <row r="117" spans="2:13" x14ac:dyDescent="0.35">
      <c r="C117" s="1" t="s">
        <v>63</v>
      </c>
      <c r="D117" s="3">
        <v>0.182609986600788</v>
      </c>
      <c r="E117" s="3">
        <v>14.764288416998101</v>
      </c>
      <c r="F117" s="3">
        <v>0.70582919127379296</v>
      </c>
      <c r="G117" s="3">
        <v>0.57101079301292201</v>
      </c>
      <c r="H117" s="3">
        <v>18.267676650587099</v>
      </c>
      <c r="I117" s="3">
        <v>3.3423998144528699</v>
      </c>
      <c r="J117" s="3">
        <v>92.53</v>
      </c>
      <c r="K117" s="11">
        <v>33535</v>
      </c>
      <c r="L117" s="11">
        <v>26205323521</v>
      </c>
      <c r="M117" s="3">
        <v>286.31</v>
      </c>
    </row>
    <row r="118" spans="2:13" x14ac:dyDescent="0.35">
      <c r="C118" s="1" t="s">
        <v>64</v>
      </c>
      <c r="D118" s="3">
        <v>0.28181363816777399</v>
      </c>
      <c r="E118" s="3">
        <v>10.9973929418091</v>
      </c>
      <c r="F118" s="3">
        <v>0.35569008628140603</v>
      </c>
      <c r="G118" s="3">
        <v>0.22423404825519999</v>
      </c>
      <c r="H118" s="3">
        <v>23.6034170615943</v>
      </c>
      <c r="I118" s="3">
        <v>12.711881922816801</v>
      </c>
      <c r="J118" s="3">
        <v>92.77</v>
      </c>
      <c r="K118" s="11">
        <v>33343</v>
      </c>
      <c r="L118" s="11">
        <v>26054426881</v>
      </c>
      <c r="M118" s="3">
        <v>286.31</v>
      </c>
    </row>
    <row r="119" spans="2:13" x14ac:dyDescent="0.35">
      <c r="C119" s="1" t="s">
        <v>65</v>
      </c>
      <c r="D119" s="3">
        <v>0.20358744977104301</v>
      </c>
      <c r="E119" s="3">
        <v>13.8201248843295</v>
      </c>
      <c r="F119" s="3">
        <v>0.63687010735909999</v>
      </c>
      <c r="G119" s="3">
        <v>0.49291314147653598</v>
      </c>
      <c r="H119" s="3">
        <v>17.632782084364301</v>
      </c>
      <c r="I119" s="3">
        <v>2.4781900660363201</v>
      </c>
      <c r="J119" s="3">
        <v>92.64</v>
      </c>
      <c r="K119" s="11">
        <v>33471</v>
      </c>
      <c r="L119" s="11">
        <v>26155024641</v>
      </c>
      <c r="M119" s="3">
        <v>286.31</v>
      </c>
    </row>
    <row r="120" spans="2:13" x14ac:dyDescent="0.35">
      <c r="C120" s="1" t="s">
        <v>66</v>
      </c>
      <c r="D120" s="3">
        <v>4.8852363447296897E-2</v>
      </c>
      <c r="E120" s="3">
        <v>26.1998821819185</v>
      </c>
      <c r="F120" s="3">
        <v>0.96863608705347903</v>
      </c>
      <c r="G120" s="3">
        <v>0.92022815680501802</v>
      </c>
      <c r="H120" s="3">
        <v>10.4429942082238</v>
      </c>
      <c r="I120" s="3">
        <v>1.60254220535923</v>
      </c>
      <c r="J120" s="3">
        <v>92.49</v>
      </c>
      <c r="K120" s="11">
        <v>33791</v>
      </c>
      <c r="L120" s="11">
        <v>26406519041</v>
      </c>
      <c r="M120" s="3">
        <v>286.31</v>
      </c>
    </row>
    <row r="121" spans="2:13" x14ac:dyDescent="0.35">
      <c r="C121" s="1" t="s">
        <v>67</v>
      </c>
      <c r="D121" s="3">
        <v>0.10023058396500301</v>
      </c>
      <c r="E121" s="3">
        <v>19.968112003668701</v>
      </c>
      <c r="F121" s="3">
        <v>0.91699163340839696</v>
      </c>
      <c r="G121" s="3">
        <v>0.87351622481960201</v>
      </c>
      <c r="H121" s="3">
        <v>16.9743594180648</v>
      </c>
      <c r="I121" s="3">
        <v>3.4857381643747498</v>
      </c>
      <c r="J121" s="3">
        <v>92.55</v>
      </c>
      <c r="K121" s="11">
        <v>34303</v>
      </c>
      <c r="L121" s="11">
        <v>26808910081</v>
      </c>
      <c r="M121" s="3">
        <v>286.31</v>
      </c>
    </row>
    <row r="122" spans="2:13" x14ac:dyDescent="0.35">
      <c r="C122" s="2" t="s">
        <v>68</v>
      </c>
      <c r="D122" s="2">
        <f>SUM(D114:D121)/8</f>
        <v>0.15493778416210949</v>
      </c>
      <c r="E122" s="2">
        <f t="shared" ref="E122:M122" si="11">SUM(E114:E121)/8</f>
        <v>17.149495811555013</v>
      </c>
      <c r="F122" s="2">
        <f t="shared" si="11"/>
        <v>0.75368657189490362</v>
      </c>
      <c r="G122" s="2">
        <f t="shared" si="11"/>
        <v>0.66214607542472037</v>
      </c>
      <c r="H122" s="2">
        <f t="shared" si="11"/>
        <v>16.38692586460941</v>
      </c>
      <c r="I122" s="2">
        <f t="shared" si="11"/>
        <v>3.7929262291209742</v>
      </c>
      <c r="J122" s="2">
        <f t="shared" si="11"/>
        <v>93.092499999999987</v>
      </c>
      <c r="K122" s="2">
        <f t="shared" si="11"/>
        <v>33631</v>
      </c>
      <c r="L122" s="2">
        <f t="shared" si="11"/>
        <v>26280771841</v>
      </c>
      <c r="M122" s="2">
        <f t="shared" si="11"/>
        <v>286.31</v>
      </c>
    </row>
    <row r="124" spans="2:13" ht="23.25" customHeight="1" x14ac:dyDescent="0.35">
      <c r="B124" s="20" t="s">
        <v>80</v>
      </c>
      <c r="C124" s="20"/>
      <c r="D124" s="1" t="s">
        <v>57</v>
      </c>
      <c r="E124" s="1" t="s">
        <v>56</v>
      </c>
      <c r="F124" s="1" t="s">
        <v>56</v>
      </c>
      <c r="G124" s="1" t="s">
        <v>58</v>
      </c>
      <c r="H124" s="1" t="s">
        <v>57</v>
      </c>
      <c r="I124" s="1" t="s">
        <v>57</v>
      </c>
      <c r="J124" s="1" t="s">
        <v>57</v>
      </c>
      <c r="K124" s="1" t="s">
        <v>57</v>
      </c>
      <c r="L124" s="1" t="s">
        <v>57</v>
      </c>
      <c r="M124" s="1" t="s">
        <v>57</v>
      </c>
    </row>
    <row r="125" spans="2:13" x14ac:dyDescent="0.35">
      <c r="B125" s="20"/>
      <c r="C125" s="20"/>
      <c r="D125" s="1" t="s">
        <v>3</v>
      </c>
      <c r="E125" s="1" t="s">
        <v>4</v>
      </c>
      <c r="F125" s="1" t="s">
        <v>5</v>
      </c>
      <c r="G125" s="1" t="s">
        <v>6</v>
      </c>
      <c r="H125" s="1" t="s">
        <v>7</v>
      </c>
      <c r="I125" s="1" t="s">
        <v>8</v>
      </c>
      <c r="J125" s="9" t="s">
        <v>50</v>
      </c>
      <c r="K125" s="9" t="s">
        <v>9</v>
      </c>
      <c r="L125" s="9" t="s">
        <v>10</v>
      </c>
      <c r="M125" s="9" t="s">
        <v>51</v>
      </c>
    </row>
    <row r="126" spans="2:13" x14ac:dyDescent="0.35">
      <c r="C126" s="1" t="s">
        <v>60</v>
      </c>
      <c r="D126" s="3">
        <v>1.29617782725189E-2</v>
      </c>
      <c r="E126" s="3">
        <v>37.661794587079001</v>
      </c>
      <c r="F126" s="3">
        <v>0.99085584217840705</v>
      </c>
      <c r="G126" s="3">
        <v>0.97960757155004197</v>
      </c>
      <c r="H126" s="3">
        <v>4.5749760615013999</v>
      </c>
      <c r="I126" s="3">
        <v>1.8861018843422399</v>
      </c>
      <c r="J126" s="3">
        <v>95.57</v>
      </c>
      <c r="K126" s="11">
        <v>33535</v>
      </c>
      <c r="L126" s="11">
        <v>26205323521</v>
      </c>
      <c r="M126" s="3">
        <v>286.31</v>
      </c>
    </row>
    <row r="127" spans="2:13" x14ac:dyDescent="0.35">
      <c r="C127" s="1" t="s">
        <v>61</v>
      </c>
      <c r="D127" s="3">
        <v>1.34439087076407E-2</v>
      </c>
      <c r="E127" s="3">
        <v>37.348087528763401</v>
      </c>
      <c r="F127" s="3">
        <v>0.99077454145817101</v>
      </c>
      <c r="G127" s="3">
        <v>0.98298995642332299</v>
      </c>
      <c r="H127" s="3">
        <v>4.4801408941707397</v>
      </c>
      <c r="I127" s="3">
        <v>2.0106497435271899</v>
      </c>
      <c r="J127" s="3">
        <v>90.74</v>
      </c>
      <c r="K127" s="11">
        <v>33535</v>
      </c>
      <c r="L127" s="11">
        <v>26205323521</v>
      </c>
      <c r="M127" s="3">
        <v>286.31</v>
      </c>
    </row>
    <row r="128" spans="2:13" x14ac:dyDescent="0.35">
      <c r="C128" s="1" t="s">
        <v>62</v>
      </c>
      <c r="D128" s="3">
        <v>1.45855957574282E-2</v>
      </c>
      <c r="E128" s="3">
        <v>36.656451635729397</v>
      </c>
      <c r="F128" s="3">
        <v>0.987778202761178</v>
      </c>
      <c r="G128" s="3">
        <v>0.97550173309952204</v>
      </c>
      <c r="H128" s="3">
        <v>4.9704325182853797</v>
      </c>
      <c r="I128" s="3">
        <v>2.2969708466472998</v>
      </c>
      <c r="J128" s="3">
        <v>90.07</v>
      </c>
      <c r="K128" s="11">
        <v>33535</v>
      </c>
      <c r="L128" s="11">
        <v>26205323521</v>
      </c>
      <c r="M128" s="3">
        <v>286.31</v>
      </c>
    </row>
    <row r="129" spans="2:13" x14ac:dyDescent="0.35">
      <c r="C129" s="1" t="s">
        <v>63</v>
      </c>
      <c r="D129" s="3">
        <v>2.3531806950701398E-2</v>
      </c>
      <c r="E129" s="3">
        <v>32.535490998113801</v>
      </c>
      <c r="F129" s="3">
        <v>0.97358167743087898</v>
      </c>
      <c r="G129" s="3">
        <v>0.95462956338666305</v>
      </c>
      <c r="H129" s="3">
        <v>9.6601299800238891</v>
      </c>
      <c r="I129" s="3">
        <v>3.4671308080849399</v>
      </c>
      <c r="J129" s="3">
        <v>91.02</v>
      </c>
      <c r="K129" s="11">
        <v>33535</v>
      </c>
      <c r="L129" s="11">
        <v>26205323521</v>
      </c>
      <c r="M129" s="3">
        <v>286.31</v>
      </c>
    </row>
    <row r="130" spans="2:13" x14ac:dyDescent="0.35">
      <c r="C130" s="1" t="s">
        <v>64</v>
      </c>
      <c r="D130" s="3">
        <v>9.9311994874944395E-2</v>
      </c>
      <c r="E130" s="3">
        <v>20.051997882816998</v>
      </c>
      <c r="F130" s="3">
        <v>0.79910544091853697</v>
      </c>
      <c r="G130" s="3">
        <v>0.88516155090322801</v>
      </c>
      <c r="H130" s="3">
        <v>15.0156917151747</v>
      </c>
      <c r="I130" s="3">
        <v>12.5762830309982</v>
      </c>
      <c r="J130" s="3">
        <v>90.72</v>
      </c>
      <c r="K130" s="11">
        <v>33343</v>
      </c>
      <c r="L130" s="11">
        <v>26054426881</v>
      </c>
      <c r="M130" s="3">
        <v>286.31</v>
      </c>
    </row>
    <row r="131" spans="2:13" x14ac:dyDescent="0.35">
      <c r="C131" s="1" t="s">
        <v>65</v>
      </c>
      <c r="D131" s="3">
        <v>1.56562538046849E-2</v>
      </c>
      <c r="E131" s="3">
        <v>36.046259255176999</v>
      </c>
      <c r="F131" s="3">
        <v>0.98862003093580797</v>
      </c>
      <c r="G131" s="3">
        <v>0.98154236191587796</v>
      </c>
      <c r="H131" s="3">
        <v>4.7563265589503096</v>
      </c>
      <c r="I131" s="3">
        <v>2.1967235198687902</v>
      </c>
      <c r="J131" s="3">
        <v>90.6</v>
      </c>
      <c r="K131" s="11">
        <v>33471</v>
      </c>
      <c r="L131" s="11">
        <v>26155024641</v>
      </c>
      <c r="M131" s="3">
        <v>286.31</v>
      </c>
    </row>
    <row r="132" spans="2:13" x14ac:dyDescent="0.35">
      <c r="C132" s="1" t="s">
        <v>66</v>
      </c>
      <c r="D132" s="3">
        <v>8.7115841114768101E-3</v>
      </c>
      <c r="E132" s="3">
        <v>41.035311426602</v>
      </c>
      <c r="F132" s="3">
        <v>0.99364227934018901</v>
      </c>
      <c r="G132" s="3">
        <v>0.97897285598222705</v>
      </c>
      <c r="H132" s="3">
        <v>5.9378838478122198</v>
      </c>
      <c r="I132" s="3">
        <v>1.32822281182789</v>
      </c>
      <c r="J132" s="3">
        <v>91.03</v>
      </c>
      <c r="K132" s="11">
        <v>33791</v>
      </c>
      <c r="L132" s="11">
        <v>26406519041</v>
      </c>
      <c r="M132" s="3">
        <v>286.31</v>
      </c>
    </row>
    <row r="133" spans="2:13" x14ac:dyDescent="0.35">
      <c r="C133" s="1" t="s">
        <v>67</v>
      </c>
      <c r="D133" s="3">
        <v>9.9671881592516796E-3</v>
      </c>
      <c r="E133" s="3">
        <v>39.890187560784298</v>
      </c>
      <c r="F133" s="3">
        <v>0.99449481983700105</v>
      </c>
      <c r="G133" s="3">
        <v>0.98203798058806402</v>
      </c>
      <c r="H133" s="3">
        <v>4.8472586614176398</v>
      </c>
      <c r="I133" s="3">
        <v>1.4217594777468601</v>
      </c>
      <c r="J133" s="3">
        <v>91.05</v>
      </c>
      <c r="K133" s="11">
        <v>34303</v>
      </c>
      <c r="L133" s="11">
        <v>26808910081</v>
      </c>
      <c r="M133" s="3">
        <v>286.31</v>
      </c>
    </row>
    <row r="134" spans="2:13" x14ac:dyDescent="0.35">
      <c r="C134" s="2" t="s">
        <v>68</v>
      </c>
      <c r="D134" s="2">
        <f>SUM(D126:D133)/8</f>
        <v>2.4771263829830876E-2</v>
      </c>
      <c r="E134" s="2">
        <f t="shared" ref="E134:M134" si="12">SUM(E126:E133)/8</f>
        <v>35.153197609383241</v>
      </c>
      <c r="F134" s="2">
        <f t="shared" si="12"/>
        <v>0.9648566043575213</v>
      </c>
      <c r="G134" s="2">
        <f t="shared" si="12"/>
        <v>0.96505544673111843</v>
      </c>
      <c r="H134" s="2">
        <f t="shared" si="12"/>
        <v>6.7803550296670334</v>
      </c>
      <c r="I134" s="2">
        <f t="shared" si="12"/>
        <v>3.3979802653804261</v>
      </c>
      <c r="J134" s="2">
        <f t="shared" si="12"/>
        <v>91.35</v>
      </c>
      <c r="K134" s="2">
        <f t="shared" si="12"/>
        <v>33631</v>
      </c>
      <c r="L134" s="2">
        <f t="shared" si="12"/>
        <v>26280771841</v>
      </c>
      <c r="M134" s="2">
        <f t="shared" si="12"/>
        <v>286.31</v>
      </c>
    </row>
    <row r="136" spans="2:13" ht="23.25" customHeight="1" x14ac:dyDescent="0.35">
      <c r="B136" s="20" t="s">
        <v>81</v>
      </c>
      <c r="C136" s="20"/>
      <c r="D136" s="1" t="s">
        <v>57</v>
      </c>
      <c r="E136" s="1" t="s">
        <v>56</v>
      </c>
      <c r="F136" s="1" t="s">
        <v>56</v>
      </c>
      <c r="G136" s="1" t="s">
        <v>58</v>
      </c>
      <c r="H136" s="1" t="s">
        <v>57</v>
      </c>
      <c r="I136" s="1" t="s">
        <v>57</v>
      </c>
      <c r="J136" s="1" t="s">
        <v>57</v>
      </c>
      <c r="K136" s="1" t="s">
        <v>57</v>
      </c>
      <c r="L136" s="1" t="s">
        <v>57</v>
      </c>
      <c r="M136" s="1" t="s">
        <v>57</v>
      </c>
    </row>
    <row r="137" spans="2:13" x14ac:dyDescent="0.35">
      <c r="B137" s="20"/>
      <c r="C137" s="20"/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  <c r="J137" s="9" t="s">
        <v>50</v>
      </c>
      <c r="K137" s="9" t="s">
        <v>9</v>
      </c>
      <c r="L137" s="9" t="s">
        <v>10</v>
      </c>
      <c r="M137" s="9" t="s">
        <v>51</v>
      </c>
    </row>
    <row r="138" spans="2:13" x14ac:dyDescent="0.35">
      <c r="C138" s="1" t="s">
        <v>60</v>
      </c>
      <c r="D138" s="3">
        <v>1.30197832459718E-2</v>
      </c>
      <c r="E138" s="3">
        <v>37.626811562690598</v>
      </c>
      <c r="F138" s="3">
        <v>0.99165045137993901</v>
      </c>
      <c r="G138" s="3">
        <v>0.98900004433194599</v>
      </c>
      <c r="H138" s="3">
        <v>4.1706423050075099</v>
      </c>
      <c r="I138" s="3">
        <v>1.9444724675457601</v>
      </c>
      <c r="J138" s="3">
        <v>107.15</v>
      </c>
      <c r="K138" s="11">
        <v>33535</v>
      </c>
      <c r="L138" s="11">
        <v>26808910081</v>
      </c>
      <c r="M138" s="3">
        <v>286.31</v>
      </c>
    </row>
    <row r="139" spans="2:13" x14ac:dyDescent="0.35">
      <c r="C139" s="1" t="s">
        <v>61</v>
      </c>
      <c r="D139" s="3">
        <v>1.3827067731057701E-2</v>
      </c>
      <c r="E139" s="3">
        <v>37.110870606918198</v>
      </c>
      <c r="F139" s="3">
        <v>0.99139625683244204</v>
      </c>
      <c r="G139" s="3">
        <v>0.98744249961917496</v>
      </c>
      <c r="H139" s="3">
        <v>7.6369534863045798</v>
      </c>
      <c r="I139" s="3">
        <v>2.0533298881033102</v>
      </c>
      <c r="J139" s="3">
        <v>101.48</v>
      </c>
      <c r="K139" s="11">
        <v>33535</v>
      </c>
      <c r="L139" s="11">
        <v>26808910081</v>
      </c>
      <c r="M139" s="3">
        <v>286.31</v>
      </c>
    </row>
    <row r="140" spans="2:13" x14ac:dyDescent="0.35">
      <c r="C140" s="1" t="s">
        <v>62</v>
      </c>
      <c r="D140" s="3">
        <v>1.51643900202922E-2</v>
      </c>
      <c r="E140" s="3">
        <v>36.316806608387601</v>
      </c>
      <c r="F140" s="3">
        <v>0.99048623787580203</v>
      </c>
      <c r="G140" s="3">
        <v>0.99020751824808895</v>
      </c>
      <c r="H140" s="3">
        <v>5.0290431513777198</v>
      </c>
      <c r="I140" s="3">
        <v>2.2481753348865001</v>
      </c>
      <c r="J140" s="3">
        <v>102.66</v>
      </c>
      <c r="K140" s="11">
        <v>33535</v>
      </c>
      <c r="L140" s="11">
        <v>26808910081</v>
      </c>
      <c r="M140" s="3">
        <v>286.31</v>
      </c>
    </row>
    <row r="141" spans="2:13" x14ac:dyDescent="0.35">
      <c r="C141" s="1" t="s">
        <v>63</v>
      </c>
      <c r="D141" s="3">
        <v>2.2001337174562999E-2</v>
      </c>
      <c r="E141" s="3">
        <v>33.114433070709303</v>
      </c>
      <c r="F141" s="3">
        <v>0.97985162240304502</v>
      </c>
      <c r="G141" s="3">
        <v>0.98033320177568295</v>
      </c>
      <c r="H141" s="3">
        <v>5.3536787671546202</v>
      </c>
      <c r="I141" s="3">
        <v>3.2513192418707502</v>
      </c>
      <c r="J141" s="3">
        <v>101.64</v>
      </c>
      <c r="K141" s="11">
        <v>33535</v>
      </c>
      <c r="L141" s="11">
        <v>26808910081</v>
      </c>
      <c r="M141" s="3">
        <v>286.31</v>
      </c>
    </row>
    <row r="142" spans="2:13" x14ac:dyDescent="0.35">
      <c r="C142" s="1" t="s">
        <v>64</v>
      </c>
      <c r="D142" s="3">
        <v>9.9338338189327205E-2</v>
      </c>
      <c r="E142" s="3">
        <v>20.049609658806599</v>
      </c>
      <c r="F142" s="3">
        <v>0.79882533865124505</v>
      </c>
      <c r="G142" s="3">
        <v>0.88463737914216301</v>
      </c>
      <c r="H142" s="3">
        <v>12.994300878213</v>
      </c>
      <c r="I142" s="3">
        <v>12.587040578941</v>
      </c>
      <c r="J142" s="3">
        <v>101.49</v>
      </c>
      <c r="K142" s="11">
        <v>33343</v>
      </c>
      <c r="L142" s="11">
        <v>26658013441</v>
      </c>
      <c r="M142" s="3">
        <v>286.31</v>
      </c>
    </row>
    <row r="143" spans="2:13" x14ac:dyDescent="0.35">
      <c r="C143" s="1" t="s">
        <v>65</v>
      </c>
      <c r="D143" s="3">
        <v>1.86878074883302E-2</v>
      </c>
      <c r="E143" s="3">
        <v>34.521001399733201</v>
      </c>
      <c r="F143" s="3">
        <v>0.98779551235649499</v>
      </c>
      <c r="G143" s="3">
        <v>0.98935895833509102</v>
      </c>
      <c r="H143" s="3">
        <v>3.9421715355965001</v>
      </c>
      <c r="I143" s="3">
        <v>2.39684891632381</v>
      </c>
      <c r="J143" s="3">
        <v>102.1</v>
      </c>
      <c r="K143" s="11">
        <v>33471</v>
      </c>
      <c r="L143" s="11">
        <v>26758611201</v>
      </c>
      <c r="M143" s="3">
        <v>286.31</v>
      </c>
    </row>
    <row r="144" spans="2:13" x14ac:dyDescent="0.35">
      <c r="C144" s="1" t="s">
        <v>66</v>
      </c>
      <c r="D144" s="3">
        <v>8.78940273890709E-3</v>
      </c>
      <c r="E144" s="3">
        <v>40.959163448584597</v>
      </c>
      <c r="F144" s="3">
        <v>0.99454111326639005</v>
      </c>
      <c r="G144" s="3">
        <v>0.98944054165497297</v>
      </c>
      <c r="H144" s="3">
        <v>3.8389676710433398</v>
      </c>
      <c r="I144" s="3">
        <v>1.36267257845414</v>
      </c>
      <c r="J144" s="3">
        <v>102.96</v>
      </c>
      <c r="K144" s="11">
        <v>33791</v>
      </c>
      <c r="L144" s="11">
        <v>27010105601</v>
      </c>
      <c r="M144" s="3">
        <v>286.31</v>
      </c>
    </row>
    <row r="145" spans="2:13" x14ac:dyDescent="0.35">
      <c r="C145" s="1" t="s">
        <v>67</v>
      </c>
      <c r="D145" s="3">
        <v>9.1603589516021499E-3</v>
      </c>
      <c r="E145" s="3">
        <v>40.611528576773203</v>
      </c>
      <c r="F145" s="3">
        <v>0.99545256001812998</v>
      </c>
      <c r="G145" s="3">
        <v>0.99068489903330204</v>
      </c>
      <c r="H145" s="3">
        <v>3.3083846844067999</v>
      </c>
      <c r="I145" s="3">
        <v>1.3572282773554001</v>
      </c>
      <c r="J145" s="3">
        <v>102.02</v>
      </c>
      <c r="K145" s="11">
        <v>34303</v>
      </c>
      <c r="L145" s="11">
        <v>27412496641</v>
      </c>
      <c r="M145" s="3">
        <v>286.31</v>
      </c>
    </row>
    <row r="146" spans="2:13" x14ac:dyDescent="0.35">
      <c r="C146" s="2" t="s">
        <v>68</v>
      </c>
      <c r="D146" s="2">
        <f>SUM(D138:D145)/8</f>
        <v>2.499856069250642E-2</v>
      </c>
      <c r="E146" s="2">
        <f t="shared" ref="E146:M146" si="13">SUM(E138:E145)/8</f>
        <v>35.038778116575415</v>
      </c>
      <c r="F146" s="2">
        <f t="shared" si="13"/>
        <v>0.96624988659793598</v>
      </c>
      <c r="G146" s="2">
        <f t="shared" si="13"/>
        <v>0.97513813026755269</v>
      </c>
      <c r="H146" s="2">
        <f t="shared" si="13"/>
        <v>5.7842678098880089</v>
      </c>
      <c r="I146" s="2">
        <f t="shared" si="13"/>
        <v>3.4001359104350843</v>
      </c>
      <c r="J146" s="2">
        <f t="shared" si="13"/>
        <v>102.6875</v>
      </c>
      <c r="K146" s="2">
        <f t="shared" si="13"/>
        <v>33631</v>
      </c>
      <c r="L146" s="2">
        <f t="shared" si="13"/>
        <v>26884358401</v>
      </c>
      <c r="M146" s="2">
        <f t="shared" si="13"/>
        <v>286.31</v>
      </c>
    </row>
    <row r="148" spans="2:13" ht="23.25" customHeight="1" x14ac:dyDescent="0.35">
      <c r="B148" s="20" t="s">
        <v>139</v>
      </c>
      <c r="C148" s="20"/>
      <c r="D148" s="1" t="s">
        <v>57</v>
      </c>
      <c r="E148" s="1" t="s">
        <v>56</v>
      </c>
      <c r="F148" s="1" t="s">
        <v>56</v>
      </c>
      <c r="G148" s="1" t="s">
        <v>58</v>
      </c>
      <c r="H148" s="1" t="s">
        <v>57</v>
      </c>
      <c r="I148" s="1" t="s">
        <v>57</v>
      </c>
      <c r="J148" s="1" t="s">
        <v>57</v>
      </c>
      <c r="K148" s="1" t="s">
        <v>57</v>
      </c>
      <c r="L148" s="1" t="s">
        <v>57</v>
      </c>
      <c r="M148" s="1" t="s">
        <v>57</v>
      </c>
    </row>
    <row r="149" spans="2:13" x14ac:dyDescent="0.35">
      <c r="B149" s="20"/>
      <c r="C149" s="20"/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9" t="s">
        <v>50</v>
      </c>
      <c r="K149" s="9" t="s">
        <v>9</v>
      </c>
      <c r="L149" s="9" t="s">
        <v>10</v>
      </c>
      <c r="M149" s="9" t="s">
        <v>51</v>
      </c>
    </row>
    <row r="150" spans="2:13" x14ac:dyDescent="0.35">
      <c r="C150" s="1" t="s">
        <v>60</v>
      </c>
      <c r="D150" s="3">
        <v>1.48697473442564E-2</v>
      </c>
      <c r="E150" s="3">
        <v>36.482835195156802</v>
      </c>
      <c r="F150" s="3">
        <v>0.99097988529209502</v>
      </c>
      <c r="G150" s="3">
        <v>0.984802593766538</v>
      </c>
      <c r="H150" s="3">
        <v>3.8353795453200301</v>
      </c>
      <c r="I150" s="3">
        <v>2.1172075247685598</v>
      </c>
      <c r="J150" s="3">
        <v>49.99</v>
      </c>
      <c r="K150" s="11">
        <v>12735</v>
      </c>
      <c r="L150" s="11">
        <v>9908486401</v>
      </c>
      <c r="M150" s="3">
        <v>286.31</v>
      </c>
    </row>
    <row r="151" spans="2:13" x14ac:dyDescent="0.35">
      <c r="C151" s="1" t="s">
        <v>61</v>
      </c>
      <c r="D151" s="3">
        <v>1.5538914413212901E-2</v>
      </c>
      <c r="E151" s="3">
        <v>36.106933915714201</v>
      </c>
      <c r="F151" s="3">
        <v>0.991230969708917</v>
      </c>
      <c r="G151" s="3">
        <v>0.98578158429400997</v>
      </c>
      <c r="H151" s="3">
        <v>2.8526342514392402</v>
      </c>
      <c r="I151" s="3">
        <v>2.2335158279369498</v>
      </c>
      <c r="J151" s="3">
        <v>41.62</v>
      </c>
      <c r="K151" s="11">
        <v>12735</v>
      </c>
      <c r="L151" s="11">
        <v>9908486401</v>
      </c>
      <c r="M151" s="3">
        <v>286.31</v>
      </c>
    </row>
    <row r="152" spans="2:13" x14ac:dyDescent="0.35">
      <c r="C152" s="1" t="s">
        <v>62</v>
      </c>
      <c r="D152" s="3">
        <v>1.64306784549362E-2</v>
      </c>
      <c r="E152" s="3">
        <v>35.627797709148901</v>
      </c>
      <c r="F152" s="3">
        <v>0.990006460438831</v>
      </c>
      <c r="G152" s="3">
        <v>0.98539687493272399</v>
      </c>
      <c r="H152" s="3">
        <v>3.2272482802331099</v>
      </c>
      <c r="I152" s="3">
        <v>2.3915027991944</v>
      </c>
      <c r="J152" s="3">
        <v>41.52</v>
      </c>
      <c r="K152" s="11">
        <v>12735</v>
      </c>
      <c r="L152" s="11">
        <v>9908486401</v>
      </c>
      <c r="M152" s="3">
        <v>286.31</v>
      </c>
    </row>
    <row r="153" spans="2:13" x14ac:dyDescent="0.35">
      <c r="C153" s="1" t="s">
        <v>63</v>
      </c>
      <c r="D153" s="3">
        <v>2.1577883502504801E-2</v>
      </c>
      <c r="E153" s="3">
        <v>33.280581856563899</v>
      </c>
      <c r="F153" s="3">
        <v>0.98378324259702798</v>
      </c>
      <c r="G153" s="3">
        <v>0.975225154712831</v>
      </c>
      <c r="H153" s="3">
        <v>4.2948721304009503</v>
      </c>
      <c r="I153" s="3">
        <v>3.27257820566241</v>
      </c>
      <c r="J153" s="3">
        <v>41.53</v>
      </c>
      <c r="K153" s="11">
        <v>12735</v>
      </c>
      <c r="L153" s="11">
        <v>9908486401</v>
      </c>
      <c r="M153" s="3">
        <v>286.31</v>
      </c>
    </row>
    <row r="154" spans="2:13" x14ac:dyDescent="0.35">
      <c r="C154" s="1" t="s">
        <v>64</v>
      </c>
      <c r="D154" s="3">
        <v>0.108054202261083</v>
      </c>
      <c r="E154" s="3">
        <v>19.3175596425239</v>
      </c>
      <c r="F154" s="3">
        <v>0.78420745063275799</v>
      </c>
      <c r="G154" s="3">
        <v>0.88164191856629703</v>
      </c>
      <c r="H154" s="3">
        <v>10.9087251656482</v>
      </c>
      <c r="I154" s="3">
        <v>13.3584583655015</v>
      </c>
      <c r="J154" s="3">
        <v>42.45</v>
      </c>
      <c r="K154" s="11">
        <v>12543</v>
      </c>
      <c r="L154" s="11">
        <v>9757589761</v>
      </c>
      <c r="M154" s="3">
        <v>286.31</v>
      </c>
    </row>
    <row r="155" spans="2:13" x14ac:dyDescent="0.35">
      <c r="C155" s="1" t="s">
        <v>65</v>
      </c>
      <c r="D155" s="3">
        <v>1.8734614242223401E-2</v>
      </c>
      <c r="E155" s="3">
        <v>34.4979553115691</v>
      </c>
      <c r="F155" s="3">
        <v>0.98803785219835305</v>
      </c>
      <c r="G155" s="3">
        <v>0.98616050302130298</v>
      </c>
      <c r="H155" s="3">
        <v>2.9161690736839598</v>
      </c>
      <c r="I155" s="3">
        <v>2.4247538676213098</v>
      </c>
      <c r="J155" s="3">
        <v>43.07</v>
      </c>
      <c r="K155" s="11">
        <v>12671</v>
      </c>
      <c r="L155" s="11">
        <v>9858187521</v>
      </c>
      <c r="M155" s="3">
        <v>286.31</v>
      </c>
    </row>
    <row r="156" spans="2:13" x14ac:dyDescent="0.35">
      <c r="C156" s="1" t="s">
        <v>66</v>
      </c>
      <c r="D156" s="3">
        <v>9.1885419563063203E-3</v>
      </c>
      <c r="E156" s="3">
        <v>40.5863264521495</v>
      </c>
      <c r="F156" s="3">
        <v>0.994168677967319</v>
      </c>
      <c r="G156" s="3">
        <v>0.98042235380766496</v>
      </c>
      <c r="H156" s="3">
        <v>4.3795863499051002</v>
      </c>
      <c r="I156" s="3">
        <v>1.3572173917414101</v>
      </c>
      <c r="J156" s="3">
        <v>42.91</v>
      </c>
      <c r="K156" s="11">
        <v>12991</v>
      </c>
      <c r="L156" s="11">
        <v>10109681921</v>
      </c>
      <c r="M156" s="3">
        <v>286.31</v>
      </c>
    </row>
    <row r="157" spans="2:13" x14ac:dyDescent="0.35">
      <c r="C157" s="1" t="s">
        <v>67</v>
      </c>
      <c r="D157" s="3">
        <v>9.4919901328088096E-3</v>
      </c>
      <c r="E157" s="3">
        <v>40.3113472748813</v>
      </c>
      <c r="F157" s="3">
        <v>0.99510388022817198</v>
      </c>
      <c r="G157" s="3">
        <v>0.98332879057137001</v>
      </c>
      <c r="H157" s="3">
        <v>3.7898496614587698</v>
      </c>
      <c r="I157" s="3">
        <v>1.4082040068436199</v>
      </c>
      <c r="J157" s="3">
        <v>42.14</v>
      </c>
      <c r="K157" s="11">
        <v>13503</v>
      </c>
      <c r="L157" s="11">
        <v>10512072961</v>
      </c>
      <c r="M157" s="3">
        <v>286.31</v>
      </c>
    </row>
    <row r="158" spans="2:13" x14ac:dyDescent="0.35">
      <c r="C158" s="2" t="s">
        <v>68</v>
      </c>
      <c r="D158" s="2">
        <f>SUM(D150:D157)/8</f>
        <v>2.6735821538416474E-2</v>
      </c>
      <c r="E158" s="2">
        <f t="shared" ref="E158:M158" si="14">SUM(E150:E157)/8</f>
        <v>34.526417169713447</v>
      </c>
      <c r="F158" s="2">
        <f t="shared" si="14"/>
        <v>0.964689802382934</v>
      </c>
      <c r="G158" s="2">
        <f t="shared" si="14"/>
        <v>0.97034497170909229</v>
      </c>
      <c r="H158" s="2">
        <f t="shared" si="14"/>
        <v>4.5255580572611693</v>
      </c>
      <c r="I158" s="2">
        <f t="shared" si="14"/>
        <v>3.5704297486587695</v>
      </c>
      <c r="J158" s="2">
        <f t="shared" si="14"/>
        <v>43.153750000000002</v>
      </c>
      <c r="K158" s="2">
        <f t="shared" si="14"/>
        <v>12831</v>
      </c>
      <c r="L158" s="2">
        <f t="shared" si="14"/>
        <v>9983934721</v>
      </c>
      <c r="M158" s="2">
        <f t="shared" si="14"/>
        <v>286.31</v>
      </c>
    </row>
    <row r="160" spans="2:13" x14ac:dyDescent="0.35">
      <c r="B160" s="20" t="s">
        <v>140</v>
      </c>
      <c r="C160" s="20"/>
      <c r="D160" s="1" t="s">
        <v>57</v>
      </c>
      <c r="E160" s="1" t="s">
        <v>56</v>
      </c>
      <c r="F160" s="1" t="s">
        <v>56</v>
      </c>
      <c r="G160" s="1" t="s">
        <v>58</v>
      </c>
      <c r="H160" s="1" t="s">
        <v>57</v>
      </c>
      <c r="I160" s="1" t="s">
        <v>57</v>
      </c>
      <c r="J160" s="1" t="s">
        <v>57</v>
      </c>
      <c r="K160" s="1" t="s">
        <v>57</v>
      </c>
      <c r="L160" s="1" t="s">
        <v>57</v>
      </c>
      <c r="M160" s="1" t="s">
        <v>57</v>
      </c>
    </row>
    <row r="161" spans="2:13" x14ac:dyDescent="0.35">
      <c r="B161" s="20"/>
      <c r="C161" s="20"/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9" t="s">
        <v>50</v>
      </c>
      <c r="K161" s="9" t="s">
        <v>9</v>
      </c>
      <c r="L161" s="9" t="s">
        <v>10</v>
      </c>
      <c r="M161" s="9" t="s">
        <v>51</v>
      </c>
    </row>
    <row r="162" spans="2:13" x14ac:dyDescent="0.35">
      <c r="C162" s="1" t="s">
        <v>60</v>
      </c>
      <c r="D162" s="3">
        <v>2.6475309613075801E-2</v>
      </c>
      <c r="E162" s="3">
        <v>31.515041989019998</v>
      </c>
      <c r="F162" s="3">
        <v>0.98682748668633702</v>
      </c>
      <c r="G162" s="3">
        <v>0.98826435477996999</v>
      </c>
      <c r="H162" s="3">
        <v>2.6044494849590798</v>
      </c>
      <c r="I162" s="3">
        <v>3.2756464547036299</v>
      </c>
      <c r="J162" s="3">
        <v>29.09</v>
      </c>
      <c r="K162" s="3">
        <v>955</v>
      </c>
      <c r="L162" s="11">
        <v>675498241</v>
      </c>
      <c r="M162" s="3">
        <v>286.31</v>
      </c>
    </row>
    <row r="163" spans="2:13" x14ac:dyDescent="0.35">
      <c r="C163" s="1" t="s">
        <v>61</v>
      </c>
      <c r="D163" s="3">
        <v>2.7278905127701099E-2</v>
      </c>
      <c r="E163" s="3">
        <v>31.256259899182201</v>
      </c>
      <c r="F163" s="3">
        <v>0.98610177999787396</v>
      </c>
      <c r="G163" s="3">
        <v>0.98805787282165503</v>
      </c>
      <c r="H163" s="3">
        <v>2.5641186089283399</v>
      </c>
      <c r="I163" s="3">
        <v>3.3944108512088702</v>
      </c>
      <c r="J163" s="3">
        <v>26.19</v>
      </c>
      <c r="K163" s="3">
        <v>955</v>
      </c>
      <c r="L163" s="11">
        <v>675498241</v>
      </c>
      <c r="M163" s="3">
        <v>286.31</v>
      </c>
    </row>
    <row r="164" spans="2:13" x14ac:dyDescent="0.35">
      <c r="C164" s="1" t="s">
        <v>62</v>
      </c>
      <c r="D164" s="3">
        <v>2.87548603561503E-2</v>
      </c>
      <c r="E164" s="3">
        <v>30.7994071095981</v>
      </c>
      <c r="F164" s="3">
        <v>0.98455436906023697</v>
      </c>
      <c r="G164" s="3">
        <v>0.98713939074645396</v>
      </c>
      <c r="H164" s="3">
        <v>2.6147971289936498</v>
      </c>
      <c r="I164" s="3">
        <v>3.6405249785626399</v>
      </c>
      <c r="J164" s="3">
        <v>29.54</v>
      </c>
      <c r="K164" s="3">
        <v>955</v>
      </c>
      <c r="L164" s="11">
        <v>675498241</v>
      </c>
      <c r="M164" s="3">
        <v>286.31</v>
      </c>
    </row>
    <row r="165" spans="2:13" x14ac:dyDescent="0.35">
      <c r="C165" s="1" t="s">
        <v>63</v>
      </c>
      <c r="D165" s="3">
        <v>3.08204465019635E-2</v>
      </c>
      <c r="E165" s="3">
        <v>30.1992196545627</v>
      </c>
      <c r="F165" s="3">
        <v>0.98102642929385397</v>
      </c>
      <c r="G165" s="3">
        <v>0.98393620240684898</v>
      </c>
      <c r="H165" s="3">
        <v>3.0184423138015499</v>
      </c>
      <c r="I165" s="3">
        <v>4.10848002162043</v>
      </c>
      <c r="J165" s="3">
        <v>29.45</v>
      </c>
      <c r="K165" s="3">
        <v>955</v>
      </c>
      <c r="L165" s="11">
        <v>675498241</v>
      </c>
      <c r="M165" s="3">
        <v>286.31</v>
      </c>
    </row>
    <row r="166" spans="2:13" x14ac:dyDescent="0.35">
      <c r="C166" s="1" t="s">
        <v>64</v>
      </c>
      <c r="D166" s="3">
        <v>0.108353538771504</v>
      </c>
      <c r="E166" s="3">
        <v>19.2933018077368</v>
      </c>
      <c r="F166" s="3">
        <v>0.78498659715890395</v>
      </c>
      <c r="G166" s="3">
        <v>0.88077339512140296</v>
      </c>
      <c r="H166" s="3">
        <v>10.933002245125101</v>
      </c>
      <c r="I166" s="3">
        <v>13.588432542403099</v>
      </c>
      <c r="J166" s="3">
        <v>28.91</v>
      </c>
      <c r="K166" s="3">
        <v>382</v>
      </c>
      <c r="L166" s="11">
        <v>225166081</v>
      </c>
      <c r="M166" s="3">
        <v>286.31</v>
      </c>
    </row>
    <row r="167" spans="2:13" x14ac:dyDescent="0.35">
      <c r="C167" s="1" t="s">
        <v>65</v>
      </c>
      <c r="D167" s="3">
        <v>2.4513591075379499E-2</v>
      </c>
      <c r="E167" s="3">
        <v>32.175991909314902</v>
      </c>
      <c r="F167" s="3">
        <v>0.98547172474490097</v>
      </c>
      <c r="G167" s="3">
        <v>0.98740359315798598</v>
      </c>
      <c r="H167" s="3">
        <v>2.5768547422136998</v>
      </c>
      <c r="I167" s="3">
        <v>2.88431119309457</v>
      </c>
      <c r="J167" s="3">
        <v>28.44</v>
      </c>
      <c r="K167" s="3">
        <v>764</v>
      </c>
      <c r="L167" s="11">
        <v>525387521</v>
      </c>
      <c r="M167" s="3">
        <v>286.31</v>
      </c>
    </row>
    <row r="168" spans="2:13" x14ac:dyDescent="0.35">
      <c r="C168" s="1" t="s">
        <v>66</v>
      </c>
      <c r="D168" s="3">
        <v>1.27792170055115E-2</v>
      </c>
      <c r="E168" s="3">
        <v>37.781944280859797</v>
      </c>
      <c r="F168" s="3">
        <v>0.99405574894832405</v>
      </c>
      <c r="G168" s="3">
        <v>0.98607107601103405</v>
      </c>
      <c r="H168" s="3">
        <v>4.7504494279327298</v>
      </c>
      <c r="I168" s="3">
        <v>1.5932880460858001</v>
      </c>
      <c r="J168" s="3">
        <v>29.49</v>
      </c>
      <c r="K168" s="11">
        <v>1719</v>
      </c>
      <c r="L168" s="11">
        <v>1275941121</v>
      </c>
      <c r="M168" s="3">
        <v>286.31</v>
      </c>
    </row>
    <row r="169" spans="2:13" x14ac:dyDescent="0.35">
      <c r="C169" s="1" t="s">
        <v>67</v>
      </c>
      <c r="D169" s="3">
        <v>1.01386203666989E-2</v>
      </c>
      <c r="E169" s="3">
        <v>39.762482811912399</v>
      </c>
      <c r="F169" s="3">
        <v>0.99561674789985799</v>
      </c>
      <c r="G169" s="3">
        <v>0.98890727543430301</v>
      </c>
      <c r="H169" s="3">
        <v>3.2623188159586101</v>
      </c>
      <c r="I169" s="3">
        <v>1.44593343821024</v>
      </c>
      <c r="J169" s="3">
        <v>29.39</v>
      </c>
      <c r="K169" s="11">
        <v>3247</v>
      </c>
      <c r="L169" s="11">
        <v>2476826881</v>
      </c>
      <c r="M169" s="3">
        <v>286.31</v>
      </c>
    </row>
    <row r="170" spans="2:13" x14ac:dyDescent="0.35">
      <c r="C170" s="2" t="s">
        <v>68</v>
      </c>
      <c r="D170" s="2">
        <f>SUM(D162:D169)/8</f>
        <v>3.3639311102248076E-2</v>
      </c>
      <c r="E170" s="2">
        <f t="shared" ref="E170:M170" si="15">SUM(E162:E169)/8</f>
        <v>31.597956182773359</v>
      </c>
      <c r="F170" s="2">
        <f t="shared" si="15"/>
        <v>0.96233011047378603</v>
      </c>
      <c r="G170" s="2">
        <f t="shared" si="15"/>
        <v>0.97381914505995681</v>
      </c>
      <c r="H170" s="2">
        <f t="shared" si="15"/>
        <v>4.0405540959890951</v>
      </c>
      <c r="I170" s="2">
        <f t="shared" si="15"/>
        <v>4.2413784407361605</v>
      </c>
      <c r="J170" s="2">
        <f t="shared" si="15"/>
        <v>28.8125</v>
      </c>
      <c r="K170" s="2">
        <f t="shared" si="15"/>
        <v>1241.5</v>
      </c>
      <c r="L170" s="2">
        <f t="shared" si="15"/>
        <v>900664321</v>
      </c>
      <c r="M170" s="2">
        <f t="shared" si="15"/>
        <v>286.31</v>
      </c>
    </row>
    <row r="171" spans="2:13" x14ac:dyDescent="0.35">
      <c r="M171" s="3"/>
    </row>
    <row r="172" spans="2:13" x14ac:dyDescent="0.35">
      <c r="M172" s="3"/>
    </row>
    <row r="173" spans="2:13" x14ac:dyDescent="0.35">
      <c r="B173" s="1" t="s">
        <v>2</v>
      </c>
      <c r="C173" s="1" t="s">
        <v>3</v>
      </c>
      <c r="D173" s="1" t="s">
        <v>4</v>
      </c>
      <c r="E173" s="1" t="s">
        <v>5</v>
      </c>
      <c r="F173" s="1" t="s">
        <v>6</v>
      </c>
      <c r="G173" s="1" t="s">
        <v>7</v>
      </c>
      <c r="H173" s="1" t="s">
        <v>8</v>
      </c>
      <c r="I173" s="9" t="s">
        <v>50</v>
      </c>
      <c r="J173" s="9" t="s">
        <v>59</v>
      </c>
      <c r="K173" s="9" t="s">
        <v>116</v>
      </c>
      <c r="L173" s="9" t="s">
        <v>51</v>
      </c>
      <c r="M173" s="3"/>
    </row>
    <row r="174" spans="2:13" x14ac:dyDescent="0.35">
      <c r="B174" s="1" t="s">
        <v>117</v>
      </c>
      <c r="C174" s="2">
        <v>2.4264838473258672E-2</v>
      </c>
      <c r="D174" s="2">
        <v>35.504506564706638</v>
      </c>
      <c r="E174" s="1">
        <v>0.96520099671363091</v>
      </c>
      <c r="F174" s="1">
        <v>0.96647318466344956</v>
      </c>
      <c r="G174" s="1">
        <v>7.3223309975634159</v>
      </c>
      <c r="H174" s="2">
        <v>3.349974227438143</v>
      </c>
      <c r="I174" s="1">
        <v>90.637500000000003</v>
      </c>
      <c r="J174" s="1">
        <f t="shared" ref="J174:J180" si="16">33631/1000000</f>
        <v>3.3631000000000001E-2</v>
      </c>
      <c r="K174" s="5">
        <f>26280771841/1000000000</f>
        <v>26.280771841</v>
      </c>
      <c r="L174" s="1">
        <v>286.31</v>
      </c>
      <c r="M174" s="3"/>
    </row>
    <row r="175" spans="2:13" x14ac:dyDescent="0.35">
      <c r="B175" s="1" t="s">
        <v>118</v>
      </c>
      <c r="C175" s="1">
        <v>2.4677105175021082E-2</v>
      </c>
      <c r="D175" s="1">
        <v>35.294439376630564</v>
      </c>
      <c r="E175" s="1">
        <v>0.96426805360386203</v>
      </c>
      <c r="F175" s="1">
        <v>0.96401912866138395</v>
      </c>
      <c r="G175" s="1">
        <v>6.4978561608408034</v>
      </c>
      <c r="H175" s="1">
        <v>3.4155037960469752</v>
      </c>
      <c r="I175" s="1">
        <v>91.302499999999995</v>
      </c>
      <c r="J175" s="1">
        <f t="shared" si="16"/>
        <v>3.3631000000000001E-2</v>
      </c>
      <c r="K175" s="5">
        <f>26205323521/1000000000</f>
        <v>26.205323521</v>
      </c>
      <c r="L175" s="1">
        <v>286.31</v>
      </c>
      <c r="M175" s="2"/>
    </row>
    <row r="176" spans="2:13" x14ac:dyDescent="0.35">
      <c r="B176" s="1" t="s">
        <v>119</v>
      </c>
      <c r="C176" s="1">
        <v>2.5634755830182397E-2</v>
      </c>
      <c r="D176" s="1">
        <v>34.837720289323073</v>
      </c>
      <c r="E176" s="1">
        <v>0.96218332674270712</v>
      </c>
      <c r="F176" s="1">
        <v>0.94937120630085425</v>
      </c>
      <c r="G176" s="1">
        <v>8.5171296299549279</v>
      </c>
      <c r="H176" s="1">
        <v>3.4886665012596825</v>
      </c>
      <c r="I176" s="1">
        <v>90.382499999999993</v>
      </c>
      <c r="J176" s="1">
        <f t="shared" si="16"/>
        <v>3.3631000000000001E-2</v>
      </c>
      <c r="K176" s="5">
        <f>26280771841/1000000000</f>
        <v>26.280771841</v>
      </c>
      <c r="L176" s="1">
        <v>286.31</v>
      </c>
    </row>
    <row r="177" spans="2:12" x14ac:dyDescent="0.35">
      <c r="B177" s="1" t="s">
        <v>120</v>
      </c>
      <c r="C177" s="1">
        <v>2.4363702875145863E-2</v>
      </c>
      <c r="D177" s="1">
        <v>35.138542410578495</v>
      </c>
      <c r="E177" s="1">
        <v>0.96033124152073768</v>
      </c>
      <c r="F177" s="1">
        <v>0.93463287336160594</v>
      </c>
      <c r="G177" s="1">
        <v>12.155180026965519</v>
      </c>
      <c r="H177" s="1">
        <v>3.4102761533511847</v>
      </c>
      <c r="I177" s="1">
        <v>90.867499999999993</v>
      </c>
      <c r="J177" s="1">
        <f t="shared" si="16"/>
        <v>3.3631000000000001E-2</v>
      </c>
      <c r="K177" s="5">
        <f>26280771841/1000000000</f>
        <v>26.280771841</v>
      </c>
      <c r="L177" s="1">
        <v>286.31</v>
      </c>
    </row>
    <row r="178" spans="2:12" x14ac:dyDescent="0.35">
      <c r="B178" s="1" t="s">
        <v>121</v>
      </c>
      <c r="C178" s="1">
        <v>0.15493778416210949</v>
      </c>
      <c r="D178" s="1">
        <v>17.149495811555013</v>
      </c>
      <c r="E178" s="1">
        <v>0.75368657189490362</v>
      </c>
      <c r="F178" s="1">
        <v>0.66214607542472037</v>
      </c>
      <c r="G178" s="1">
        <v>16.38692586460941</v>
      </c>
      <c r="H178" s="1">
        <v>3.7929262291209742</v>
      </c>
      <c r="I178" s="1">
        <v>93.092499999999987</v>
      </c>
      <c r="J178" s="1">
        <f t="shared" si="16"/>
        <v>3.3631000000000001E-2</v>
      </c>
      <c r="K178" s="5">
        <f>26280771841/1000000000</f>
        <v>26.280771841</v>
      </c>
      <c r="L178" s="1">
        <v>286.31</v>
      </c>
    </row>
    <row r="179" spans="2:12" x14ac:dyDescent="0.35">
      <c r="B179" s="1" t="s">
        <v>122</v>
      </c>
      <c r="C179" s="1">
        <v>2.4771263829830876E-2</v>
      </c>
      <c r="D179" s="1">
        <v>35.153197609383241</v>
      </c>
      <c r="E179" s="1">
        <v>0.9648566043575213</v>
      </c>
      <c r="F179" s="1">
        <v>0.96505544673111843</v>
      </c>
      <c r="G179" s="1">
        <v>6.7803550296670334</v>
      </c>
      <c r="H179" s="1">
        <v>3.3979802653804261</v>
      </c>
      <c r="I179" s="1">
        <v>91.35</v>
      </c>
      <c r="J179" s="1">
        <f t="shared" si="16"/>
        <v>3.3631000000000001E-2</v>
      </c>
      <c r="K179" s="5">
        <f>26280771841/1000000000</f>
        <v>26.280771841</v>
      </c>
      <c r="L179" s="1">
        <v>286.31</v>
      </c>
    </row>
    <row r="180" spans="2:12" x14ac:dyDescent="0.35">
      <c r="B180" s="1" t="s">
        <v>123</v>
      </c>
      <c r="C180" s="1">
        <v>2.499856069250642E-2</v>
      </c>
      <c r="D180" s="1">
        <v>35.038778116575415</v>
      </c>
      <c r="E180" s="2">
        <v>0.96624988659793598</v>
      </c>
      <c r="F180" s="2">
        <v>0.97513813026755269</v>
      </c>
      <c r="G180" s="1">
        <v>5.7842678098880089</v>
      </c>
      <c r="H180" s="1">
        <v>3.4001359104350843</v>
      </c>
      <c r="I180" s="1">
        <v>102.6875</v>
      </c>
      <c r="J180" s="1">
        <f t="shared" si="16"/>
        <v>3.3631000000000001E-2</v>
      </c>
      <c r="K180" s="5">
        <f>26884358401/1000000000</f>
        <v>26.884358401</v>
      </c>
      <c r="L180" s="1">
        <v>286.31</v>
      </c>
    </row>
    <row r="181" spans="2:12" x14ac:dyDescent="0.35">
      <c r="B181" s="1" t="s">
        <v>126</v>
      </c>
      <c r="C181" s="1">
        <v>2.4379867957450035E-2</v>
      </c>
      <c r="D181" s="1">
        <v>35.436872661539866</v>
      </c>
      <c r="E181" s="1">
        <v>0.96500182927072364</v>
      </c>
      <c r="F181" s="1">
        <v>0.96631224173169727</v>
      </c>
      <c r="G181" s="1">
        <v>7.4586843277633532</v>
      </c>
      <c r="H181" s="1">
        <v>3.3585249439281193</v>
      </c>
      <c r="I181" s="1">
        <v>111.86</v>
      </c>
      <c r="J181" s="1">
        <f>41951/1000000</f>
        <v>4.1951000000000002E-2</v>
      </c>
      <c r="K181" s="5">
        <f>32794476801/1000000000</f>
        <v>32.794476801000002</v>
      </c>
      <c r="L181" s="1">
        <v>286.31</v>
      </c>
    </row>
    <row r="182" spans="2:12" x14ac:dyDescent="0.35">
      <c r="B182" s="1" t="s">
        <v>124</v>
      </c>
      <c r="C182" s="1">
        <v>2.4413241875176794E-2</v>
      </c>
      <c r="D182" s="1">
        <v>35.473736874084096</v>
      </c>
      <c r="E182" s="1">
        <v>0.96519044027147516</v>
      </c>
      <c r="F182" s="1">
        <v>0.96665202616595913</v>
      </c>
      <c r="G182" s="1">
        <v>6.1774571905097879</v>
      </c>
      <c r="H182" s="1">
        <v>3.3689606592268966</v>
      </c>
      <c r="I182" s="1">
        <v>70.011250000000004</v>
      </c>
      <c r="J182" s="1">
        <f>25311/1000000</f>
        <v>2.5311E-2</v>
      </c>
      <c r="K182" s="5">
        <f>19767066881/1000000000</f>
        <v>19.767066881000002</v>
      </c>
      <c r="L182" s="1">
        <v>286.31</v>
      </c>
    </row>
    <row r="183" spans="2:12" x14ac:dyDescent="0.35">
      <c r="B183" s="1" t="s">
        <v>125</v>
      </c>
      <c r="C183" s="1">
        <v>2.4779903907188965E-2</v>
      </c>
      <c r="D183" s="1">
        <v>35.192644073938645</v>
      </c>
      <c r="E183" s="1">
        <v>0.9660981043721667</v>
      </c>
      <c r="F183" s="1">
        <v>0.96897660901790239</v>
      </c>
      <c r="G183" s="1">
        <v>5.3810900730206397</v>
      </c>
      <c r="H183" s="1">
        <v>3.3898233920054159</v>
      </c>
      <c r="I183" s="1">
        <v>49.487500000000011</v>
      </c>
      <c r="J183" s="1">
        <f>16991/1000000</f>
        <v>1.6990999999999999E-2</v>
      </c>
      <c r="K183" s="5">
        <f>13253361921/1000000000</f>
        <v>13.253361921</v>
      </c>
      <c r="L183" s="1">
        <v>286.31</v>
      </c>
    </row>
    <row r="184" spans="2:12" x14ac:dyDescent="0.35">
      <c r="B184" s="1" t="s">
        <v>127</v>
      </c>
      <c r="C184" s="1">
        <v>2.4624275145089521E-2</v>
      </c>
      <c r="D184" s="1">
        <v>35.156962975663028</v>
      </c>
      <c r="E184" s="1">
        <v>0.96576831920147521</v>
      </c>
      <c r="F184" s="1">
        <v>0.96519879943400899</v>
      </c>
      <c r="G184" s="1">
        <v>6.4761934108188424</v>
      </c>
      <c r="H184" s="1">
        <v>3.3561152211724297</v>
      </c>
      <c r="I184" s="1">
        <v>91.282499999999999</v>
      </c>
      <c r="J184" s="1">
        <f>11791/1000000</f>
        <v>1.1790999999999999E-2</v>
      </c>
      <c r="K184" s="5">
        <f>9154003201/1000000000</f>
        <v>9.1540032010000001</v>
      </c>
      <c r="L184" s="1">
        <v>286.31</v>
      </c>
    </row>
    <row r="185" spans="2:12" x14ac:dyDescent="0.35">
      <c r="B185" s="1" t="s">
        <v>128</v>
      </c>
      <c r="C185" s="1">
        <v>2.7621541912724461E-2</v>
      </c>
      <c r="D185" s="1">
        <v>34.675754792087062</v>
      </c>
      <c r="E185" s="1">
        <v>0.95619985936268481</v>
      </c>
      <c r="F185" s="1">
        <v>0.95943941115867182</v>
      </c>
      <c r="G185" s="1">
        <v>8.0323519725154586</v>
      </c>
      <c r="H185" s="1">
        <v>3.7910643222212679</v>
      </c>
      <c r="I185" s="1">
        <v>91.96374999999999</v>
      </c>
      <c r="J185" s="1">
        <f>108031/1000000</f>
        <v>0.108031</v>
      </c>
      <c r="K185" s="5">
        <f>84677771521/1000000000</f>
        <v>84.677771520999997</v>
      </c>
      <c r="L185" s="1">
        <v>286.31</v>
      </c>
    </row>
    <row r="186" spans="2:12" x14ac:dyDescent="0.35">
      <c r="B186" s="1" t="s">
        <v>138</v>
      </c>
      <c r="C186" s="1">
        <v>2.6735821538416474E-2</v>
      </c>
      <c r="D186" s="1">
        <v>34.526417169713447</v>
      </c>
      <c r="E186" s="1">
        <v>0.964689802382934</v>
      </c>
      <c r="F186" s="1">
        <v>0.97034497170909229</v>
      </c>
      <c r="G186" s="1">
        <v>4.5255580572611693</v>
      </c>
      <c r="H186" s="1">
        <v>3.5704297486587695</v>
      </c>
      <c r="I186" s="1">
        <v>43.153750000000002</v>
      </c>
      <c r="J186" s="1">
        <f>12831/1000000</f>
        <v>1.2831E-2</v>
      </c>
      <c r="K186" s="5">
        <f>9983934721/1000000000</f>
        <v>9.9839347210000007</v>
      </c>
      <c r="L186" s="1">
        <v>286.31</v>
      </c>
    </row>
    <row r="187" spans="2:12" x14ac:dyDescent="0.35">
      <c r="B187" s="1" t="s">
        <v>141</v>
      </c>
      <c r="C187" s="1">
        <v>3.3639311102248076E-2</v>
      </c>
      <c r="D187" s="1">
        <v>31.597956182773359</v>
      </c>
      <c r="E187" s="1">
        <v>0.96233011047378603</v>
      </c>
      <c r="F187" s="1">
        <v>0.97381914505995681</v>
      </c>
      <c r="G187" s="2">
        <v>4.0405540959890951</v>
      </c>
      <c r="H187" s="1">
        <v>4.2413784407361605</v>
      </c>
      <c r="I187" s="2">
        <v>28.8125</v>
      </c>
      <c r="J187" s="2">
        <f>1241.5/1000000</f>
        <v>1.2415E-3</v>
      </c>
      <c r="K187" s="13">
        <f>900664321/1000000000</f>
        <v>0.90066432100000005</v>
      </c>
      <c r="L187" s="1">
        <v>286.31</v>
      </c>
    </row>
    <row r="188" spans="2:12" x14ac:dyDescent="0.35">
      <c r="B188" s="1" t="s">
        <v>54</v>
      </c>
      <c r="C188" s="14">
        <f>MIN(C174:C187)</f>
        <v>2.4264838473258672E-2</v>
      </c>
      <c r="D188" s="2">
        <f>MAX(D174:D187)</f>
        <v>35.504506564706638</v>
      </c>
      <c r="E188" s="2">
        <f>MAX(E174:E187)</f>
        <v>0.96624988659793598</v>
      </c>
      <c r="F188" s="2">
        <f t="shared" ref="F188" si="17">MAX(F174:F187)</f>
        <v>0.97513813026755269</v>
      </c>
      <c r="G188" s="2">
        <f>MIN(G174:G187)</f>
        <v>4.0405540959890951</v>
      </c>
      <c r="H188" s="2">
        <f t="shared" ref="H188:L188" si="18">MIN(H174:H187)</f>
        <v>3.349974227438143</v>
      </c>
      <c r="I188" s="2">
        <f t="shared" si="18"/>
        <v>28.8125</v>
      </c>
      <c r="J188" s="2">
        <f t="shared" si="18"/>
        <v>1.2415E-3</v>
      </c>
      <c r="K188" s="2">
        <f t="shared" si="18"/>
        <v>0.90066432100000005</v>
      </c>
      <c r="L188" s="2">
        <f t="shared" si="18"/>
        <v>286.31</v>
      </c>
    </row>
    <row r="189" spans="2:12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300" spans="3:12" x14ac:dyDescent="0.35">
      <c r="C300" s="3"/>
      <c r="D300" s="3"/>
      <c r="E300" s="3"/>
      <c r="F300" s="3"/>
      <c r="G300" s="3"/>
      <c r="H300" s="3"/>
      <c r="I300" s="3"/>
      <c r="J300" s="11"/>
      <c r="K300" s="11"/>
      <c r="L300" s="3"/>
    </row>
    <row r="305" spans="2:12" x14ac:dyDescent="0.35">
      <c r="B305" s="2"/>
    </row>
    <row r="306" spans="2:12" x14ac:dyDescent="0.35">
      <c r="C306" s="3"/>
      <c r="D306" s="3"/>
      <c r="E306" s="3"/>
      <c r="F306" s="3"/>
      <c r="G306" s="3"/>
      <c r="H306" s="3"/>
      <c r="I306" s="3"/>
      <c r="J306" s="11"/>
      <c r="K306" s="11"/>
      <c r="L306" s="3"/>
    </row>
    <row r="307" spans="2:12" x14ac:dyDescent="0.35">
      <c r="C307" s="3"/>
      <c r="D307" s="3"/>
      <c r="E307" s="3"/>
      <c r="F307" s="3"/>
      <c r="G307" s="3"/>
      <c r="H307" s="3"/>
      <c r="I307" s="3"/>
      <c r="J307" s="11"/>
      <c r="K307" s="11"/>
      <c r="L307" s="3"/>
    </row>
    <row r="308" spans="2:12" x14ac:dyDescent="0.35">
      <c r="C308" s="3"/>
      <c r="D308" s="3"/>
      <c r="E308" s="3"/>
      <c r="F308" s="3"/>
      <c r="G308" s="3"/>
      <c r="H308" s="3"/>
      <c r="I308" s="3"/>
      <c r="J308" s="11"/>
      <c r="K308" s="11"/>
      <c r="L308" s="3"/>
    </row>
    <row r="309" spans="2:12" x14ac:dyDescent="0.35">
      <c r="C309" s="3"/>
      <c r="D309" s="3"/>
      <c r="E309" s="3"/>
      <c r="F309" s="3"/>
      <c r="G309" s="3"/>
      <c r="H309" s="3"/>
      <c r="I309" s="3"/>
      <c r="J309" s="11"/>
      <c r="K309" s="11"/>
      <c r="L309" s="3"/>
    </row>
    <row r="310" spans="2:12" x14ac:dyDescent="0.35">
      <c r="C310" s="3"/>
      <c r="D310" s="3"/>
      <c r="E310" s="3"/>
      <c r="F310" s="3"/>
      <c r="G310" s="3"/>
      <c r="H310" s="3"/>
      <c r="I310" s="3"/>
      <c r="J310" s="11"/>
      <c r="K310" s="11"/>
      <c r="L310" s="3"/>
    </row>
    <row r="311" spans="2:12" x14ac:dyDescent="0.35">
      <c r="C311" s="3"/>
      <c r="D311" s="3"/>
      <c r="E311" s="3"/>
      <c r="F311" s="3"/>
      <c r="G311" s="3"/>
      <c r="H311" s="3"/>
      <c r="I311" s="3"/>
      <c r="J311" s="11"/>
      <c r="K311" s="11"/>
      <c r="L311" s="3"/>
    </row>
    <row r="312" spans="2:12" x14ac:dyDescent="0.35">
      <c r="C312" s="3"/>
      <c r="D312" s="3"/>
      <c r="E312" s="3"/>
      <c r="F312" s="3"/>
      <c r="G312" s="3"/>
      <c r="H312" s="3"/>
      <c r="I312" s="3"/>
      <c r="J312" s="11"/>
      <c r="K312" s="11"/>
      <c r="L312" s="3"/>
    </row>
    <row r="313" spans="2:12" x14ac:dyDescent="0.35">
      <c r="C313" s="3"/>
      <c r="D313" s="3"/>
      <c r="E313" s="3"/>
      <c r="F313" s="3"/>
      <c r="G313" s="3"/>
      <c r="H313" s="3"/>
      <c r="I313" s="3"/>
      <c r="J313" s="11"/>
      <c r="K313" s="11"/>
      <c r="L313" s="3"/>
    </row>
    <row r="318" spans="2:12" x14ac:dyDescent="0.35">
      <c r="B318" s="2"/>
    </row>
    <row r="319" spans="2:12" x14ac:dyDescent="0.35">
      <c r="C319" s="3"/>
      <c r="D319" s="3"/>
      <c r="E319" s="3"/>
      <c r="F319" s="3"/>
      <c r="G319" s="3"/>
      <c r="H319" s="3"/>
      <c r="I319" s="3"/>
      <c r="J319" s="11"/>
      <c r="K319" s="11"/>
      <c r="L319" s="3"/>
    </row>
    <row r="320" spans="2:12" x14ac:dyDescent="0.35">
      <c r="C320" s="3"/>
      <c r="D320" s="3"/>
      <c r="E320" s="3"/>
      <c r="F320" s="3"/>
      <c r="G320" s="3"/>
      <c r="H320" s="3"/>
      <c r="I320" s="3"/>
      <c r="J320" s="11"/>
      <c r="K320" s="11"/>
      <c r="L320" s="3"/>
    </row>
    <row r="321" spans="3:12" x14ac:dyDescent="0.35">
      <c r="C321" s="3"/>
      <c r="D321" s="3"/>
      <c r="E321" s="3"/>
      <c r="F321" s="3"/>
      <c r="G321" s="3"/>
      <c r="H321" s="3"/>
      <c r="I321" s="3"/>
      <c r="J321" s="11"/>
      <c r="K321" s="11"/>
      <c r="L321" s="3"/>
    </row>
    <row r="322" spans="3:12" x14ac:dyDescent="0.35">
      <c r="C322" s="3"/>
      <c r="D322" s="3"/>
      <c r="E322" s="3"/>
      <c r="F322" s="3"/>
      <c r="G322" s="3"/>
      <c r="H322" s="3"/>
      <c r="I322" s="3"/>
      <c r="J322" s="11"/>
      <c r="K322" s="11"/>
      <c r="L322" s="3"/>
    </row>
    <row r="323" spans="3:12" x14ac:dyDescent="0.35">
      <c r="C323" s="3"/>
      <c r="D323" s="3"/>
      <c r="E323" s="3"/>
      <c r="F323" s="3"/>
      <c r="G323" s="3"/>
      <c r="H323" s="3"/>
      <c r="I323" s="3"/>
      <c r="J323" s="11"/>
      <c r="K323" s="11"/>
      <c r="L323" s="3"/>
    </row>
    <row r="324" spans="3:12" x14ac:dyDescent="0.35">
      <c r="C324" s="3"/>
      <c r="D324" s="3"/>
      <c r="E324" s="3"/>
      <c r="F324" s="3"/>
      <c r="G324" s="3"/>
      <c r="H324" s="3"/>
      <c r="I324" s="3"/>
      <c r="J324" s="11"/>
      <c r="K324" s="11"/>
      <c r="L324" s="3"/>
    </row>
    <row r="325" spans="3:12" x14ac:dyDescent="0.35">
      <c r="C325" s="3"/>
      <c r="D325" s="3"/>
      <c r="E325" s="3"/>
      <c r="F325" s="3"/>
      <c r="G325" s="3"/>
      <c r="H325" s="3"/>
      <c r="I325" s="3"/>
      <c r="J325" s="11"/>
      <c r="K325" s="11"/>
      <c r="L325" s="3"/>
    </row>
    <row r="326" spans="3:12" x14ac:dyDescent="0.35">
      <c r="C326" s="3"/>
      <c r="D326" s="3"/>
      <c r="E326" s="3"/>
      <c r="F326" s="3"/>
      <c r="G326" s="3"/>
      <c r="H326" s="3"/>
      <c r="I326" s="3"/>
      <c r="J326" s="11"/>
      <c r="K326" s="11"/>
      <c r="L326" s="3"/>
    </row>
  </sheetData>
  <mergeCells count="14">
    <mergeCell ref="B4:C5"/>
    <mergeCell ref="B16:C17"/>
    <mergeCell ref="B100:C101"/>
    <mergeCell ref="B76:C77"/>
    <mergeCell ref="B88:C89"/>
    <mergeCell ref="B148:C149"/>
    <mergeCell ref="B160:C161"/>
    <mergeCell ref="B136:C137"/>
    <mergeCell ref="B28:C29"/>
    <mergeCell ref="B40:C41"/>
    <mergeCell ref="B52:C53"/>
    <mergeCell ref="B64:C65"/>
    <mergeCell ref="B112:C113"/>
    <mergeCell ref="B124:C1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EB62-8BB4-49C0-B5FA-B0C3A2822E5C}">
  <dimension ref="B2:M572"/>
  <sheetViews>
    <sheetView topLeftCell="A364" zoomScale="70" zoomScaleNormal="70" workbookViewId="0">
      <selection activeCell="B11" sqref="B11"/>
    </sheetView>
  </sheetViews>
  <sheetFormatPr defaultRowHeight="23.25" x14ac:dyDescent="0.35"/>
  <cols>
    <col min="1" max="1" width="9.140625" style="9"/>
    <col min="2" max="2" width="42.85546875" style="9" customWidth="1"/>
    <col min="3" max="3" width="12.710937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27.42578125" style="9" customWidth="1"/>
    <col min="10" max="10" width="20.42578125" style="9" customWidth="1"/>
    <col min="11" max="11" width="25" style="9" customWidth="1"/>
    <col min="12" max="12" width="46.5703125" style="9" customWidth="1"/>
    <col min="13" max="13" width="26.7109375" style="9" customWidth="1"/>
    <col min="14" max="16384" width="9.140625" style="9"/>
  </cols>
  <sheetData>
    <row r="2" spans="2:13" x14ac:dyDescent="0.35">
      <c r="B2" s="9" t="s">
        <v>0</v>
      </c>
    </row>
    <row r="5" spans="2:13" x14ac:dyDescent="0.35">
      <c r="B5" s="9" t="s">
        <v>1</v>
      </c>
    </row>
    <row r="6" spans="2:13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3" x14ac:dyDescent="0.35">
      <c r="B7" s="10" t="s">
        <v>29</v>
      </c>
    </row>
    <row r="8" spans="2:13" x14ac:dyDescent="0.35">
      <c r="B8" s="9" t="s">
        <v>11</v>
      </c>
      <c r="C8" s="3">
        <v>1.1943570563667299E-2</v>
      </c>
      <c r="D8" s="3">
        <v>38.374579770196497</v>
      </c>
      <c r="E8" s="3">
        <v>0.99161131600941299</v>
      </c>
      <c r="F8" s="3">
        <v>0.98786538995901296</v>
      </c>
      <c r="G8" s="3">
        <v>3.3096118551146101</v>
      </c>
      <c r="H8" s="3">
        <v>1.78810179652237</v>
      </c>
      <c r="I8" s="3">
        <v>214.17</v>
      </c>
      <c r="J8" s="3">
        <v>21720</v>
      </c>
      <c r="K8" s="3">
        <v>8440780800</v>
      </c>
      <c r="L8" s="3">
        <v>707.54</v>
      </c>
      <c r="M8" s="3"/>
    </row>
    <row r="9" spans="2:13" x14ac:dyDescent="0.35">
      <c r="B9" s="9" t="s">
        <v>12</v>
      </c>
      <c r="C9" s="3">
        <v>1.8596560733658E-2</v>
      </c>
      <c r="D9" s="3">
        <v>34.569795147090801</v>
      </c>
      <c r="E9" s="3">
        <v>0.98537207351127998</v>
      </c>
      <c r="F9" s="3">
        <v>0.98427050768303104</v>
      </c>
      <c r="G9" s="3">
        <v>3.33207736808188</v>
      </c>
      <c r="H9" s="3">
        <v>2.8411271086237502</v>
      </c>
      <c r="I9" s="3">
        <v>212.08</v>
      </c>
      <c r="J9" s="3">
        <v>21720</v>
      </c>
      <c r="K9" s="3">
        <v>8440780800</v>
      </c>
      <c r="L9" s="3">
        <v>707.54</v>
      </c>
      <c r="M9" s="3"/>
    </row>
    <row r="10" spans="2:13" x14ac:dyDescent="0.35">
      <c r="B10" s="9" t="s">
        <v>13</v>
      </c>
      <c r="C10" s="3">
        <v>3.0034527104788301E-2</v>
      </c>
      <c r="D10" s="3">
        <v>30.423901790482802</v>
      </c>
      <c r="E10" s="3">
        <v>0.97162591974814805</v>
      </c>
      <c r="F10" s="3">
        <v>0.97979551161279599</v>
      </c>
      <c r="G10" s="3">
        <v>3.9368258968396201</v>
      </c>
      <c r="H10" s="3">
        <v>4.5568097967586603</v>
      </c>
      <c r="I10" s="3">
        <v>211.83</v>
      </c>
      <c r="J10" s="3">
        <v>21720</v>
      </c>
      <c r="K10" s="3">
        <v>8440780800</v>
      </c>
      <c r="L10" s="3">
        <v>707.54</v>
      </c>
      <c r="M10" s="3"/>
    </row>
    <row r="11" spans="2:13" x14ac:dyDescent="0.35">
      <c r="B11" s="9" t="s">
        <v>14</v>
      </c>
      <c r="C11" s="3">
        <v>3.8448642072666399E-2</v>
      </c>
      <c r="D11" s="3">
        <v>28.282375697453698</v>
      </c>
      <c r="E11" s="3">
        <v>0.96798622895323605</v>
      </c>
      <c r="F11" s="3">
        <v>0.97361093551466205</v>
      </c>
      <c r="G11" s="3">
        <v>4.48893716991304</v>
      </c>
      <c r="H11" s="3">
        <v>5.6727529972252002</v>
      </c>
      <c r="I11" s="3">
        <v>211.04</v>
      </c>
      <c r="J11" s="3">
        <v>21720</v>
      </c>
      <c r="K11" s="3">
        <v>8440780800</v>
      </c>
      <c r="L11" s="3">
        <v>707.54</v>
      </c>
      <c r="M11" s="3"/>
    </row>
    <row r="12" spans="2:13" x14ac:dyDescent="0.35">
      <c r="B12" s="9" t="s">
        <v>15</v>
      </c>
      <c r="C12" s="3">
        <v>5.19807214207441E-2</v>
      </c>
      <c r="D12" s="3">
        <v>25.670975021381501</v>
      </c>
      <c r="E12" s="3">
        <v>0.88561698643934506</v>
      </c>
      <c r="F12" s="3">
        <v>0.95882274211736396</v>
      </c>
      <c r="G12" s="3">
        <v>6.2191304591888397</v>
      </c>
      <c r="H12" s="3">
        <v>6.2601121266926896</v>
      </c>
      <c r="I12" s="3">
        <v>211.78</v>
      </c>
      <c r="J12" s="3">
        <v>21630</v>
      </c>
      <c r="K12" s="3">
        <v>8405414400</v>
      </c>
      <c r="L12" s="3">
        <v>707.54</v>
      </c>
      <c r="M12" s="3"/>
    </row>
    <row r="13" spans="2:13" x14ac:dyDescent="0.35">
      <c r="B13" s="9" t="s">
        <v>16</v>
      </c>
      <c r="C13" s="3">
        <v>1.5653728436338998E-2</v>
      </c>
      <c r="D13" s="3">
        <v>36.048331750286103</v>
      </c>
      <c r="E13" s="3">
        <v>0.98765748689742405</v>
      </c>
      <c r="F13" s="3">
        <v>0.98911603971041095</v>
      </c>
      <c r="G13" s="3">
        <v>2.6277546910841099</v>
      </c>
      <c r="H13" s="3">
        <v>2.2915444747951401</v>
      </c>
      <c r="I13" s="3">
        <v>211.88</v>
      </c>
      <c r="J13" s="3">
        <v>21690</v>
      </c>
      <c r="K13" s="3">
        <v>8428992000</v>
      </c>
      <c r="L13" s="3">
        <v>707.54</v>
      </c>
      <c r="M13" s="3"/>
    </row>
    <row r="14" spans="2:13" x14ac:dyDescent="0.35">
      <c r="B14" s="9" t="s">
        <v>17</v>
      </c>
      <c r="C14" s="3">
        <v>8.9345190855829107E-3</v>
      </c>
      <c r="D14" s="3">
        <v>40.828702698814404</v>
      </c>
      <c r="E14" s="3">
        <v>0.99395017941566599</v>
      </c>
      <c r="F14" s="3">
        <v>0.98783413642927298</v>
      </c>
      <c r="G14" s="3">
        <v>3.5489628466503</v>
      </c>
      <c r="H14" s="3">
        <v>1.4652820834684199</v>
      </c>
      <c r="I14" s="3">
        <v>212.69</v>
      </c>
      <c r="J14" s="3">
        <v>21840</v>
      </c>
      <c r="K14" s="3">
        <v>8487936000</v>
      </c>
      <c r="L14" s="3">
        <v>707.54</v>
      </c>
      <c r="M14" s="3"/>
    </row>
    <row r="15" spans="2:13" x14ac:dyDescent="0.35">
      <c r="B15" s="9" t="s">
        <v>18</v>
      </c>
      <c r="C15" s="3">
        <v>1.97702944523717E-2</v>
      </c>
      <c r="D15" s="3">
        <v>34.047239165496997</v>
      </c>
      <c r="E15" s="3">
        <v>0.98426478398221995</v>
      </c>
      <c r="F15" s="3">
        <v>0.98675371597505002</v>
      </c>
      <c r="G15" s="3">
        <v>3.2980358326428201</v>
      </c>
      <c r="H15" s="3">
        <v>3.1354220307130301</v>
      </c>
      <c r="I15" s="3">
        <v>214.94</v>
      </c>
      <c r="J15" s="3">
        <v>22080</v>
      </c>
      <c r="K15" s="3">
        <v>8582246400</v>
      </c>
      <c r="L15" s="3">
        <v>707.54</v>
      </c>
      <c r="M15" s="3"/>
    </row>
    <row r="16" spans="2:13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1.24472940395854E-2</v>
      </c>
      <c r="D17" s="3">
        <v>38.018909573698103</v>
      </c>
      <c r="E17" s="3">
        <v>0.99160881021528002</v>
      </c>
      <c r="F17" s="3">
        <v>0.98967713102996702</v>
      </c>
      <c r="G17" s="3">
        <v>2.96955193344002</v>
      </c>
      <c r="H17" s="3">
        <v>1.87565254868577</v>
      </c>
      <c r="I17" s="3">
        <v>213.59</v>
      </c>
      <c r="J17" s="3">
        <v>21720</v>
      </c>
      <c r="K17" s="3">
        <v>8440780800</v>
      </c>
      <c r="L17" s="3">
        <v>707.54</v>
      </c>
    </row>
    <row r="18" spans="2:12" x14ac:dyDescent="0.35">
      <c r="B18" s="9" t="s">
        <v>12</v>
      </c>
      <c r="C18" s="3">
        <v>2.21152976761574E-2</v>
      </c>
      <c r="D18" s="3">
        <v>33.0727195015793</v>
      </c>
      <c r="E18" s="3">
        <v>0.97918006877552299</v>
      </c>
      <c r="F18" s="3">
        <v>0.97755571684216203</v>
      </c>
      <c r="G18" s="3">
        <v>5.2839309621780899</v>
      </c>
      <c r="H18" s="3">
        <v>3.3908405832636599</v>
      </c>
      <c r="I18" s="3">
        <v>212.07</v>
      </c>
      <c r="J18" s="3">
        <v>21720</v>
      </c>
      <c r="K18" s="3">
        <v>8440780800</v>
      </c>
      <c r="L18" s="3">
        <v>707.54</v>
      </c>
    </row>
    <row r="19" spans="2:12" x14ac:dyDescent="0.35">
      <c r="B19" s="9" t="s">
        <v>13</v>
      </c>
      <c r="C19" s="3">
        <v>3.4885828885240902E-2</v>
      </c>
      <c r="D19" s="3">
        <v>29.127638481544398</v>
      </c>
      <c r="E19" s="3">
        <v>0.95902729102501405</v>
      </c>
      <c r="F19" s="3">
        <v>0.96741615237477496</v>
      </c>
      <c r="G19" s="3">
        <v>4.9822119187659197</v>
      </c>
      <c r="H19" s="3">
        <v>5.2890342503143497</v>
      </c>
      <c r="I19" s="3">
        <v>211.45</v>
      </c>
      <c r="J19" s="3">
        <v>21720</v>
      </c>
      <c r="K19" s="3">
        <v>8440780800</v>
      </c>
      <c r="L19" s="3">
        <v>707.54</v>
      </c>
    </row>
    <row r="20" spans="2:12" x14ac:dyDescent="0.35">
      <c r="B20" s="9" t="s">
        <v>14</v>
      </c>
      <c r="C20" s="3">
        <v>4.19607423020769E-2</v>
      </c>
      <c r="D20" s="3">
        <v>27.5251134879557</v>
      </c>
      <c r="E20" s="3">
        <v>0.95984970179803897</v>
      </c>
      <c r="F20" s="3">
        <v>0.95062458998900101</v>
      </c>
      <c r="G20" s="3">
        <v>8.6869328719411492</v>
      </c>
      <c r="H20" s="3">
        <v>6.1995240798864399</v>
      </c>
      <c r="I20" s="3">
        <v>210.78</v>
      </c>
      <c r="J20" s="3">
        <v>21720</v>
      </c>
      <c r="K20" s="3">
        <v>8440780800</v>
      </c>
      <c r="L20" s="3">
        <v>707.54</v>
      </c>
    </row>
    <row r="21" spans="2:12" x14ac:dyDescent="0.35">
      <c r="B21" s="9" t="s">
        <v>15</v>
      </c>
      <c r="C21" s="3">
        <v>5.191071807343E-2</v>
      </c>
      <c r="D21" s="3">
        <v>25.682760330339601</v>
      </c>
      <c r="E21" s="3">
        <v>0.88359822707500502</v>
      </c>
      <c r="F21" s="3">
        <v>0.95573735987216302</v>
      </c>
      <c r="G21" s="3">
        <v>7.4445574314283496</v>
      </c>
      <c r="H21" s="3">
        <v>6.35243792813786</v>
      </c>
      <c r="I21" s="3">
        <v>211.61</v>
      </c>
      <c r="J21" s="3">
        <v>21630</v>
      </c>
      <c r="K21" s="3">
        <v>8405414400</v>
      </c>
      <c r="L21" s="3">
        <v>707.54</v>
      </c>
    </row>
    <row r="22" spans="2:12" x14ac:dyDescent="0.35">
      <c r="B22" s="9" t="s">
        <v>16</v>
      </c>
      <c r="C22" s="3">
        <v>1.6753750081810299E-2</v>
      </c>
      <c r="D22" s="3">
        <v>35.471579291223001</v>
      </c>
      <c r="E22" s="3">
        <v>0.98520605272264095</v>
      </c>
      <c r="F22" s="3">
        <v>0.99079046023391504</v>
      </c>
      <c r="G22" s="3">
        <v>2.6910346118467601</v>
      </c>
      <c r="H22" s="3">
        <v>2.5432354516062299</v>
      </c>
      <c r="I22" s="3">
        <v>211.81</v>
      </c>
      <c r="J22" s="3">
        <v>21690</v>
      </c>
      <c r="K22" s="3">
        <v>8428992000</v>
      </c>
      <c r="L22" s="3">
        <v>707.54</v>
      </c>
    </row>
    <row r="23" spans="2:12" x14ac:dyDescent="0.35">
      <c r="B23" s="9" t="s">
        <v>17</v>
      </c>
      <c r="C23" s="3">
        <v>9.6519936873041608E-3</v>
      </c>
      <c r="D23" s="3">
        <v>40.181500581944</v>
      </c>
      <c r="E23" s="3">
        <v>0.99245364538813996</v>
      </c>
      <c r="F23" s="3">
        <v>0.98394343788905803</v>
      </c>
      <c r="G23" s="3">
        <v>3.48999866745811</v>
      </c>
      <c r="H23" s="3">
        <v>1.5507394893729101</v>
      </c>
      <c r="I23" s="3">
        <v>212.74</v>
      </c>
      <c r="J23" s="3">
        <v>21840</v>
      </c>
      <c r="K23" s="3">
        <v>8487936000</v>
      </c>
      <c r="L23" s="3">
        <v>707.54</v>
      </c>
    </row>
    <row r="24" spans="2:12" x14ac:dyDescent="0.35">
      <c r="B24" s="9" t="s">
        <v>18</v>
      </c>
      <c r="C24" s="3">
        <v>2.6207186545963601E-2</v>
      </c>
      <c r="D24" s="3">
        <v>31.608421079268499</v>
      </c>
      <c r="E24" s="3">
        <v>0.97272127176786405</v>
      </c>
      <c r="F24" s="3">
        <v>0.98069216750006105</v>
      </c>
      <c r="G24" s="3">
        <v>4.0400314890433604</v>
      </c>
      <c r="H24" s="3">
        <v>4.0018740021680497</v>
      </c>
      <c r="I24" s="3">
        <v>214.86</v>
      </c>
      <c r="J24" s="3">
        <v>22080</v>
      </c>
      <c r="K24" s="3">
        <v>8582246400</v>
      </c>
      <c r="L24" s="3">
        <v>707.54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2.6179923664261199E-2</v>
      </c>
      <c r="D26" s="3">
        <v>31.615276766146199</v>
      </c>
      <c r="E26" s="3">
        <v>0.96998504375251404</v>
      </c>
      <c r="F26" s="3">
        <v>0.98193306563640403</v>
      </c>
      <c r="G26" s="3">
        <v>3.9886961655426898</v>
      </c>
      <c r="H26" s="3">
        <v>3.9029434077954699</v>
      </c>
      <c r="I26" s="3">
        <v>213.71</v>
      </c>
      <c r="J26" s="3">
        <v>21720</v>
      </c>
      <c r="K26" s="3">
        <v>8440780800</v>
      </c>
      <c r="L26" s="3">
        <v>707.54</v>
      </c>
    </row>
    <row r="27" spans="2:12" x14ac:dyDescent="0.35">
      <c r="B27" s="9" t="s">
        <v>12</v>
      </c>
      <c r="C27" s="3">
        <v>4.9604339024961003E-2</v>
      </c>
      <c r="D27" s="3">
        <v>26.080690993449899</v>
      </c>
      <c r="E27" s="3">
        <v>0.89785196740058004</v>
      </c>
      <c r="F27" s="3">
        <v>0.96180629612600899</v>
      </c>
      <c r="G27" s="3">
        <v>6.0496138384584199</v>
      </c>
      <c r="H27" s="3">
        <v>7.9101342853455598</v>
      </c>
      <c r="I27" s="3">
        <v>211.99</v>
      </c>
      <c r="J27" s="3">
        <v>21720</v>
      </c>
      <c r="K27" s="3">
        <v>8440780800</v>
      </c>
      <c r="L27" s="3">
        <v>707.54</v>
      </c>
    </row>
    <row r="28" spans="2:12" x14ac:dyDescent="0.35">
      <c r="B28" s="9" t="s">
        <v>13</v>
      </c>
      <c r="C28" s="3">
        <v>5.6393488505255801E-2</v>
      </c>
      <c r="D28" s="3">
        <v>24.965977458792199</v>
      </c>
      <c r="E28" s="3">
        <v>0.88642237859459705</v>
      </c>
      <c r="F28" s="3">
        <v>0.94961237509561003</v>
      </c>
      <c r="G28" s="3">
        <v>6.7579971196074</v>
      </c>
      <c r="H28" s="3">
        <v>8.8489984282771701</v>
      </c>
      <c r="I28" s="3">
        <v>211.48</v>
      </c>
      <c r="J28" s="3">
        <v>21720</v>
      </c>
      <c r="K28" s="3">
        <v>8440780800</v>
      </c>
      <c r="L28" s="3">
        <v>707.54</v>
      </c>
    </row>
    <row r="29" spans="2:12" x14ac:dyDescent="0.35">
      <c r="B29" s="9" t="s">
        <v>14</v>
      </c>
      <c r="C29" s="3">
        <v>4.5485943072244898E-2</v>
      </c>
      <c r="D29" s="3">
        <v>26.8255155578819</v>
      </c>
      <c r="E29" s="3">
        <v>0.95111316373066401</v>
      </c>
      <c r="F29" s="3">
        <v>0.96063837818125497</v>
      </c>
      <c r="G29" s="3">
        <v>5.8175279820519004</v>
      </c>
      <c r="H29" s="3">
        <v>6.7831244708762997</v>
      </c>
      <c r="I29" s="3">
        <v>210.74</v>
      </c>
      <c r="J29" s="3">
        <v>21720</v>
      </c>
      <c r="K29" s="3">
        <v>8440780800</v>
      </c>
      <c r="L29" s="3">
        <v>707.54</v>
      </c>
    </row>
    <row r="30" spans="2:12" x14ac:dyDescent="0.35">
      <c r="B30" s="9" t="s">
        <v>15</v>
      </c>
      <c r="C30" s="3">
        <v>7.1503355157180107E-2</v>
      </c>
      <c r="D30" s="3">
        <v>22.9028087074424</v>
      </c>
      <c r="E30" s="3">
        <v>0.80496903186893298</v>
      </c>
      <c r="F30" s="3">
        <v>0.93980467798161205</v>
      </c>
      <c r="G30" s="3">
        <v>8.2109006795982502</v>
      </c>
      <c r="H30" s="3">
        <v>8.1931149990747105</v>
      </c>
      <c r="I30" s="3">
        <v>211.66</v>
      </c>
      <c r="J30" s="3">
        <v>21630</v>
      </c>
      <c r="K30" s="3">
        <v>8405414400</v>
      </c>
      <c r="L30" s="3">
        <v>707.54</v>
      </c>
    </row>
    <row r="31" spans="2:12" x14ac:dyDescent="0.35">
      <c r="B31" s="9" t="s">
        <v>16</v>
      </c>
      <c r="C31" s="3">
        <v>4.0753333801193198E-2</v>
      </c>
      <c r="D31" s="3">
        <v>27.781194311969401</v>
      </c>
      <c r="E31" s="3">
        <v>0.90529622089339401</v>
      </c>
      <c r="F31" s="3">
        <v>0.958453653821153</v>
      </c>
      <c r="G31" s="3">
        <v>7.0551132589404997</v>
      </c>
      <c r="H31" s="3">
        <v>6.45380092362862</v>
      </c>
      <c r="I31" s="3">
        <v>211.79</v>
      </c>
      <c r="J31" s="3">
        <v>21690</v>
      </c>
      <c r="K31" s="3">
        <v>8428992000</v>
      </c>
      <c r="L31" s="3">
        <v>707.54</v>
      </c>
    </row>
    <row r="32" spans="2:12" x14ac:dyDescent="0.35">
      <c r="B32" s="9" t="s">
        <v>17</v>
      </c>
      <c r="C32" s="3">
        <v>3.3811403150452703E-2</v>
      </c>
      <c r="D32" s="3">
        <v>29.4044312881949</v>
      </c>
      <c r="E32" s="3">
        <v>0.93816959328353899</v>
      </c>
      <c r="F32" s="3">
        <v>0.97614049927764202</v>
      </c>
      <c r="G32" s="3">
        <v>4.6202952504789101</v>
      </c>
      <c r="H32" s="3">
        <v>5.6607749798551197</v>
      </c>
      <c r="I32" s="3">
        <v>212.66</v>
      </c>
      <c r="J32" s="3">
        <v>21840</v>
      </c>
      <c r="K32" s="3">
        <v>8487936000</v>
      </c>
      <c r="L32" s="3">
        <v>707.54</v>
      </c>
    </row>
    <row r="33" spans="2:12" x14ac:dyDescent="0.35">
      <c r="B33" s="9" t="s">
        <v>18</v>
      </c>
      <c r="C33" s="3">
        <v>5.6826968596183698E-2</v>
      </c>
      <c r="D33" s="3">
        <v>24.900274367845501</v>
      </c>
      <c r="E33" s="3">
        <v>0.85191460540201802</v>
      </c>
      <c r="F33" s="3">
        <v>0.94876749870090105</v>
      </c>
      <c r="G33" s="3">
        <v>7.2270801715108703</v>
      </c>
      <c r="H33" s="3">
        <v>8.0064425139636803</v>
      </c>
      <c r="I33" s="3">
        <v>214.99</v>
      </c>
      <c r="J33" s="3">
        <v>22080</v>
      </c>
      <c r="K33" s="3">
        <v>8582246400</v>
      </c>
      <c r="L33" s="3">
        <v>707.54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1.5618960947767799E-2</v>
      </c>
      <c r="D35" s="3">
        <v>36.071531361752697</v>
      </c>
      <c r="E35" s="3">
        <v>0.98803735232090095</v>
      </c>
      <c r="F35" s="3">
        <v>0.98526910832300196</v>
      </c>
      <c r="G35" s="3">
        <v>3.5748133942228399</v>
      </c>
      <c r="H35" s="3">
        <v>2.40501846290138</v>
      </c>
      <c r="I35" s="3">
        <v>213.77</v>
      </c>
      <c r="J35" s="3">
        <v>21720</v>
      </c>
      <c r="K35" s="3">
        <v>8440780800</v>
      </c>
      <c r="L35" s="3">
        <v>707.54</v>
      </c>
    </row>
    <row r="36" spans="2:12" x14ac:dyDescent="0.35">
      <c r="B36" s="9" t="s">
        <v>12</v>
      </c>
      <c r="C36" s="3">
        <v>3.4057733832658602E-2</v>
      </c>
      <c r="D36" s="3">
        <v>29.341071133282799</v>
      </c>
      <c r="E36" s="3">
        <v>0.95267852841362</v>
      </c>
      <c r="F36" s="3">
        <v>0.97898373015448903</v>
      </c>
      <c r="G36" s="3">
        <v>4.1851613231132401</v>
      </c>
      <c r="H36" s="3">
        <v>5.5081270820945001</v>
      </c>
      <c r="I36" s="3">
        <v>211.97</v>
      </c>
      <c r="J36" s="3">
        <v>21720</v>
      </c>
      <c r="K36" s="3">
        <v>8440780800</v>
      </c>
      <c r="L36" s="3">
        <v>707.54</v>
      </c>
    </row>
    <row r="37" spans="2:12" x14ac:dyDescent="0.35">
      <c r="B37" s="9" t="s">
        <v>13</v>
      </c>
      <c r="C37" s="3">
        <v>4.7604328870119998E-2</v>
      </c>
      <c r="D37" s="3">
        <v>26.434683796368901</v>
      </c>
      <c r="E37" s="3">
        <v>0.92134639132353902</v>
      </c>
      <c r="F37" s="3">
        <v>0.95129738200722802</v>
      </c>
      <c r="G37" s="3">
        <v>7.3645802209569</v>
      </c>
      <c r="H37" s="3">
        <v>7.5506281321555804</v>
      </c>
      <c r="I37" s="3">
        <v>211.64</v>
      </c>
      <c r="J37" s="3">
        <v>21720</v>
      </c>
      <c r="K37" s="3">
        <v>8440780800</v>
      </c>
      <c r="L37" s="3">
        <v>707.54</v>
      </c>
    </row>
    <row r="38" spans="2:12" x14ac:dyDescent="0.35">
      <c r="B38" s="9" t="s">
        <v>14</v>
      </c>
      <c r="C38" s="3">
        <v>4.1103122544830797E-2</v>
      </c>
      <c r="D38" s="3">
        <v>27.7041229809955</v>
      </c>
      <c r="E38" s="3">
        <v>0.96077787454274499</v>
      </c>
      <c r="F38" s="3">
        <v>0.96164175368168103</v>
      </c>
      <c r="G38" s="3">
        <v>5.3977172849752604</v>
      </c>
      <c r="H38" s="3">
        <v>6.1733862265932702</v>
      </c>
      <c r="I38" s="3">
        <v>210.87</v>
      </c>
      <c r="J38" s="3">
        <v>21720</v>
      </c>
      <c r="K38" s="3">
        <v>8440780800</v>
      </c>
      <c r="L38" s="3">
        <v>707.54</v>
      </c>
    </row>
    <row r="39" spans="2:12" x14ac:dyDescent="0.35">
      <c r="B39" s="9" t="s">
        <v>15</v>
      </c>
      <c r="C39" s="3">
        <v>5.8163977879022701E-2</v>
      </c>
      <c r="D39" s="3">
        <v>24.694860793905001</v>
      </c>
      <c r="E39" s="3">
        <v>0.86129448607995296</v>
      </c>
      <c r="F39" s="3">
        <v>0.95213641503615098</v>
      </c>
      <c r="G39" s="3">
        <v>7.1428146783111597</v>
      </c>
      <c r="H39" s="3">
        <v>7.1403002488988401</v>
      </c>
      <c r="I39" s="3">
        <v>212.11</v>
      </c>
      <c r="J39" s="3">
        <v>21630</v>
      </c>
      <c r="K39" s="3">
        <v>8405414400</v>
      </c>
      <c r="L39" s="3">
        <v>707.54</v>
      </c>
    </row>
    <row r="40" spans="2:12" x14ac:dyDescent="0.35">
      <c r="B40" s="9" t="s">
        <v>16</v>
      </c>
      <c r="C40" s="3">
        <v>2.57021399929891E-2</v>
      </c>
      <c r="D40" s="3">
        <v>31.770351844750099</v>
      </c>
      <c r="E40" s="3">
        <v>0.96289529302986598</v>
      </c>
      <c r="F40" s="3">
        <v>0.97640038316691602</v>
      </c>
      <c r="G40" s="3">
        <v>5.4251619174507901</v>
      </c>
      <c r="H40" s="3">
        <v>4.0956277400365799</v>
      </c>
      <c r="I40" s="3">
        <v>211.94</v>
      </c>
      <c r="J40" s="3">
        <v>21690</v>
      </c>
      <c r="K40" s="3">
        <v>8428992000</v>
      </c>
      <c r="L40" s="3">
        <v>707.54</v>
      </c>
    </row>
    <row r="41" spans="2:12" x14ac:dyDescent="0.35">
      <c r="B41" s="9" t="s">
        <v>17</v>
      </c>
      <c r="C41" s="3">
        <v>1.42195669116391E-2</v>
      </c>
      <c r="D41" s="3">
        <v>36.880000048272798</v>
      </c>
      <c r="E41" s="3">
        <v>0.98731282357988603</v>
      </c>
      <c r="F41" s="3">
        <v>0.98301876039640601</v>
      </c>
      <c r="G41" s="3">
        <v>3.3070825952923402</v>
      </c>
      <c r="H41" s="3">
        <v>2.3292349527391498</v>
      </c>
      <c r="I41" s="3">
        <v>212.68</v>
      </c>
      <c r="J41" s="3">
        <v>21840</v>
      </c>
      <c r="K41" s="3">
        <v>8487936000</v>
      </c>
      <c r="L41" s="3">
        <v>707.54</v>
      </c>
    </row>
    <row r="42" spans="2:12" x14ac:dyDescent="0.35">
      <c r="B42" s="9" t="s">
        <v>18</v>
      </c>
      <c r="C42" s="3">
        <v>4.05676150327475E-2</v>
      </c>
      <c r="D42" s="3">
        <v>27.822685242698402</v>
      </c>
      <c r="E42" s="3">
        <v>0.92768176581035</v>
      </c>
      <c r="F42" s="3">
        <v>0.96143388621577197</v>
      </c>
      <c r="G42" s="3">
        <v>6.37510781672378</v>
      </c>
      <c r="H42" s="3">
        <v>5.8298072207741196</v>
      </c>
      <c r="I42" s="3">
        <v>214.91</v>
      </c>
      <c r="J42" s="3">
        <v>22080</v>
      </c>
      <c r="K42" s="3">
        <v>8582246400</v>
      </c>
      <c r="L42" s="3">
        <v>707.54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2.51343141542569E-2</v>
      </c>
      <c r="D44" s="3">
        <v>31.963583771695902</v>
      </c>
      <c r="E44" s="3">
        <v>0.97454229682050997</v>
      </c>
      <c r="F44" s="3">
        <v>0.97845505443313696</v>
      </c>
      <c r="G44" s="3">
        <v>4.3649365848325399</v>
      </c>
      <c r="H44" s="3">
        <v>3.5190144191242299</v>
      </c>
      <c r="I44" s="3">
        <v>213.69</v>
      </c>
      <c r="J44" s="3">
        <v>21720</v>
      </c>
      <c r="K44" s="3">
        <v>8440780800</v>
      </c>
      <c r="L44" s="3">
        <v>707.54</v>
      </c>
    </row>
    <row r="45" spans="2:12" x14ac:dyDescent="0.35">
      <c r="B45" s="9" t="s">
        <v>12</v>
      </c>
      <c r="C45" s="3">
        <v>6.5301555150479404E-2</v>
      </c>
      <c r="D45" s="3">
        <v>23.695234405486602</v>
      </c>
      <c r="E45" s="3">
        <v>0.82568385615990203</v>
      </c>
      <c r="F45" s="3">
        <v>0.93622169723649196</v>
      </c>
      <c r="G45" s="3">
        <v>8.0303741721459101</v>
      </c>
      <c r="H45" s="3">
        <v>10.2074479221118</v>
      </c>
      <c r="I45" s="3">
        <v>212.03</v>
      </c>
      <c r="J45" s="3">
        <v>21720</v>
      </c>
      <c r="K45" s="3">
        <v>8440780800</v>
      </c>
      <c r="L45" s="3">
        <v>707.54</v>
      </c>
    </row>
    <row r="46" spans="2:12" x14ac:dyDescent="0.35">
      <c r="B46" s="9" t="s">
        <v>13</v>
      </c>
      <c r="C46" s="3">
        <v>6.5861734007675601E-2</v>
      </c>
      <c r="D46" s="3">
        <v>23.6205830854623</v>
      </c>
      <c r="E46" s="3">
        <v>0.84130406004381397</v>
      </c>
      <c r="F46" s="3">
        <v>0.931299605543352</v>
      </c>
      <c r="G46" s="3">
        <v>8.0989354743064208</v>
      </c>
      <c r="H46" s="3">
        <v>10.7652626414376</v>
      </c>
      <c r="I46" s="3">
        <v>211.44</v>
      </c>
      <c r="J46" s="3">
        <v>21720</v>
      </c>
      <c r="K46" s="3">
        <v>8440780800</v>
      </c>
      <c r="L46" s="3">
        <v>707.54</v>
      </c>
    </row>
    <row r="47" spans="2:12" x14ac:dyDescent="0.35">
      <c r="B47" s="9" t="s">
        <v>14</v>
      </c>
      <c r="C47" s="3">
        <v>5.0985987144035003E-2</v>
      </c>
      <c r="D47" s="3">
        <v>25.836543457986799</v>
      </c>
      <c r="E47" s="3">
        <v>0.93763282912989199</v>
      </c>
      <c r="F47" s="3">
        <v>0.944799626299474</v>
      </c>
      <c r="G47" s="3">
        <v>7.3801301576998899</v>
      </c>
      <c r="H47" s="3">
        <v>7.6187609766737499</v>
      </c>
      <c r="I47" s="3">
        <v>211.02</v>
      </c>
      <c r="J47" s="3">
        <v>21720</v>
      </c>
      <c r="K47" s="3">
        <v>8440780800</v>
      </c>
      <c r="L47" s="3">
        <v>707.54</v>
      </c>
    </row>
    <row r="48" spans="2:12" x14ac:dyDescent="0.35">
      <c r="B48" s="9" t="s">
        <v>15</v>
      </c>
      <c r="C48" s="3">
        <v>9.0358211290705398E-2</v>
      </c>
      <c r="D48" s="3">
        <v>20.8720523602836</v>
      </c>
      <c r="E48" s="3">
        <v>0.66867017859352096</v>
      </c>
      <c r="F48" s="3">
        <v>0.91585168156294405</v>
      </c>
      <c r="G48" s="3">
        <v>9.8913385735144796</v>
      </c>
      <c r="H48" s="3">
        <v>8.9184418153423408</v>
      </c>
      <c r="I48" s="3">
        <v>211.75</v>
      </c>
      <c r="J48" s="3">
        <v>21630</v>
      </c>
      <c r="K48" s="3">
        <v>8405414400</v>
      </c>
      <c r="L48" s="3">
        <v>707.54</v>
      </c>
    </row>
    <row r="49" spans="2:12" x14ac:dyDescent="0.35">
      <c r="B49" s="9" t="s">
        <v>16</v>
      </c>
      <c r="C49" s="3">
        <v>6.0941699227244898E-2</v>
      </c>
      <c r="D49" s="3">
        <v>24.2903013069193</v>
      </c>
      <c r="E49" s="3">
        <v>0.83405452725266305</v>
      </c>
      <c r="F49" s="3">
        <v>0.94519542710232896</v>
      </c>
      <c r="G49" s="3">
        <v>7.8241407732377404</v>
      </c>
      <c r="H49" s="3">
        <v>9.0097119256739209</v>
      </c>
      <c r="I49" s="3">
        <v>211.69</v>
      </c>
      <c r="J49" s="3">
        <v>21690</v>
      </c>
      <c r="K49" s="3">
        <v>8428992000</v>
      </c>
      <c r="L49" s="3">
        <v>707.54</v>
      </c>
    </row>
    <row r="50" spans="2:12" x14ac:dyDescent="0.35">
      <c r="B50" s="9" t="s">
        <v>17</v>
      </c>
      <c r="C50" s="3">
        <v>5.5112423313931597E-2</v>
      </c>
      <c r="D50" s="3">
        <v>25.167412689791799</v>
      </c>
      <c r="E50" s="3">
        <v>0.856732223864627</v>
      </c>
      <c r="F50" s="3">
        <v>0.95384852706006096</v>
      </c>
      <c r="G50" s="3">
        <v>7.1282355420753998</v>
      </c>
      <c r="H50" s="3">
        <v>8.8743179395304104</v>
      </c>
      <c r="I50" s="3">
        <v>212.65</v>
      </c>
      <c r="J50" s="3">
        <v>21840</v>
      </c>
      <c r="K50" s="3">
        <v>8487936000</v>
      </c>
      <c r="L50" s="3">
        <v>707.54</v>
      </c>
    </row>
    <row r="51" spans="2:12" x14ac:dyDescent="0.35">
      <c r="B51" s="9" t="s">
        <v>18</v>
      </c>
      <c r="C51" s="3">
        <v>6.7524382897210897E-2</v>
      </c>
      <c r="D51" s="3">
        <v>23.4033136613915</v>
      </c>
      <c r="E51" s="3">
        <v>0.79978796851241196</v>
      </c>
      <c r="F51" s="3">
        <v>0.93340234155658197</v>
      </c>
      <c r="G51" s="3">
        <v>8.2728788927736794</v>
      </c>
      <c r="H51" s="3">
        <v>9.6159313418739298</v>
      </c>
      <c r="I51" s="3">
        <v>214.68</v>
      </c>
      <c r="J51" s="3">
        <v>22080</v>
      </c>
      <c r="K51" s="3">
        <v>8582246400</v>
      </c>
      <c r="L51" s="3">
        <v>707.54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1.24962689950332E-2</v>
      </c>
      <c r="D53" s="3">
        <v>37.9832381281606</v>
      </c>
      <c r="E53" s="3">
        <v>0.99151831171381999</v>
      </c>
      <c r="F53" s="3">
        <v>0.98735229839173</v>
      </c>
      <c r="G53" s="3">
        <v>2.6979378370395199</v>
      </c>
      <c r="H53" s="3">
        <v>1.8787173826324</v>
      </c>
      <c r="I53" s="3">
        <v>213.55</v>
      </c>
      <c r="J53" s="3">
        <v>21720</v>
      </c>
      <c r="K53" s="3">
        <v>8440780800</v>
      </c>
      <c r="L53" s="3">
        <v>707.54</v>
      </c>
    </row>
    <row r="54" spans="2:12" x14ac:dyDescent="0.35">
      <c r="B54" s="9" t="s">
        <v>12</v>
      </c>
      <c r="C54" s="3">
        <v>2.2043796475832302E-2</v>
      </c>
      <c r="D54" s="3">
        <v>33.101735198350497</v>
      </c>
      <c r="E54" s="3">
        <v>0.98062923839168603</v>
      </c>
      <c r="F54" s="3">
        <v>0.98535017090133603</v>
      </c>
      <c r="G54" s="3">
        <v>3.8915233224721701</v>
      </c>
      <c r="H54" s="3">
        <v>3.3380588023484998</v>
      </c>
      <c r="I54" s="3">
        <v>211.97</v>
      </c>
      <c r="J54" s="3">
        <v>21720</v>
      </c>
      <c r="K54" s="3">
        <v>8440780800</v>
      </c>
      <c r="L54" s="3">
        <v>707.54</v>
      </c>
    </row>
    <row r="55" spans="2:12" x14ac:dyDescent="0.35">
      <c r="B55" s="9" t="s">
        <v>13</v>
      </c>
      <c r="C55" s="3">
        <v>3.4326039523244103E-2</v>
      </c>
      <c r="D55" s="3">
        <v>29.266787732882602</v>
      </c>
      <c r="E55" s="3">
        <v>0.95976417300195205</v>
      </c>
      <c r="F55" s="3">
        <v>0.96821593807561701</v>
      </c>
      <c r="G55" s="3">
        <v>4.70186562579197</v>
      </c>
      <c r="H55" s="3">
        <v>5.3165599126695096</v>
      </c>
      <c r="I55" s="3">
        <v>211.34</v>
      </c>
      <c r="J55" s="3">
        <v>21720</v>
      </c>
      <c r="K55" s="3">
        <v>8440780800</v>
      </c>
      <c r="L55" s="3">
        <v>707.54</v>
      </c>
    </row>
    <row r="56" spans="2:12" x14ac:dyDescent="0.35">
      <c r="B56" s="9" t="s">
        <v>14</v>
      </c>
      <c r="C56" s="3">
        <v>4.1322390071718403E-2</v>
      </c>
      <c r="D56" s="3">
        <v>27.656440113750399</v>
      </c>
      <c r="E56" s="3">
        <v>0.96281648591954205</v>
      </c>
      <c r="F56" s="3">
        <v>0.96023341434429099</v>
      </c>
      <c r="G56" s="3">
        <v>7.2698611025837003</v>
      </c>
      <c r="H56" s="3">
        <v>5.9530678027439299</v>
      </c>
      <c r="I56" s="3">
        <v>210.69</v>
      </c>
      <c r="J56" s="3">
        <v>21720</v>
      </c>
      <c r="K56" s="3">
        <v>8440780800</v>
      </c>
      <c r="L56" s="3">
        <v>707.54</v>
      </c>
    </row>
    <row r="57" spans="2:12" x14ac:dyDescent="0.35">
      <c r="B57" s="9" t="s">
        <v>15</v>
      </c>
      <c r="C57" s="3">
        <v>5.16149041703165E-2</v>
      </c>
      <c r="D57" s="3">
        <v>25.7325414567248</v>
      </c>
      <c r="E57" s="3">
        <v>0.88579505241563194</v>
      </c>
      <c r="F57" s="3">
        <v>0.96077993789420602</v>
      </c>
      <c r="G57" s="3">
        <v>6.1726566579682203</v>
      </c>
      <c r="H57" s="3">
        <v>6.3240123883595603</v>
      </c>
      <c r="I57" s="3">
        <v>211.68</v>
      </c>
      <c r="J57" s="3">
        <v>21630</v>
      </c>
      <c r="K57" s="3">
        <v>8405414400</v>
      </c>
      <c r="L57" s="3">
        <v>707.54</v>
      </c>
    </row>
    <row r="58" spans="2:12" x14ac:dyDescent="0.35">
      <c r="B58" s="9" t="s">
        <v>16</v>
      </c>
      <c r="C58" s="3">
        <v>1.7394506067075301E-2</v>
      </c>
      <c r="D58" s="3">
        <v>35.144355903791499</v>
      </c>
      <c r="E58" s="3">
        <v>0.98571659793456101</v>
      </c>
      <c r="F58" s="3">
        <v>0.98363983382142195</v>
      </c>
      <c r="G58" s="3">
        <v>4.8190388201527403</v>
      </c>
      <c r="H58" s="3">
        <v>2.626468136832</v>
      </c>
      <c r="I58" s="3">
        <v>211.79</v>
      </c>
      <c r="J58" s="3">
        <v>21690</v>
      </c>
      <c r="K58" s="3">
        <v>8428992000</v>
      </c>
      <c r="L58" s="3">
        <v>707.54</v>
      </c>
    </row>
    <row r="59" spans="2:12" x14ac:dyDescent="0.35">
      <c r="B59" s="9" t="s">
        <v>17</v>
      </c>
      <c r="C59" s="3">
        <v>9.7176005327961092E-3</v>
      </c>
      <c r="D59" s="3">
        <v>40.116053286158099</v>
      </c>
      <c r="E59" s="3">
        <v>0.99296828053390196</v>
      </c>
      <c r="F59" s="3">
        <v>0.97897600086320702</v>
      </c>
      <c r="G59" s="3">
        <v>3.8100132057956699</v>
      </c>
      <c r="H59" s="3">
        <v>1.5242262958405099</v>
      </c>
      <c r="I59" s="3">
        <v>212.77</v>
      </c>
      <c r="J59" s="3">
        <v>21840</v>
      </c>
      <c r="K59" s="3">
        <v>8487936000</v>
      </c>
      <c r="L59" s="3">
        <v>707.54</v>
      </c>
    </row>
    <row r="60" spans="2:12" x14ac:dyDescent="0.35">
      <c r="B60" s="9" t="s">
        <v>18</v>
      </c>
      <c r="C60" s="3">
        <v>2.40405528685524E-2</v>
      </c>
      <c r="D60" s="3">
        <v>32.354773017123897</v>
      </c>
      <c r="E60" s="3">
        <v>0.977259936359551</v>
      </c>
      <c r="F60" s="3">
        <v>0.98002199981265303</v>
      </c>
      <c r="G60" s="3">
        <v>4.7737573659892902</v>
      </c>
      <c r="H60" s="3">
        <v>3.6950328763471099</v>
      </c>
      <c r="I60" s="3">
        <v>214.77</v>
      </c>
      <c r="J60" s="3">
        <v>22080</v>
      </c>
      <c r="K60" s="3">
        <v>8582246400</v>
      </c>
      <c r="L60" s="3">
        <v>707.54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1.25276040760211E-2</v>
      </c>
      <c r="D62" s="3">
        <v>37.966178090582297</v>
      </c>
      <c r="E62" s="3">
        <v>0.99099252163825902</v>
      </c>
      <c r="F62" s="3">
        <v>0.985702395746198</v>
      </c>
      <c r="G62" s="3">
        <v>3.65862125549293</v>
      </c>
      <c r="H62" s="3">
        <v>1.86795044317952</v>
      </c>
      <c r="I62" s="3">
        <v>213.49</v>
      </c>
      <c r="J62" s="3">
        <v>21720</v>
      </c>
      <c r="K62" s="3">
        <v>8440780800</v>
      </c>
      <c r="L62" s="3">
        <v>707.54</v>
      </c>
    </row>
    <row r="63" spans="2:12" x14ac:dyDescent="0.35">
      <c r="B63" s="9" t="s">
        <v>12</v>
      </c>
      <c r="C63" s="3">
        <v>1.6695360808312201E-2</v>
      </c>
      <c r="D63" s="3">
        <v>35.4969205132846</v>
      </c>
      <c r="E63" s="3">
        <v>0.98779226120327102</v>
      </c>
      <c r="F63" s="3">
        <v>0.988422513470818</v>
      </c>
      <c r="G63" s="3">
        <v>3.6745544958381702</v>
      </c>
      <c r="H63" s="3">
        <v>2.5082680847069398</v>
      </c>
      <c r="I63" s="3">
        <v>211.68</v>
      </c>
      <c r="J63" s="3">
        <v>21720</v>
      </c>
      <c r="K63" s="3">
        <v>8440780800</v>
      </c>
      <c r="L63" s="3">
        <v>707.54</v>
      </c>
    </row>
    <row r="64" spans="2:12" x14ac:dyDescent="0.35">
      <c r="B64" s="9" t="s">
        <v>13</v>
      </c>
      <c r="C64" s="3">
        <v>2.6184800710325799E-2</v>
      </c>
      <c r="D64" s="3">
        <v>31.6123935644308</v>
      </c>
      <c r="E64" s="3">
        <v>0.97809697232627102</v>
      </c>
      <c r="F64" s="3">
        <v>0.98378182653412305</v>
      </c>
      <c r="G64" s="3">
        <v>3.13952624046961</v>
      </c>
      <c r="H64" s="3">
        <v>3.8824515596249598</v>
      </c>
      <c r="I64" s="3">
        <v>211.17</v>
      </c>
      <c r="J64" s="3">
        <v>21720</v>
      </c>
      <c r="K64" s="3">
        <v>8440780800</v>
      </c>
      <c r="L64" s="3">
        <v>707.54</v>
      </c>
    </row>
    <row r="65" spans="2:12" x14ac:dyDescent="0.35">
      <c r="B65" s="9" t="s">
        <v>14</v>
      </c>
      <c r="C65" s="3">
        <v>3.9745512950105602E-2</v>
      </c>
      <c r="D65" s="3">
        <v>27.99488059654</v>
      </c>
      <c r="E65" s="3">
        <v>0.96436743736677299</v>
      </c>
      <c r="F65" s="3">
        <v>0.96809458624974098</v>
      </c>
      <c r="G65" s="3">
        <v>4.6371246534494803</v>
      </c>
      <c r="H65" s="3">
        <v>5.8251759256300302</v>
      </c>
      <c r="I65" s="3">
        <v>210.76</v>
      </c>
      <c r="J65" s="3">
        <v>21720</v>
      </c>
      <c r="K65" s="3">
        <v>8440780800</v>
      </c>
      <c r="L65" s="3">
        <v>707.54</v>
      </c>
    </row>
    <row r="66" spans="2:12" x14ac:dyDescent="0.35">
      <c r="B66" s="9" t="s">
        <v>15</v>
      </c>
      <c r="C66" s="3">
        <v>5.2347434526766198E-2</v>
      </c>
      <c r="D66" s="3">
        <v>25.6114454926355</v>
      </c>
      <c r="E66" s="3">
        <v>0.88418667995648503</v>
      </c>
      <c r="F66" s="3">
        <v>0.95763219017038703</v>
      </c>
      <c r="G66" s="3">
        <v>6.74129643058557</v>
      </c>
      <c r="H66" s="3">
        <v>6.3748840641846396</v>
      </c>
      <c r="I66" s="3">
        <v>211.64</v>
      </c>
      <c r="J66" s="3">
        <v>21630</v>
      </c>
      <c r="K66" s="3">
        <v>8405414400</v>
      </c>
      <c r="L66" s="3">
        <v>707.54</v>
      </c>
    </row>
    <row r="67" spans="2:12" x14ac:dyDescent="0.35">
      <c r="B67" s="9" t="s">
        <v>16</v>
      </c>
      <c r="C67" s="3">
        <v>1.4421565050496001E-2</v>
      </c>
      <c r="D67" s="3">
        <v>36.756701079686103</v>
      </c>
      <c r="E67" s="3">
        <v>0.98915973931069401</v>
      </c>
      <c r="F67" s="3">
        <v>0.99037070814811501</v>
      </c>
      <c r="G67" s="3">
        <v>2.76299243959487</v>
      </c>
      <c r="H67" s="3">
        <v>2.1316183701436402</v>
      </c>
      <c r="I67" s="3">
        <v>211.69</v>
      </c>
      <c r="J67" s="3">
        <v>21690</v>
      </c>
      <c r="K67" s="3">
        <v>8428992000</v>
      </c>
      <c r="L67" s="3">
        <v>707.54</v>
      </c>
    </row>
    <row r="68" spans="2:12" x14ac:dyDescent="0.35">
      <c r="B68" s="9" t="s">
        <v>17</v>
      </c>
      <c r="C68" s="3">
        <v>9.3138012652080604E-3</v>
      </c>
      <c r="D68" s="3">
        <v>40.476388607977</v>
      </c>
      <c r="E68" s="3">
        <v>0.991909926122434</v>
      </c>
      <c r="F68" s="3">
        <v>0.97072236469376405</v>
      </c>
      <c r="G68" s="3">
        <v>6.5066770978054302</v>
      </c>
      <c r="H68" s="3">
        <v>1.4015380623788001</v>
      </c>
      <c r="I68" s="3">
        <v>212.7</v>
      </c>
      <c r="J68" s="3">
        <v>21840</v>
      </c>
      <c r="K68" s="3">
        <v>8487936000</v>
      </c>
      <c r="L68" s="3">
        <v>707.54</v>
      </c>
    </row>
    <row r="69" spans="2:12" x14ac:dyDescent="0.35">
      <c r="B69" s="9" t="s">
        <v>18</v>
      </c>
      <c r="C69" s="3">
        <v>1.54699478682261E-2</v>
      </c>
      <c r="D69" s="3">
        <v>36.157779017914301</v>
      </c>
      <c r="E69" s="3">
        <v>0.99025168300145205</v>
      </c>
      <c r="F69" s="3">
        <v>0.98911927052365201</v>
      </c>
      <c r="G69" s="3">
        <v>2.9731078056367202</v>
      </c>
      <c r="H69" s="3">
        <v>2.4990680333383399</v>
      </c>
      <c r="I69" s="3">
        <v>214.81</v>
      </c>
      <c r="J69" s="3">
        <v>22080</v>
      </c>
      <c r="K69" s="3">
        <v>8582246400</v>
      </c>
      <c r="L69" s="3">
        <v>707.54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1.6455367557276199E-2</v>
      </c>
      <c r="D71" s="3">
        <v>35.6214478354484</v>
      </c>
      <c r="E71" s="3">
        <v>0.98688409416793699</v>
      </c>
      <c r="F71" s="3">
        <v>0.98827844622138294</v>
      </c>
      <c r="G71" s="3">
        <v>3.2000356652509101</v>
      </c>
      <c r="H71" s="3">
        <v>2.4987226818984301</v>
      </c>
      <c r="I71" s="3">
        <v>214.79</v>
      </c>
      <c r="J71" s="3">
        <v>21720</v>
      </c>
      <c r="K71" s="3">
        <v>8440780800</v>
      </c>
      <c r="L71" s="3">
        <v>707.54</v>
      </c>
    </row>
    <row r="72" spans="2:12" x14ac:dyDescent="0.35">
      <c r="B72" s="9" t="s">
        <v>12</v>
      </c>
      <c r="C72" s="3">
        <v>3.8326680875760903E-2</v>
      </c>
      <c r="D72" s="3">
        <v>28.31638513451</v>
      </c>
      <c r="E72" s="3">
        <v>0.93864366939534105</v>
      </c>
      <c r="F72" s="3">
        <v>0.97081599769126403</v>
      </c>
      <c r="G72" s="3">
        <v>5.4668147441336998</v>
      </c>
      <c r="H72" s="3">
        <v>6.0470448024209604</v>
      </c>
      <c r="I72" s="3">
        <v>212.86</v>
      </c>
      <c r="J72" s="3">
        <v>21720</v>
      </c>
      <c r="K72" s="3">
        <v>8440780800</v>
      </c>
      <c r="L72" s="3">
        <v>707.54</v>
      </c>
    </row>
    <row r="73" spans="2:12" x14ac:dyDescent="0.35">
      <c r="B73" s="9" t="s">
        <v>13</v>
      </c>
      <c r="C73" s="3">
        <v>4.7891777059350299E-2</v>
      </c>
      <c r="D73" s="3">
        <v>26.382297384480601</v>
      </c>
      <c r="E73" s="3">
        <v>0.92285761104967001</v>
      </c>
      <c r="F73" s="3">
        <v>0.96415508660577598</v>
      </c>
      <c r="G73" s="3">
        <v>5.32852551417899</v>
      </c>
      <c r="H73" s="3">
        <v>7.5517499907267602</v>
      </c>
      <c r="I73" s="3">
        <v>212.47</v>
      </c>
      <c r="J73" s="3">
        <v>21720</v>
      </c>
      <c r="K73" s="3">
        <v>8440780800</v>
      </c>
      <c r="L73" s="3">
        <v>707.54</v>
      </c>
    </row>
    <row r="74" spans="2:12" x14ac:dyDescent="0.35">
      <c r="B74" s="9" t="s">
        <v>14</v>
      </c>
      <c r="C74" s="3">
        <v>4.1892096378364899E-2</v>
      </c>
      <c r="D74" s="3">
        <v>27.539049046762301</v>
      </c>
      <c r="E74" s="3">
        <v>0.96171127671287704</v>
      </c>
      <c r="F74" s="3">
        <v>0.96993237406275401</v>
      </c>
      <c r="G74" s="3">
        <v>4.8234991666132201</v>
      </c>
      <c r="H74" s="3">
        <v>6.1520521307207403</v>
      </c>
      <c r="I74" s="3">
        <v>211.76</v>
      </c>
      <c r="J74" s="3">
        <v>21720</v>
      </c>
      <c r="K74" s="3">
        <v>8440780800</v>
      </c>
      <c r="L74" s="3">
        <v>707.54</v>
      </c>
    </row>
    <row r="75" spans="2:12" x14ac:dyDescent="0.35">
      <c r="B75" s="9" t="s">
        <v>15</v>
      </c>
      <c r="C75" s="3">
        <v>6.0770866102018199E-2</v>
      </c>
      <c r="D75" s="3">
        <v>24.314165551063201</v>
      </c>
      <c r="E75" s="3">
        <v>0.85191863038592297</v>
      </c>
      <c r="F75" s="3">
        <v>0.94808394258217898</v>
      </c>
      <c r="G75" s="3">
        <v>7.3547890358275403</v>
      </c>
      <c r="H75" s="3">
        <v>7.5109874217601202</v>
      </c>
      <c r="I75" s="3">
        <v>212.66</v>
      </c>
      <c r="J75" s="3">
        <v>21630</v>
      </c>
      <c r="K75" s="3">
        <v>8405414400</v>
      </c>
      <c r="L75" s="3">
        <v>707.54</v>
      </c>
    </row>
    <row r="76" spans="2:12" x14ac:dyDescent="0.35">
      <c r="B76" s="9" t="s">
        <v>16</v>
      </c>
      <c r="C76" s="3">
        <v>2.6346365732031699E-2</v>
      </c>
      <c r="D76" s="3">
        <v>31.5596018101139</v>
      </c>
      <c r="E76" s="3">
        <v>0.953899351390607</v>
      </c>
      <c r="F76" s="3">
        <v>0.97783076927187396</v>
      </c>
      <c r="G76" s="3">
        <v>4.5271735711682197</v>
      </c>
      <c r="H76" s="3">
        <v>4.1127732224006097</v>
      </c>
      <c r="I76" s="3">
        <v>212.71</v>
      </c>
      <c r="J76" s="3">
        <v>21690</v>
      </c>
      <c r="K76" s="3">
        <v>8428992000</v>
      </c>
      <c r="L76" s="3">
        <v>707.54</v>
      </c>
    </row>
    <row r="77" spans="2:12" x14ac:dyDescent="0.35">
      <c r="B77" s="9" t="s">
        <v>17</v>
      </c>
      <c r="C77" s="3">
        <v>1.8192910254141301E-2</v>
      </c>
      <c r="D77" s="3">
        <v>34.761345670315698</v>
      </c>
      <c r="E77" s="3">
        <v>0.98078622465713705</v>
      </c>
      <c r="F77" s="3">
        <v>0.98645868097732803</v>
      </c>
      <c r="G77" s="3">
        <v>3.3757718785696298</v>
      </c>
      <c r="H77" s="3">
        <v>3.1192560401646698</v>
      </c>
      <c r="I77" s="3">
        <v>213.68</v>
      </c>
      <c r="J77" s="3">
        <v>21840</v>
      </c>
      <c r="K77" s="3">
        <v>8487936000</v>
      </c>
      <c r="L77" s="3">
        <v>707.54</v>
      </c>
    </row>
    <row r="78" spans="2:12" x14ac:dyDescent="0.35">
      <c r="B78" s="9" t="s">
        <v>18</v>
      </c>
      <c r="C78" s="3">
        <v>4.5019446086720302E-2</v>
      </c>
      <c r="D78" s="3">
        <v>26.920550442118401</v>
      </c>
      <c r="E78" s="3">
        <v>0.90798969112168204</v>
      </c>
      <c r="F78" s="3">
        <v>0.96057092698761504</v>
      </c>
      <c r="G78" s="3">
        <v>6.31839747192502</v>
      </c>
      <c r="H78" s="3">
        <v>6.4834712653831499</v>
      </c>
      <c r="I78" s="3">
        <v>216.38</v>
      </c>
      <c r="J78" s="3">
        <v>22080</v>
      </c>
      <c r="K78" s="3">
        <v>8582246400</v>
      </c>
      <c r="L78" s="3">
        <v>707.54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1.2496287371419499E-2</v>
      </c>
      <c r="D80" s="3">
        <v>37.9829969719746</v>
      </c>
      <c r="E80" s="3">
        <v>0.99119953510030101</v>
      </c>
      <c r="F80" s="3">
        <v>0.98731754858736498</v>
      </c>
      <c r="G80" s="3">
        <v>3.1746064865172299</v>
      </c>
      <c r="H80" s="3">
        <v>1.8431828965885899</v>
      </c>
      <c r="I80" s="3">
        <v>214.69</v>
      </c>
      <c r="J80" s="3">
        <v>21720</v>
      </c>
      <c r="K80" s="3">
        <v>8440780800</v>
      </c>
      <c r="L80" s="3">
        <v>707.54</v>
      </c>
    </row>
    <row r="81" spans="2:12" x14ac:dyDescent="0.35">
      <c r="B81" s="9" t="s">
        <v>12</v>
      </c>
      <c r="C81" s="3">
        <v>1.7671982642280801E-2</v>
      </c>
      <c r="D81" s="3">
        <v>35.005538333689302</v>
      </c>
      <c r="E81" s="3">
        <v>0.98601287706091101</v>
      </c>
      <c r="F81" s="3">
        <v>0.98522118766102995</v>
      </c>
      <c r="G81" s="3">
        <v>3.6067722759443699</v>
      </c>
      <c r="H81" s="3">
        <v>2.6305957055248101</v>
      </c>
      <c r="I81" s="3">
        <v>212.99</v>
      </c>
      <c r="J81" s="3">
        <v>21720</v>
      </c>
      <c r="K81" s="3">
        <v>8440780800</v>
      </c>
      <c r="L81" s="3">
        <v>707.54</v>
      </c>
    </row>
    <row r="82" spans="2:12" x14ac:dyDescent="0.35">
      <c r="B82" s="9" t="s">
        <v>13</v>
      </c>
      <c r="C82" s="3">
        <v>2.8945555482392901E-2</v>
      </c>
      <c r="D82" s="3">
        <v>30.742986438481001</v>
      </c>
      <c r="E82" s="3">
        <v>0.97135732595957203</v>
      </c>
      <c r="F82" s="3">
        <v>0.97158605623557504</v>
      </c>
      <c r="G82" s="3">
        <v>5.3392001131897402</v>
      </c>
      <c r="H82" s="3">
        <v>4.3634343347509104</v>
      </c>
      <c r="I82" s="3">
        <v>212.6</v>
      </c>
      <c r="J82" s="3">
        <v>21720</v>
      </c>
      <c r="K82" s="3">
        <v>8440780800</v>
      </c>
      <c r="L82" s="3">
        <v>707.54</v>
      </c>
    </row>
    <row r="83" spans="2:12" x14ac:dyDescent="0.35">
      <c r="B83" s="9" t="s">
        <v>14</v>
      </c>
      <c r="C83" s="3">
        <v>3.8622636685696501E-2</v>
      </c>
      <c r="D83" s="3">
        <v>28.2439559958088</v>
      </c>
      <c r="E83" s="3">
        <v>0.96568335949324302</v>
      </c>
      <c r="F83" s="3">
        <v>0.978328312228393</v>
      </c>
      <c r="G83" s="3">
        <v>4.2205614806267304</v>
      </c>
      <c r="H83" s="3">
        <v>5.6817846417420697</v>
      </c>
      <c r="I83" s="3">
        <v>211.88</v>
      </c>
      <c r="J83" s="3">
        <v>21720</v>
      </c>
      <c r="K83" s="3">
        <v>8440780800</v>
      </c>
      <c r="L83" s="3">
        <v>707.54</v>
      </c>
    </row>
    <row r="84" spans="2:12" x14ac:dyDescent="0.35">
      <c r="B84" s="9" t="s">
        <v>15</v>
      </c>
      <c r="C84" s="3">
        <v>5.2451838041802902E-2</v>
      </c>
      <c r="D84" s="3">
        <v>25.5935327214195</v>
      </c>
      <c r="E84" s="3">
        <v>0.88154555925525901</v>
      </c>
      <c r="F84" s="3">
        <v>0.95668610032815304</v>
      </c>
      <c r="G84" s="3">
        <v>6.7147502760429703</v>
      </c>
      <c r="H84" s="3">
        <v>6.3543905084668397</v>
      </c>
      <c r="I84" s="3">
        <v>212.72</v>
      </c>
      <c r="J84" s="3">
        <v>21630</v>
      </c>
      <c r="K84" s="3">
        <v>8405414400</v>
      </c>
      <c r="L84" s="3">
        <v>707.54</v>
      </c>
    </row>
    <row r="85" spans="2:12" x14ac:dyDescent="0.35">
      <c r="B85" s="9" t="s">
        <v>16</v>
      </c>
      <c r="C85" s="3">
        <v>1.40568682886627E-2</v>
      </c>
      <c r="D85" s="3">
        <v>36.978614454841797</v>
      </c>
      <c r="E85" s="3">
        <v>0.988926313967189</v>
      </c>
      <c r="F85" s="3">
        <v>0.98883785008691805</v>
      </c>
      <c r="G85" s="3">
        <v>2.6346211733203702</v>
      </c>
      <c r="H85" s="3">
        <v>2.1024423633302902</v>
      </c>
      <c r="I85" s="3">
        <v>212.79</v>
      </c>
      <c r="J85" s="3">
        <v>21690</v>
      </c>
      <c r="K85" s="3">
        <v>8428992000</v>
      </c>
      <c r="L85" s="3">
        <v>707.54</v>
      </c>
    </row>
    <row r="86" spans="2:12" x14ac:dyDescent="0.35">
      <c r="B86" s="9" t="s">
        <v>17</v>
      </c>
      <c r="C86" s="3">
        <v>9.0391456869534492E-3</v>
      </c>
      <c r="D86" s="3">
        <v>40.737586507674798</v>
      </c>
      <c r="E86" s="3">
        <v>0.99417230944419499</v>
      </c>
      <c r="F86" s="3">
        <v>0.98815263789333796</v>
      </c>
      <c r="G86" s="3">
        <v>3.0047459063016602</v>
      </c>
      <c r="H86" s="3">
        <v>1.4427873890455101</v>
      </c>
      <c r="I86" s="3">
        <v>213.75</v>
      </c>
      <c r="J86" s="3">
        <v>21840</v>
      </c>
      <c r="K86" s="3">
        <v>8487936000</v>
      </c>
      <c r="L86" s="3">
        <v>707.54</v>
      </c>
    </row>
    <row r="87" spans="2:12" x14ac:dyDescent="0.35">
      <c r="B87" s="9" t="s">
        <v>18</v>
      </c>
      <c r="C87" s="3">
        <v>1.86895391759253E-2</v>
      </c>
      <c r="D87" s="3">
        <v>34.529130266999701</v>
      </c>
      <c r="E87" s="3">
        <v>0.98677717533766596</v>
      </c>
      <c r="F87" s="3">
        <v>0.98528777131446699</v>
      </c>
      <c r="G87" s="3">
        <v>3.5127221162825202</v>
      </c>
      <c r="H87" s="3">
        <v>2.8597701099632999</v>
      </c>
      <c r="I87" s="3">
        <v>215.91</v>
      </c>
      <c r="J87" s="3">
        <v>22080</v>
      </c>
      <c r="K87" s="3">
        <v>8582246400</v>
      </c>
      <c r="L87" s="3">
        <v>707.54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4.4716905332840097E-2</v>
      </c>
      <c r="D89" s="3">
        <v>26.977491398116001</v>
      </c>
      <c r="E89" s="3">
        <v>0.91762683655921495</v>
      </c>
      <c r="F89" s="3">
        <v>0.96938688241087601</v>
      </c>
      <c r="G89" s="3">
        <v>5.7732779016909399</v>
      </c>
      <c r="H89" s="3">
        <v>5.2300039135257004</v>
      </c>
      <c r="I89" s="3">
        <v>214.85</v>
      </c>
      <c r="J89" s="3">
        <v>21720</v>
      </c>
      <c r="K89" s="3">
        <v>8440780800</v>
      </c>
      <c r="L89" s="3">
        <v>707.54</v>
      </c>
    </row>
    <row r="90" spans="2:12" x14ac:dyDescent="0.35">
      <c r="B90" s="9" t="s">
        <v>12</v>
      </c>
      <c r="C90" s="3">
        <v>5.7817554005560198E-2</v>
      </c>
      <c r="D90" s="3">
        <v>24.751638085787501</v>
      </c>
      <c r="E90" s="3">
        <v>0.86159782763070902</v>
      </c>
      <c r="F90" s="3">
        <v>0.95005108772081803</v>
      </c>
      <c r="G90" s="3">
        <v>7.9896473384026301</v>
      </c>
      <c r="H90" s="3">
        <v>9.1498187423447508</v>
      </c>
      <c r="I90" s="3">
        <v>212.92</v>
      </c>
      <c r="J90" s="3">
        <v>21720</v>
      </c>
      <c r="K90" s="3">
        <v>8440780800</v>
      </c>
      <c r="L90" s="3">
        <v>707.54</v>
      </c>
    </row>
    <row r="91" spans="2:12" x14ac:dyDescent="0.35">
      <c r="B91" s="9" t="s">
        <v>13</v>
      </c>
      <c r="C91" s="3">
        <v>5.9842725994900099E-2</v>
      </c>
      <c r="D91" s="3">
        <v>24.4508844166829</v>
      </c>
      <c r="E91" s="3">
        <v>0.87408672437041901</v>
      </c>
      <c r="F91" s="3">
        <v>0.94418110085583395</v>
      </c>
      <c r="G91" s="3">
        <v>7.1731775247346103</v>
      </c>
      <c r="H91" s="3">
        <v>9.4925465358385903</v>
      </c>
      <c r="I91" s="3">
        <v>212.63</v>
      </c>
      <c r="J91" s="3">
        <v>21720</v>
      </c>
      <c r="K91" s="3">
        <v>8440780800</v>
      </c>
      <c r="L91" s="3">
        <v>707.54</v>
      </c>
    </row>
    <row r="92" spans="2:12" x14ac:dyDescent="0.35">
      <c r="B92" s="9" t="s">
        <v>14</v>
      </c>
      <c r="C92" s="3">
        <v>4.6872251127923398E-2</v>
      </c>
      <c r="D92" s="3">
        <v>26.565442418414499</v>
      </c>
      <c r="E92" s="3">
        <v>0.94522743194634595</v>
      </c>
      <c r="F92" s="3">
        <v>0.943266988346388</v>
      </c>
      <c r="G92" s="3">
        <v>6.7279503161315803</v>
      </c>
      <c r="H92" s="3">
        <v>6.9634295121335903</v>
      </c>
      <c r="I92" s="3">
        <v>211.85</v>
      </c>
      <c r="J92" s="3">
        <v>21720</v>
      </c>
      <c r="K92" s="3">
        <v>8440780800</v>
      </c>
      <c r="L92" s="3">
        <v>707.54</v>
      </c>
    </row>
    <row r="93" spans="2:12" x14ac:dyDescent="0.35">
      <c r="B93" s="9" t="s">
        <v>15</v>
      </c>
      <c r="C93" s="3">
        <v>8.0743598808473496E-2</v>
      </c>
      <c r="D93" s="3">
        <v>21.848514688827699</v>
      </c>
      <c r="E93" s="3">
        <v>0.740830803021716</v>
      </c>
      <c r="F93" s="3">
        <v>0.93102127148798797</v>
      </c>
      <c r="G93" s="3">
        <v>8.7689183954454606</v>
      </c>
      <c r="H93" s="3">
        <v>8.5163169892787796</v>
      </c>
      <c r="I93" s="3">
        <v>212.75</v>
      </c>
      <c r="J93" s="3">
        <v>21630</v>
      </c>
      <c r="K93" s="3">
        <v>8405414400</v>
      </c>
      <c r="L93" s="3">
        <v>707.54</v>
      </c>
    </row>
    <row r="94" spans="2:12" x14ac:dyDescent="0.35">
      <c r="B94" s="9" t="s">
        <v>16</v>
      </c>
      <c r="C94" s="3">
        <v>5.1832865660490599E-2</v>
      </c>
      <c r="D94" s="3">
        <v>25.6956857016669</v>
      </c>
      <c r="E94" s="3">
        <v>0.862253541122179</v>
      </c>
      <c r="F94" s="3">
        <v>0.95182688003875804</v>
      </c>
      <c r="G94" s="3">
        <v>7.4068983668910402</v>
      </c>
      <c r="H94" s="3">
        <v>8.1121729885418308</v>
      </c>
      <c r="I94" s="3">
        <v>212.77</v>
      </c>
      <c r="J94" s="3">
        <v>21690</v>
      </c>
      <c r="K94" s="3">
        <v>8428992000</v>
      </c>
      <c r="L94" s="3">
        <v>707.54</v>
      </c>
    </row>
    <row r="95" spans="2:12" x14ac:dyDescent="0.35">
      <c r="B95" s="9" t="s">
        <v>17</v>
      </c>
      <c r="C95" s="3">
        <v>4.6993552024097301E-2</v>
      </c>
      <c r="D95" s="3">
        <v>26.5509669920147</v>
      </c>
      <c r="E95" s="3">
        <v>0.89276515798617195</v>
      </c>
      <c r="F95" s="3">
        <v>0.96099838514587599</v>
      </c>
      <c r="G95" s="3">
        <v>6.4743271342670399</v>
      </c>
      <c r="H95" s="3">
        <v>7.8184227740388597</v>
      </c>
      <c r="I95" s="3">
        <v>213.61</v>
      </c>
      <c r="J95" s="3">
        <v>21840</v>
      </c>
      <c r="K95" s="3">
        <v>8487936000</v>
      </c>
      <c r="L95" s="3">
        <v>707.54</v>
      </c>
    </row>
    <row r="96" spans="2:12" x14ac:dyDescent="0.35">
      <c r="B96" s="9" t="s">
        <v>18</v>
      </c>
      <c r="C96" s="3">
        <v>6.3393667857428296E-2</v>
      </c>
      <c r="D96" s="3">
        <v>23.951470905644999</v>
      </c>
      <c r="E96" s="3">
        <v>0.81847747738469001</v>
      </c>
      <c r="F96" s="3">
        <v>0.93950004855674896</v>
      </c>
      <c r="G96" s="3">
        <v>7.6657149204282797</v>
      </c>
      <c r="H96" s="3">
        <v>8.9585623465269908</v>
      </c>
      <c r="I96" s="3">
        <v>215.78</v>
      </c>
      <c r="J96" s="3">
        <v>22080</v>
      </c>
      <c r="K96" s="3">
        <v>8582246400</v>
      </c>
      <c r="L96" s="3">
        <v>707.54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3.6110705669037187E-2</v>
      </c>
      <c r="D97" s="10">
        <f t="shared" ref="D97" si="0">(SUM(D8:D15)+SUM(D17:D24)+SUM(D26:D33)+SUM(D35:D42)+SUM(D44:D51)+SUM(D53:D60)+SUM(D62:D69)+SUM(D71:D78)+SUM(D80:D87)+SUM(D89:D96))/80</f>
        <v>30.280361696679655</v>
      </c>
      <c r="E97" s="10">
        <f t="shared" ref="E97" si="1">(SUM(E8:E15)+SUM(E17:E24)+SUM(E26:E33)+SUM(E35:E42)+SUM(E44:E51)+SUM(E53:E60)+SUM(E62:E69)+SUM(E71:E78)+SUM(E80:E87)+SUM(E89:E96))/80</f>
        <v>0.93367925757307402</v>
      </c>
      <c r="F97" s="10">
        <f t="shared" ref="F97:L97" si="2">(SUM(F8:F15)+SUM(F17:F24)+SUM(F26:F33)+SUM(F35:F42)+SUM(F44:F51)+SUM(F53:F60)+SUM(F62:F69)+SUM(F71:F78)+SUM(F80:F87)+SUM(F89:F96))/80</f>
        <v>0.96808887002836586</v>
      </c>
      <c r="G97" s="10">
        <f t="shared" si="2"/>
        <v>5.3331709125498596</v>
      </c>
      <c r="H97" s="10">
        <f t="shared" si="2"/>
        <v>5.2084707656636224</v>
      </c>
      <c r="I97" s="10">
        <f t="shared" si="2"/>
        <v>212.6935</v>
      </c>
      <c r="J97" s="10">
        <f t="shared" si="2"/>
        <v>21765</v>
      </c>
      <c r="K97" s="10">
        <f t="shared" si="2"/>
        <v>8458464000</v>
      </c>
      <c r="L97" s="10">
        <f t="shared" si="2"/>
        <v>707.54</v>
      </c>
      <c r="M97" s="10"/>
    </row>
    <row r="98" spans="2:13" x14ac:dyDescent="0.35">
      <c r="B98" s="17" t="s">
        <v>142</v>
      </c>
      <c r="C98" s="12">
        <f t="shared" ref="C98:L98" si="3">SUM(C8:C11,C13:C15,C17:C20,C22:C24,C26:C29,C31:C33,C35:C38,C40:C42,C44:C47,C49:C51,C53:C56,C58:C60,C62:C65,C67:C69,C71:C74,C76:C78,C80:C83,C85:C87,C89:C92,C94:C96)/70</f>
        <v>3.2385868972178794E-2</v>
      </c>
      <c r="D98" s="12">
        <f t="shared" si="3"/>
        <v>31.135789694433566</v>
      </c>
      <c r="E98" s="12">
        <f t="shared" si="3"/>
        <v>0.94779878529648764</v>
      </c>
      <c r="F98" s="12">
        <f t="shared" si="3"/>
        <v>0.97100790404622983</v>
      </c>
      <c r="G98" s="12">
        <f t="shared" si="3"/>
        <v>5.0284645769439704</v>
      </c>
      <c r="H98" s="12">
        <f t="shared" si="3"/>
        <v>4.9247523251841914</v>
      </c>
      <c r="I98" s="12">
        <f t="shared" si="3"/>
        <v>212.78742857142865</v>
      </c>
      <c r="J98" s="12">
        <f t="shared" si="3"/>
        <v>21784.285714285714</v>
      </c>
      <c r="K98" s="12">
        <f t="shared" si="3"/>
        <v>8466042514.2857141</v>
      </c>
      <c r="L98" s="12">
        <f t="shared" si="3"/>
        <v>707.54000000000065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3.9192624673932301E-2</v>
      </c>
      <c r="D103" s="3">
        <v>28.128221519385601</v>
      </c>
      <c r="E103" s="3">
        <v>0.95351399399202996</v>
      </c>
      <c r="F103" s="3">
        <v>0.97176521309388597</v>
      </c>
      <c r="G103" s="3">
        <v>7.6214265185833696</v>
      </c>
      <c r="H103" s="3">
        <v>7.2432764496941804</v>
      </c>
      <c r="I103" s="3">
        <v>190.17</v>
      </c>
      <c r="J103" s="3">
        <v>99520</v>
      </c>
      <c r="K103" s="3">
        <v>31084707840</v>
      </c>
      <c r="L103" s="3">
        <v>711.06</v>
      </c>
    </row>
    <row r="104" spans="2:13" x14ac:dyDescent="0.35">
      <c r="B104" s="9" t="s">
        <v>12</v>
      </c>
      <c r="C104" s="3">
        <v>4.0092124248232101E-2</v>
      </c>
      <c r="D104" s="3">
        <v>27.922983915141099</v>
      </c>
      <c r="E104" s="3">
        <v>0.949348942710321</v>
      </c>
      <c r="F104" s="3">
        <v>0.96907578186003196</v>
      </c>
      <c r="G104" s="3">
        <v>7.7483273396558099</v>
      </c>
      <c r="H104" s="3">
        <v>7.5376610180163102</v>
      </c>
      <c r="I104" s="3">
        <v>188.72</v>
      </c>
      <c r="J104" s="3">
        <v>99520</v>
      </c>
      <c r="K104" s="3">
        <v>31084707840</v>
      </c>
      <c r="L104" s="3">
        <v>711.06</v>
      </c>
    </row>
    <row r="105" spans="2:13" x14ac:dyDescent="0.35">
      <c r="B105" s="9" t="s">
        <v>13</v>
      </c>
      <c r="C105" s="3">
        <v>4.1466178841735798E-2</v>
      </c>
      <c r="D105" s="3">
        <v>27.633600626099199</v>
      </c>
      <c r="E105" s="3">
        <v>0.94546935865847803</v>
      </c>
      <c r="F105" s="3">
        <v>0.96469397548306202</v>
      </c>
      <c r="G105" s="3">
        <v>8.0283557563289296</v>
      </c>
      <c r="H105" s="3">
        <v>8.0867826140759504</v>
      </c>
      <c r="I105" s="3">
        <v>188.34</v>
      </c>
      <c r="J105" s="3">
        <v>99520</v>
      </c>
      <c r="K105" s="3">
        <v>31084707840</v>
      </c>
      <c r="L105" s="3">
        <v>711.06</v>
      </c>
    </row>
    <row r="106" spans="2:13" x14ac:dyDescent="0.35">
      <c r="B106" s="9" t="s">
        <v>14</v>
      </c>
      <c r="C106" s="3">
        <v>4.3904955832499697E-2</v>
      </c>
      <c r="D106" s="3">
        <v>27.139915647872002</v>
      </c>
      <c r="E106" s="3">
        <v>0.93694745247410605</v>
      </c>
      <c r="F106" s="3">
        <v>0.95699878136302097</v>
      </c>
      <c r="G106" s="3">
        <v>8.3288151875532801</v>
      </c>
      <c r="H106" s="3">
        <v>9.1296654154249808</v>
      </c>
      <c r="I106" s="3">
        <v>187.77</v>
      </c>
      <c r="J106" s="3">
        <v>99520</v>
      </c>
      <c r="K106" s="3">
        <v>31084707840</v>
      </c>
      <c r="L106" s="3">
        <v>711.06</v>
      </c>
    </row>
    <row r="107" spans="2:13" x14ac:dyDescent="0.35">
      <c r="B107" s="9" t="s">
        <v>15</v>
      </c>
      <c r="C107" s="3">
        <v>5.1705318564830301E-2</v>
      </c>
      <c r="D107" s="3">
        <v>25.717767484556401</v>
      </c>
      <c r="E107" s="3">
        <v>0.88283985147215505</v>
      </c>
      <c r="F107" s="3">
        <v>0.96147801781079001</v>
      </c>
      <c r="G107" s="3">
        <v>9.1250488193004404</v>
      </c>
      <c r="H107" s="3">
        <v>9.5366166239108008</v>
      </c>
      <c r="I107" s="3">
        <v>188.97</v>
      </c>
      <c r="J107" s="3">
        <v>99280</v>
      </c>
      <c r="K107" s="3">
        <v>31009259520</v>
      </c>
      <c r="L107" s="3">
        <v>711.06</v>
      </c>
    </row>
    <row r="108" spans="2:13" x14ac:dyDescent="0.35">
      <c r="B108" s="9" t="s">
        <v>16</v>
      </c>
      <c r="C108" s="3">
        <v>4.09237263976076E-2</v>
      </c>
      <c r="D108" s="3">
        <v>27.744857061924201</v>
      </c>
      <c r="E108" s="3">
        <v>0.94215720568410699</v>
      </c>
      <c r="F108" s="3">
        <v>0.96810685742525304</v>
      </c>
      <c r="G108" s="3">
        <v>7.8499182671910299</v>
      </c>
      <c r="H108" s="3">
        <v>7.7987680509284996</v>
      </c>
      <c r="I108" s="3">
        <v>188.63</v>
      </c>
      <c r="J108" s="3">
        <v>99440</v>
      </c>
      <c r="K108" s="3">
        <v>31059558400</v>
      </c>
      <c r="L108" s="3">
        <v>711.06</v>
      </c>
    </row>
    <row r="109" spans="2:13" x14ac:dyDescent="0.35">
      <c r="B109" s="9" t="s">
        <v>17</v>
      </c>
      <c r="C109" s="3">
        <v>3.9858581404103297E-2</v>
      </c>
      <c r="D109" s="3">
        <v>27.970275115796799</v>
      </c>
      <c r="E109" s="3">
        <v>0.95453602448971997</v>
      </c>
      <c r="F109" s="3">
        <v>0.97118483222889096</v>
      </c>
      <c r="G109" s="3">
        <v>7.8528418845071899</v>
      </c>
      <c r="H109" s="3">
        <v>7.3825926719685802</v>
      </c>
      <c r="I109" s="3">
        <v>188.99</v>
      </c>
      <c r="J109" s="3">
        <v>99840</v>
      </c>
      <c r="K109" s="3">
        <v>31185305600</v>
      </c>
      <c r="L109" s="3">
        <v>711.06</v>
      </c>
    </row>
    <row r="110" spans="2:13" x14ac:dyDescent="0.35">
      <c r="B110" s="9" t="s">
        <v>18</v>
      </c>
      <c r="C110" s="3">
        <v>4.2465653550664499E-2</v>
      </c>
      <c r="D110" s="3">
        <v>27.4239781347245</v>
      </c>
      <c r="E110" s="3">
        <v>0.94593694041758303</v>
      </c>
      <c r="F110" s="3">
        <v>0.971067196842612</v>
      </c>
      <c r="G110" s="3">
        <v>7.7808489807681003</v>
      </c>
      <c r="H110" s="3">
        <v>7.5066408601270496</v>
      </c>
      <c r="I110" s="3">
        <v>190.25</v>
      </c>
      <c r="J110" s="3">
        <v>100480</v>
      </c>
      <c r="K110" s="3">
        <v>31386501120</v>
      </c>
      <c r="L110" s="3">
        <v>711.06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3.9479425718661199E-2</v>
      </c>
      <c r="D112" s="3">
        <v>28.061998279669201</v>
      </c>
      <c r="E112" s="3">
        <v>0.95296395323275296</v>
      </c>
      <c r="F112" s="3">
        <v>0.97117545545203099</v>
      </c>
      <c r="G112" s="3">
        <v>7.6513291586873802</v>
      </c>
      <c r="H112" s="3">
        <v>7.3407142208462899</v>
      </c>
      <c r="I112" s="3">
        <v>189.74</v>
      </c>
      <c r="J112" s="3">
        <v>99520</v>
      </c>
      <c r="K112" s="3">
        <v>31084707840</v>
      </c>
      <c r="L112" s="3">
        <v>711.06</v>
      </c>
    </row>
    <row r="113" spans="2:12" x14ac:dyDescent="0.35">
      <c r="B113" s="9" t="s">
        <v>12</v>
      </c>
      <c r="C113" s="3">
        <v>4.0635332523965298E-2</v>
      </c>
      <c r="D113" s="3">
        <v>27.816100583824198</v>
      </c>
      <c r="E113" s="3">
        <v>0.94752226091390701</v>
      </c>
      <c r="F113" s="3">
        <v>0.96783408057004605</v>
      </c>
      <c r="G113" s="3">
        <v>7.8328652844183404</v>
      </c>
      <c r="H113" s="3">
        <v>7.7454515942673803</v>
      </c>
      <c r="I113" s="3">
        <v>188.78</v>
      </c>
      <c r="J113" s="3">
        <v>99520</v>
      </c>
      <c r="K113" s="3">
        <v>31084707840</v>
      </c>
      <c r="L113" s="3">
        <v>711.06</v>
      </c>
    </row>
    <row r="114" spans="2:12" x14ac:dyDescent="0.35">
      <c r="B114" s="9" t="s">
        <v>13</v>
      </c>
      <c r="C114" s="3">
        <v>4.1867306325776697E-2</v>
      </c>
      <c r="D114" s="3">
        <v>27.5474940792861</v>
      </c>
      <c r="E114" s="3">
        <v>0.94451467059302097</v>
      </c>
      <c r="F114" s="3">
        <v>0.96448042627678998</v>
      </c>
      <c r="G114" s="3">
        <v>8.0407507971141907</v>
      </c>
      <c r="H114" s="3">
        <v>8.0412841626935592</v>
      </c>
      <c r="I114" s="3">
        <v>188.31</v>
      </c>
      <c r="J114" s="3">
        <v>99520</v>
      </c>
      <c r="K114" s="3">
        <v>31084707840</v>
      </c>
      <c r="L114" s="3">
        <v>711.06</v>
      </c>
    </row>
    <row r="115" spans="2:12" x14ac:dyDescent="0.35">
      <c r="B115" s="9" t="s">
        <v>14</v>
      </c>
      <c r="C115" s="3">
        <v>4.4237326969543002E-2</v>
      </c>
      <c r="D115" s="3">
        <v>27.0725278053478</v>
      </c>
      <c r="E115" s="3">
        <v>0.93757623174050797</v>
      </c>
      <c r="F115" s="3">
        <v>0.95764996003554903</v>
      </c>
      <c r="G115" s="3">
        <v>8.3478348579456298</v>
      </c>
      <c r="H115" s="3">
        <v>9.0789034495134509</v>
      </c>
      <c r="I115" s="3">
        <v>187.86</v>
      </c>
      <c r="J115" s="3">
        <v>99520</v>
      </c>
      <c r="K115" s="3">
        <v>31084707840</v>
      </c>
      <c r="L115" s="3">
        <v>711.06</v>
      </c>
    </row>
    <row r="116" spans="2:12" x14ac:dyDescent="0.35">
      <c r="B116" s="9" t="s">
        <v>15</v>
      </c>
      <c r="C116" s="3">
        <v>5.2352597723608098E-2</v>
      </c>
      <c r="D116" s="3">
        <v>25.614050887891899</v>
      </c>
      <c r="E116" s="3">
        <v>0.878559815973742</v>
      </c>
      <c r="F116" s="3">
        <v>0.96107867697034099</v>
      </c>
      <c r="G116" s="3">
        <v>9.1483046140654807</v>
      </c>
      <c r="H116" s="3">
        <v>9.5685033620510094</v>
      </c>
      <c r="I116" s="3">
        <v>189.26</v>
      </c>
      <c r="J116" s="3">
        <v>99280</v>
      </c>
      <c r="K116" s="3">
        <v>31009259520</v>
      </c>
      <c r="L116" s="3">
        <v>711.06</v>
      </c>
    </row>
    <row r="117" spans="2:12" x14ac:dyDescent="0.35">
      <c r="B117" s="9" t="s">
        <v>16</v>
      </c>
      <c r="C117" s="3">
        <v>4.23556562624266E-2</v>
      </c>
      <c r="D117" s="3">
        <v>27.451647069526299</v>
      </c>
      <c r="E117" s="3">
        <v>0.93657594230894203</v>
      </c>
      <c r="F117" s="3">
        <v>0.96670036696134398</v>
      </c>
      <c r="G117" s="3">
        <v>8.0424548888725393</v>
      </c>
      <c r="H117" s="3">
        <v>8.2533632439697495</v>
      </c>
      <c r="I117" s="3">
        <v>188.64</v>
      </c>
      <c r="J117" s="3">
        <v>99440</v>
      </c>
      <c r="K117" s="3">
        <v>31059558400</v>
      </c>
      <c r="L117" s="3">
        <v>711.06</v>
      </c>
    </row>
    <row r="118" spans="2:12" x14ac:dyDescent="0.35">
      <c r="B118" s="9" t="s">
        <v>17</v>
      </c>
      <c r="C118" s="3">
        <v>3.9908092044385599E-2</v>
      </c>
      <c r="D118" s="3">
        <v>27.969339912117501</v>
      </c>
      <c r="E118" s="3">
        <v>0.95424927012586302</v>
      </c>
      <c r="F118" s="3">
        <v>0.971107768473632</v>
      </c>
      <c r="G118" s="3">
        <v>7.8372027856537301</v>
      </c>
      <c r="H118" s="3">
        <v>7.4857037690000299</v>
      </c>
      <c r="I118" s="3">
        <v>189.01</v>
      </c>
      <c r="J118" s="3">
        <v>99840</v>
      </c>
      <c r="K118" s="3">
        <v>31185305600</v>
      </c>
      <c r="L118" s="3">
        <v>711.06</v>
      </c>
    </row>
    <row r="119" spans="2:12" x14ac:dyDescent="0.35">
      <c r="B119" s="9" t="s">
        <v>18</v>
      </c>
      <c r="C119" s="3">
        <v>4.5058044237737099E-2</v>
      </c>
      <c r="D119" s="3">
        <v>26.9045639744973</v>
      </c>
      <c r="E119" s="3">
        <v>0.93539576602577601</v>
      </c>
      <c r="F119" s="3">
        <v>0.96793937684270903</v>
      </c>
      <c r="G119" s="3">
        <v>7.7088304548102098</v>
      </c>
      <c r="H119" s="3">
        <v>7.8658499000881301</v>
      </c>
      <c r="I119" s="3">
        <v>190.22</v>
      </c>
      <c r="J119" s="3">
        <v>100480</v>
      </c>
      <c r="K119" s="3">
        <v>31386501120</v>
      </c>
      <c r="L119" s="3">
        <v>711.06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4.4472552748698803E-2</v>
      </c>
      <c r="D121" s="3">
        <v>27.030116854203101</v>
      </c>
      <c r="E121" s="3">
        <v>0.93501082103981503</v>
      </c>
      <c r="F121" s="3">
        <v>0.96941718641144603</v>
      </c>
      <c r="G121" s="3">
        <v>7.9948074569751801</v>
      </c>
      <c r="H121" s="3">
        <v>8.1517940621434199</v>
      </c>
      <c r="I121" s="3">
        <v>189.94</v>
      </c>
      <c r="J121" s="3">
        <v>99520</v>
      </c>
      <c r="K121" s="3">
        <v>31084707840</v>
      </c>
      <c r="L121" s="3">
        <v>711.06</v>
      </c>
    </row>
    <row r="122" spans="2:12" x14ac:dyDescent="0.35">
      <c r="B122" s="9" t="s">
        <v>12</v>
      </c>
      <c r="C122" s="3">
        <v>5.75363460512337E-2</v>
      </c>
      <c r="D122" s="3">
        <v>24.795786350343398</v>
      </c>
      <c r="E122" s="3">
        <v>0.86867266278829602</v>
      </c>
      <c r="F122" s="3">
        <v>0.95820496901760399</v>
      </c>
      <c r="G122" s="3">
        <v>9.1459566170044102</v>
      </c>
      <c r="H122" s="3">
        <v>10.613605974880199</v>
      </c>
      <c r="I122" s="3">
        <v>188.69</v>
      </c>
      <c r="J122" s="3">
        <v>99520</v>
      </c>
      <c r="K122" s="3">
        <v>31084707840</v>
      </c>
      <c r="L122" s="3">
        <v>711.06</v>
      </c>
    </row>
    <row r="123" spans="2:12" x14ac:dyDescent="0.35">
      <c r="B123" s="9" t="s">
        <v>13</v>
      </c>
      <c r="C123" s="3">
        <v>5.0917147901252201E-2</v>
      </c>
      <c r="D123" s="3">
        <v>25.8543189793095</v>
      </c>
      <c r="E123" s="3">
        <v>0.90872978823137396</v>
      </c>
      <c r="F123" s="3">
        <v>0.95605931168060798</v>
      </c>
      <c r="G123" s="3">
        <v>9.0934595724406506</v>
      </c>
      <c r="H123" s="3">
        <v>9.9891473922754095</v>
      </c>
      <c r="I123" s="3">
        <v>188.26</v>
      </c>
      <c r="J123" s="3">
        <v>99520</v>
      </c>
      <c r="K123" s="3">
        <v>31084707840</v>
      </c>
      <c r="L123" s="3">
        <v>711.06</v>
      </c>
    </row>
    <row r="124" spans="2:12" x14ac:dyDescent="0.35">
      <c r="B124" s="9" t="s">
        <v>14</v>
      </c>
      <c r="C124" s="3">
        <v>4.7031065717957302E-2</v>
      </c>
      <c r="D124" s="3">
        <v>26.5355730891146</v>
      </c>
      <c r="E124" s="3">
        <v>0.93044975188600598</v>
      </c>
      <c r="F124" s="3">
        <v>0.95427986682872601</v>
      </c>
      <c r="G124" s="3">
        <v>8.6828381791615499</v>
      </c>
      <c r="H124" s="3">
        <v>9.6368923386630492</v>
      </c>
      <c r="I124" s="3">
        <v>187.78</v>
      </c>
      <c r="J124" s="3">
        <v>99520</v>
      </c>
      <c r="K124" s="3">
        <v>31084707840</v>
      </c>
      <c r="L124" s="3">
        <v>711.06</v>
      </c>
    </row>
    <row r="125" spans="2:12" x14ac:dyDescent="0.35">
      <c r="B125" s="9" t="s">
        <v>15</v>
      </c>
      <c r="C125" s="3">
        <v>6.0638733298966803E-2</v>
      </c>
      <c r="D125" s="3">
        <v>24.3343883191156</v>
      </c>
      <c r="E125" s="3">
        <v>0.82634313029780004</v>
      </c>
      <c r="F125" s="3">
        <v>0.95495233523367196</v>
      </c>
      <c r="G125" s="3">
        <v>9.9119024874298205</v>
      </c>
      <c r="H125" s="3">
        <v>10.1521088756827</v>
      </c>
      <c r="I125" s="3">
        <v>189.03</v>
      </c>
      <c r="J125" s="3">
        <v>99280</v>
      </c>
      <c r="K125" s="3">
        <v>31009259520</v>
      </c>
      <c r="L125" s="3">
        <v>711.06</v>
      </c>
    </row>
    <row r="126" spans="2:12" x14ac:dyDescent="0.35">
      <c r="B126" s="9" t="s">
        <v>16</v>
      </c>
      <c r="C126" s="3">
        <v>5.5756210960181102E-2</v>
      </c>
      <c r="D126" s="3">
        <v>25.067493390198901</v>
      </c>
      <c r="E126" s="3">
        <v>0.864320818265919</v>
      </c>
      <c r="F126" s="3">
        <v>0.95714472421302099</v>
      </c>
      <c r="G126" s="3">
        <v>9.3261655309236602</v>
      </c>
      <c r="H126" s="3">
        <v>10.2998270844099</v>
      </c>
      <c r="I126" s="3">
        <v>188.66</v>
      </c>
      <c r="J126" s="3">
        <v>99440</v>
      </c>
      <c r="K126" s="3">
        <v>31059558400</v>
      </c>
      <c r="L126" s="3">
        <v>711.06</v>
      </c>
    </row>
    <row r="127" spans="2:12" x14ac:dyDescent="0.35">
      <c r="B127" s="9" t="s">
        <v>17</v>
      </c>
      <c r="C127" s="3">
        <v>5.2430707368286901E-2</v>
      </c>
      <c r="D127" s="3">
        <v>25.600301262101802</v>
      </c>
      <c r="E127" s="3">
        <v>0.88712224431134101</v>
      </c>
      <c r="F127" s="3">
        <v>0.96273288630737897</v>
      </c>
      <c r="G127" s="3">
        <v>8.7468422514480793</v>
      </c>
      <c r="H127" s="3">
        <v>10.0013666007005</v>
      </c>
      <c r="I127" s="3">
        <v>188.92</v>
      </c>
      <c r="J127" s="3">
        <v>99840</v>
      </c>
      <c r="K127" s="3">
        <v>31185305600</v>
      </c>
      <c r="L127" s="3">
        <v>711.06</v>
      </c>
    </row>
    <row r="128" spans="2:12" x14ac:dyDescent="0.35">
      <c r="B128" s="9" t="s">
        <v>18</v>
      </c>
      <c r="C128" s="3">
        <v>6.5080902744218794E-2</v>
      </c>
      <c r="D128" s="3">
        <v>23.727162049252499</v>
      </c>
      <c r="E128" s="3">
        <v>0.80053488497276504</v>
      </c>
      <c r="F128" s="3">
        <v>0.95610492079144005</v>
      </c>
      <c r="G128" s="3">
        <v>9.0161605556429603</v>
      </c>
      <c r="H128" s="3">
        <v>9.7128747780848599</v>
      </c>
      <c r="I128" s="3">
        <v>190.27</v>
      </c>
      <c r="J128" s="3">
        <v>100480</v>
      </c>
      <c r="K128" s="3">
        <v>31386501120</v>
      </c>
      <c r="L128" s="3">
        <v>711.06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4.0106499836500199E-2</v>
      </c>
      <c r="D130" s="3">
        <v>27.925834152837499</v>
      </c>
      <c r="E130" s="3">
        <v>0.95125005412538299</v>
      </c>
      <c r="F130" s="3">
        <v>0.971461368868763</v>
      </c>
      <c r="G130" s="3">
        <v>7.6718576563370799</v>
      </c>
      <c r="H130" s="3">
        <v>7.53762601329682</v>
      </c>
      <c r="I130" s="3">
        <v>189.74</v>
      </c>
      <c r="J130" s="3">
        <v>99520</v>
      </c>
      <c r="K130" s="3">
        <v>31084707840</v>
      </c>
      <c r="L130" s="3">
        <v>711.06</v>
      </c>
    </row>
    <row r="131" spans="2:12" x14ac:dyDescent="0.35">
      <c r="B131" s="9" t="s">
        <v>12</v>
      </c>
      <c r="C131" s="3">
        <v>4.61800570746045E-2</v>
      </c>
      <c r="D131" s="3">
        <v>26.699727683002401</v>
      </c>
      <c r="E131" s="3">
        <v>0.92499124561273405</v>
      </c>
      <c r="F131" s="3">
        <v>0.96491876636788698</v>
      </c>
      <c r="G131" s="3">
        <v>8.2412821242360899</v>
      </c>
      <c r="H131" s="3">
        <v>9.15510616253599</v>
      </c>
      <c r="I131" s="3">
        <v>188.62</v>
      </c>
      <c r="J131" s="3">
        <v>99520</v>
      </c>
      <c r="K131" s="3">
        <v>31084707840</v>
      </c>
      <c r="L131" s="3">
        <v>711.06</v>
      </c>
    </row>
    <row r="132" spans="2:12" x14ac:dyDescent="0.35">
      <c r="B132" s="9" t="s">
        <v>13</v>
      </c>
      <c r="C132" s="3">
        <v>4.40384328331846E-2</v>
      </c>
      <c r="D132" s="3">
        <v>27.113309210781001</v>
      </c>
      <c r="E132" s="3">
        <v>0.93590946518293106</v>
      </c>
      <c r="F132" s="3">
        <v>0.96118762772611399</v>
      </c>
      <c r="G132" s="3">
        <v>8.4232982230614901</v>
      </c>
      <c r="H132" s="3">
        <v>8.3679388135230592</v>
      </c>
      <c r="I132" s="3">
        <v>188.28</v>
      </c>
      <c r="J132" s="3">
        <v>99520</v>
      </c>
      <c r="K132" s="3">
        <v>31084707840</v>
      </c>
      <c r="L132" s="3">
        <v>711.06</v>
      </c>
    </row>
    <row r="133" spans="2:12" x14ac:dyDescent="0.35">
      <c r="B133" s="9" t="s">
        <v>14</v>
      </c>
      <c r="C133" s="3">
        <v>4.5433988800461102E-2</v>
      </c>
      <c r="D133" s="3">
        <v>26.836612393403801</v>
      </c>
      <c r="E133" s="3">
        <v>0.93375696818410003</v>
      </c>
      <c r="F133" s="3">
        <v>0.95519610459593496</v>
      </c>
      <c r="G133" s="3">
        <v>8.4907648480324607</v>
      </c>
      <c r="H133" s="3">
        <v>9.3811341976446307</v>
      </c>
      <c r="I133" s="3">
        <v>187.75</v>
      </c>
      <c r="J133" s="3">
        <v>99520</v>
      </c>
      <c r="K133" s="3">
        <v>31084707840</v>
      </c>
      <c r="L133" s="3">
        <v>711.06</v>
      </c>
    </row>
    <row r="134" spans="2:12" x14ac:dyDescent="0.35">
      <c r="B134" s="9" t="s">
        <v>15</v>
      </c>
      <c r="C134" s="3">
        <v>5.6236585069292098E-2</v>
      </c>
      <c r="D134" s="3">
        <v>24.9881208632351</v>
      </c>
      <c r="E134" s="3">
        <v>0.85588303229804896</v>
      </c>
      <c r="F134" s="3">
        <v>0.95812109525601197</v>
      </c>
      <c r="G134" s="3">
        <v>9.5044346478564794</v>
      </c>
      <c r="H134" s="3">
        <v>9.8064048272580795</v>
      </c>
      <c r="I134" s="3">
        <v>189</v>
      </c>
      <c r="J134" s="3">
        <v>99280</v>
      </c>
      <c r="K134" s="3">
        <v>31009259520</v>
      </c>
      <c r="L134" s="3">
        <v>711.06</v>
      </c>
    </row>
    <row r="135" spans="2:12" x14ac:dyDescent="0.35">
      <c r="B135" s="9" t="s">
        <v>16</v>
      </c>
      <c r="C135" s="3">
        <v>4.6173077273683499E-2</v>
      </c>
      <c r="D135" s="3">
        <v>26.703431424076701</v>
      </c>
      <c r="E135" s="3">
        <v>0.91563502066077795</v>
      </c>
      <c r="F135" s="3">
        <v>0.96392798450473505</v>
      </c>
      <c r="G135" s="3">
        <v>8.4626029801690699</v>
      </c>
      <c r="H135" s="3">
        <v>9.0985607339447405</v>
      </c>
      <c r="I135" s="3">
        <v>188.59</v>
      </c>
      <c r="J135" s="3">
        <v>99440</v>
      </c>
      <c r="K135" s="3">
        <v>31059558400</v>
      </c>
      <c r="L135" s="3">
        <v>711.06</v>
      </c>
    </row>
    <row r="136" spans="2:12" x14ac:dyDescent="0.35">
      <c r="B136" s="9" t="s">
        <v>17</v>
      </c>
      <c r="C136" s="3">
        <v>4.1810820633144299E-2</v>
      </c>
      <c r="D136" s="3">
        <v>27.561082517773901</v>
      </c>
      <c r="E136" s="3">
        <v>0.94414641122396104</v>
      </c>
      <c r="F136" s="3">
        <v>0.96929866535929998</v>
      </c>
      <c r="G136" s="3">
        <v>7.9531622657954602</v>
      </c>
      <c r="H136" s="3">
        <v>8.2035575045420099</v>
      </c>
      <c r="I136" s="3">
        <v>188.88</v>
      </c>
      <c r="J136" s="3">
        <v>99840</v>
      </c>
      <c r="K136" s="3">
        <v>31185305600</v>
      </c>
      <c r="L136" s="3">
        <v>711.06</v>
      </c>
    </row>
    <row r="137" spans="2:12" x14ac:dyDescent="0.35">
      <c r="B137" s="9" t="s">
        <v>18</v>
      </c>
      <c r="C137" s="3">
        <v>5.4798869819160399E-2</v>
      </c>
      <c r="D137" s="3">
        <v>25.216772552340899</v>
      </c>
      <c r="E137" s="3">
        <v>0.87764838207565898</v>
      </c>
      <c r="F137" s="3">
        <v>0.96259996588416796</v>
      </c>
      <c r="G137" s="3">
        <v>8.5243347584850095</v>
      </c>
      <c r="H137" s="3">
        <v>8.7531153789348899</v>
      </c>
      <c r="I137" s="3">
        <v>190.31</v>
      </c>
      <c r="J137" s="3">
        <v>100480</v>
      </c>
      <c r="K137" s="3">
        <v>31386501120</v>
      </c>
      <c r="L137" s="3">
        <v>711.06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4.41354609396679E-2</v>
      </c>
      <c r="D139" s="3">
        <v>27.0967935790352</v>
      </c>
      <c r="E139" s="3">
        <v>0.93751956154584104</v>
      </c>
      <c r="F139" s="3">
        <v>0.96824023365840695</v>
      </c>
      <c r="G139" s="3">
        <v>7.9213761892403403</v>
      </c>
      <c r="H139" s="3">
        <v>7.7487539907310801</v>
      </c>
      <c r="I139" s="3">
        <v>189.78</v>
      </c>
      <c r="J139" s="3">
        <v>99520</v>
      </c>
      <c r="K139" s="3">
        <v>31084707840</v>
      </c>
      <c r="L139" s="3">
        <v>711.06</v>
      </c>
    </row>
    <row r="140" spans="2:12" x14ac:dyDescent="0.35">
      <c r="B140" s="9" t="s">
        <v>12</v>
      </c>
      <c r="C140" s="3">
        <v>7.1355750600324605E-2</v>
      </c>
      <c r="D140" s="3">
        <v>22.927712703412102</v>
      </c>
      <c r="E140" s="3">
        <v>0.79805596483060404</v>
      </c>
      <c r="F140" s="3">
        <v>0.94774611561984501</v>
      </c>
      <c r="G140" s="3">
        <v>10.250747096420101</v>
      </c>
      <c r="H140" s="3">
        <v>11.4159969617795</v>
      </c>
      <c r="I140" s="3">
        <v>188.61</v>
      </c>
      <c r="J140" s="3">
        <v>99520</v>
      </c>
      <c r="K140" s="3">
        <v>31084707840</v>
      </c>
      <c r="L140" s="3">
        <v>711.06</v>
      </c>
    </row>
    <row r="141" spans="2:12" x14ac:dyDescent="0.35">
      <c r="B141" s="9" t="s">
        <v>13</v>
      </c>
      <c r="C141" s="3">
        <v>6.8610651817750598E-2</v>
      </c>
      <c r="D141" s="3">
        <v>23.266339452148902</v>
      </c>
      <c r="E141" s="3">
        <v>0.81453887000325498</v>
      </c>
      <c r="F141" s="3">
        <v>0.94116433082355</v>
      </c>
      <c r="G141" s="3">
        <v>10.3335289632185</v>
      </c>
      <c r="H141" s="3">
        <v>12.4000257305978</v>
      </c>
      <c r="I141" s="3">
        <v>188.35</v>
      </c>
      <c r="J141" s="3">
        <v>99520</v>
      </c>
      <c r="K141" s="3">
        <v>31084707840</v>
      </c>
      <c r="L141" s="3">
        <v>711.06</v>
      </c>
    </row>
    <row r="142" spans="2:12" x14ac:dyDescent="0.35">
      <c r="B142" s="9" t="s">
        <v>14</v>
      </c>
      <c r="C142" s="3">
        <v>5.1829669738655298E-2</v>
      </c>
      <c r="D142" s="3">
        <v>25.691586198743899</v>
      </c>
      <c r="E142" s="3">
        <v>0.92213510218789396</v>
      </c>
      <c r="F142" s="3">
        <v>0.948048439917065</v>
      </c>
      <c r="G142" s="3">
        <v>9.1069068912992304</v>
      </c>
      <c r="H142" s="3">
        <v>10.5699491132528</v>
      </c>
      <c r="I142" s="3">
        <v>187.8</v>
      </c>
      <c r="J142" s="3">
        <v>99520</v>
      </c>
      <c r="K142" s="3">
        <v>31084707840</v>
      </c>
      <c r="L142" s="3">
        <v>711.06</v>
      </c>
    </row>
    <row r="143" spans="2:12" x14ac:dyDescent="0.35">
      <c r="B143" s="9" t="s">
        <v>15</v>
      </c>
      <c r="C143" s="3">
        <v>7.2555764913666596E-2</v>
      </c>
      <c r="D143" s="3">
        <v>22.780301493410899</v>
      </c>
      <c r="E143" s="3">
        <v>0.73594662663754395</v>
      </c>
      <c r="F143" s="3">
        <v>0.94741352216400399</v>
      </c>
      <c r="G143" s="3">
        <v>10.687201401147799</v>
      </c>
      <c r="H143" s="3">
        <v>9.8134450447450696</v>
      </c>
      <c r="I143" s="3">
        <v>189.05</v>
      </c>
      <c r="J143" s="3">
        <v>99280</v>
      </c>
      <c r="K143" s="3">
        <v>31009259520</v>
      </c>
      <c r="L143" s="3">
        <v>711.06</v>
      </c>
    </row>
    <row r="144" spans="2:12" x14ac:dyDescent="0.35">
      <c r="B144" s="9" t="s">
        <v>16</v>
      </c>
      <c r="C144" s="3">
        <v>6.8530888490668504E-2</v>
      </c>
      <c r="D144" s="3">
        <v>23.279747299766601</v>
      </c>
      <c r="E144" s="3">
        <v>0.81082847142617698</v>
      </c>
      <c r="F144" s="3">
        <v>0.94827726399851597</v>
      </c>
      <c r="G144" s="3">
        <v>10.3582047819809</v>
      </c>
      <c r="H144" s="3">
        <v>10.5828206047437</v>
      </c>
      <c r="I144" s="3">
        <v>188.46</v>
      </c>
      <c r="J144" s="3">
        <v>99440</v>
      </c>
      <c r="K144" s="3">
        <v>31059558400</v>
      </c>
      <c r="L144" s="3">
        <v>711.06</v>
      </c>
    </row>
    <row r="145" spans="2:12" x14ac:dyDescent="0.35">
      <c r="B145" s="9" t="s">
        <v>17</v>
      </c>
      <c r="C145" s="3">
        <v>6.4863342329131601E-2</v>
      </c>
      <c r="D145" s="3">
        <v>23.755133034346802</v>
      </c>
      <c r="E145" s="3">
        <v>0.81618168232348398</v>
      </c>
      <c r="F145" s="3">
        <v>0.95291190723360497</v>
      </c>
      <c r="G145" s="3">
        <v>9.8762414999450492</v>
      </c>
      <c r="H145" s="3">
        <v>11.512082355475901</v>
      </c>
      <c r="I145" s="3">
        <v>189.03</v>
      </c>
      <c r="J145" s="3">
        <v>99840</v>
      </c>
      <c r="K145" s="3">
        <v>31185305600</v>
      </c>
      <c r="L145" s="3">
        <v>711.06</v>
      </c>
    </row>
    <row r="146" spans="2:12" x14ac:dyDescent="0.35">
      <c r="B146" s="9" t="s">
        <v>18</v>
      </c>
      <c r="C146" s="3">
        <v>7.2704256830311897E-2</v>
      </c>
      <c r="D146" s="3">
        <v>22.765780723622701</v>
      </c>
      <c r="E146" s="3">
        <v>0.74214197533630899</v>
      </c>
      <c r="F146" s="3">
        <v>0.94678862102214401</v>
      </c>
      <c r="G146" s="3">
        <v>9.9549131066299896</v>
      </c>
      <c r="H146" s="3">
        <v>10.655471619397799</v>
      </c>
      <c r="I146" s="3">
        <v>190.4</v>
      </c>
      <c r="J146" s="3">
        <v>100480</v>
      </c>
      <c r="K146" s="3">
        <v>31386501120</v>
      </c>
      <c r="L146" s="3">
        <v>711.06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3.9371337107192803E-2</v>
      </c>
      <c r="D148" s="3">
        <v>28.0830753558274</v>
      </c>
      <c r="E148" s="3">
        <v>0.95327191938355704</v>
      </c>
      <c r="F148" s="3">
        <v>0.97133665248773204</v>
      </c>
      <c r="G148" s="3">
        <v>7.6288821456995004</v>
      </c>
      <c r="H148" s="3">
        <v>7.33969823020725</v>
      </c>
      <c r="I148" s="3">
        <v>189.91</v>
      </c>
      <c r="J148" s="3">
        <v>99520</v>
      </c>
      <c r="K148" s="3">
        <v>31084707840</v>
      </c>
      <c r="L148" s="3">
        <v>711.06</v>
      </c>
    </row>
    <row r="149" spans="2:12" x14ac:dyDescent="0.35">
      <c r="B149" s="9" t="s">
        <v>12</v>
      </c>
      <c r="C149" s="3">
        <v>4.0261625023526003E-2</v>
      </c>
      <c r="D149" s="3">
        <v>27.886388140512199</v>
      </c>
      <c r="E149" s="3">
        <v>0.94885694750272298</v>
      </c>
      <c r="F149" s="3">
        <v>0.96927032160739302</v>
      </c>
      <c r="G149" s="3">
        <v>7.8325822749520002</v>
      </c>
      <c r="H149" s="3">
        <v>7.6697269944867399</v>
      </c>
      <c r="I149" s="3">
        <v>188.72</v>
      </c>
      <c r="J149" s="3">
        <v>99520</v>
      </c>
      <c r="K149" s="3">
        <v>31084707840</v>
      </c>
      <c r="L149" s="3">
        <v>711.06</v>
      </c>
    </row>
    <row r="150" spans="2:12" x14ac:dyDescent="0.35">
      <c r="B150" s="9" t="s">
        <v>13</v>
      </c>
      <c r="C150" s="3">
        <v>4.1844404687284099E-2</v>
      </c>
      <c r="D150" s="3">
        <v>27.550461281158</v>
      </c>
      <c r="E150" s="3">
        <v>0.94422985377272795</v>
      </c>
      <c r="F150" s="3">
        <v>0.96428495746148302</v>
      </c>
      <c r="G150" s="3">
        <v>8.1080192550667096</v>
      </c>
      <c r="H150" s="3">
        <v>8.0685630844649392</v>
      </c>
      <c r="I150" s="3">
        <v>188.43</v>
      </c>
      <c r="J150" s="3">
        <v>99520</v>
      </c>
      <c r="K150" s="3">
        <v>31084707840</v>
      </c>
      <c r="L150" s="3">
        <v>711.06</v>
      </c>
    </row>
    <row r="151" spans="2:12" x14ac:dyDescent="0.35">
      <c r="B151" s="9" t="s">
        <v>14</v>
      </c>
      <c r="C151" s="3">
        <v>4.4315016569440098E-2</v>
      </c>
      <c r="D151" s="3">
        <v>27.054626443537799</v>
      </c>
      <c r="E151" s="3">
        <v>0.93499611835299601</v>
      </c>
      <c r="F151" s="3">
        <v>0.95536758638735897</v>
      </c>
      <c r="G151" s="3">
        <v>8.3713445500648795</v>
      </c>
      <c r="H151" s="3">
        <v>9.2586253633703492</v>
      </c>
      <c r="I151" s="3">
        <v>187.8</v>
      </c>
      <c r="J151" s="3">
        <v>99520</v>
      </c>
      <c r="K151" s="3">
        <v>31084707840</v>
      </c>
      <c r="L151" s="3">
        <v>711.06</v>
      </c>
    </row>
    <row r="152" spans="2:12" x14ac:dyDescent="0.35">
      <c r="B152" s="9" t="s">
        <v>15</v>
      </c>
      <c r="C152" s="3">
        <v>5.2446337332986898E-2</v>
      </c>
      <c r="D152" s="3">
        <v>25.595215669950399</v>
      </c>
      <c r="E152" s="3">
        <v>0.87783462909365495</v>
      </c>
      <c r="F152" s="3">
        <v>0.96092914584715505</v>
      </c>
      <c r="G152" s="3">
        <v>9.1887605896339899</v>
      </c>
      <c r="H152" s="3">
        <v>9.5371254730039698</v>
      </c>
      <c r="I152" s="3">
        <v>189.3</v>
      </c>
      <c r="J152" s="3">
        <v>99280</v>
      </c>
      <c r="K152" s="3">
        <v>31009259520</v>
      </c>
      <c r="L152" s="3">
        <v>711.06</v>
      </c>
    </row>
    <row r="153" spans="2:12" x14ac:dyDescent="0.35">
      <c r="B153" s="9" t="s">
        <v>16</v>
      </c>
      <c r="C153" s="3">
        <v>4.1823808020802197E-2</v>
      </c>
      <c r="D153" s="3">
        <v>27.556269374973098</v>
      </c>
      <c r="E153" s="3">
        <v>0.93851159541818596</v>
      </c>
      <c r="F153" s="3">
        <v>0.96720042845002396</v>
      </c>
      <c r="G153" s="3">
        <v>7.9544021284502398</v>
      </c>
      <c r="H153" s="3">
        <v>7.9633747561521604</v>
      </c>
      <c r="I153" s="3">
        <v>188.63</v>
      </c>
      <c r="J153" s="3">
        <v>99440</v>
      </c>
      <c r="K153" s="3">
        <v>31059558400</v>
      </c>
      <c r="L153" s="3">
        <v>711.06</v>
      </c>
    </row>
    <row r="154" spans="2:12" x14ac:dyDescent="0.35">
      <c r="B154" s="9" t="s">
        <v>17</v>
      </c>
      <c r="C154" s="3">
        <v>3.9604150800993797E-2</v>
      </c>
      <c r="D154" s="3">
        <v>28.0386918092115</v>
      </c>
      <c r="E154" s="3">
        <v>0.95467845835685405</v>
      </c>
      <c r="F154" s="3">
        <v>0.97135346251635202</v>
      </c>
      <c r="G154" s="3">
        <v>7.79956329772339</v>
      </c>
      <c r="H154" s="3">
        <v>7.4212003162520697</v>
      </c>
      <c r="I154" s="3">
        <v>189.03</v>
      </c>
      <c r="J154" s="3">
        <v>99840</v>
      </c>
      <c r="K154" s="3">
        <v>31185305600</v>
      </c>
      <c r="L154" s="3">
        <v>711.06</v>
      </c>
    </row>
    <row r="155" spans="2:12" x14ac:dyDescent="0.35">
      <c r="B155" s="9" t="s">
        <v>18</v>
      </c>
      <c r="C155" s="3">
        <v>4.4937633472266897E-2</v>
      </c>
      <c r="D155" s="3">
        <v>26.9339286865088</v>
      </c>
      <c r="E155" s="3">
        <v>0.93267648842769602</v>
      </c>
      <c r="F155" s="3">
        <v>0.96873482178714798</v>
      </c>
      <c r="G155" s="3">
        <v>7.8997628287716797</v>
      </c>
      <c r="H155" s="3">
        <v>7.7540226279021001</v>
      </c>
      <c r="I155" s="3">
        <v>190.43</v>
      </c>
      <c r="J155" s="3">
        <v>100480</v>
      </c>
      <c r="K155" s="3">
        <v>31386501120</v>
      </c>
      <c r="L155" s="3">
        <v>711.06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3.94550844906809E-2</v>
      </c>
      <c r="D157" s="3">
        <v>28.0707978090418</v>
      </c>
      <c r="E157" s="3">
        <v>0.95276992128609195</v>
      </c>
      <c r="F157" s="3">
        <v>0.97102508250544595</v>
      </c>
      <c r="G157" s="3">
        <v>7.6867710479317903</v>
      </c>
      <c r="H157" s="3">
        <v>7.3495772450680299</v>
      </c>
      <c r="I157" s="3">
        <v>189.86</v>
      </c>
      <c r="J157" s="3">
        <v>99520</v>
      </c>
      <c r="K157" s="3">
        <v>31084707840</v>
      </c>
      <c r="L157" s="3">
        <v>711.06</v>
      </c>
    </row>
    <row r="158" spans="2:12" x14ac:dyDescent="0.35">
      <c r="B158" s="9" t="s">
        <v>12</v>
      </c>
      <c r="C158" s="3">
        <v>4.0022211947093302E-2</v>
      </c>
      <c r="D158" s="3">
        <v>27.938024013058399</v>
      </c>
      <c r="E158" s="3">
        <v>0.94975651152219298</v>
      </c>
      <c r="F158" s="3">
        <v>0.96900437075565304</v>
      </c>
      <c r="G158" s="3">
        <v>7.7688230642747902</v>
      </c>
      <c r="H158" s="3">
        <v>7.5381288859744604</v>
      </c>
      <c r="I158" s="3">
        <v>188.51</v>
      </c>
      <c r="J158" s="3">
        <v>99520</v>
      </c>
      <c r="K158" s="3">
        <v>31084707840</v>
      </c>
      <c r="L158" s="3">
        <v>711.06</v>
      </c>
    </row>
    <row r="159" spans="2:12" x14ac:dyDescent="0.35">
      <c r="B159" s="9" t="s">
        <v>13</v>
      </c>
      <c r="C159" s="3">
        <v>4.0874176791441598E-2</v>
      </c>
      <c r="D159" s="3">
        <v>27.763062961396301</v>
      </c>
      <c r="E159" s="3">
        <v>0.94651314592533797</v>
      </c>
      <c r="F159" s="3">
        <v>0.96607455730049796</v>
      </c>
      <c r="G159" s="3">
        <v>7.9563405570927799</v>
      </c>
      <c r="H159" s="3">
        <v>7.7004064966911496</v>
      </c>
      <c r="I159" s="3">
        <v>188.25</v>
      </c>
      <c r="J159" s="3">
        <v>99520</v>
      </c>
      <c r="K159" s="3">
        <v>31084707840</v>
      </c>
      <c r="L159" s="3">
        <v>711.06</v>
      </c>
    </row>
    <row r="160" spans="2:12" x14ac:dyDescent="0.35">
      <c r="B160" s="9" t="s">
        <v>14</v>
      </c>
      <c r="C160" s="3">
        <v>4.3578235892668397E-2</v>
      </c>
      <c r="D160" s="3">
        <v>27.206894245372599</v>
      </c>
      <c r="E160" s="3">
        <v>0.93925376611544098</v>
      </c>
      <c r="F160" s="3">
        <v>0.958848957578182</v>
      </c>
      <c r="G160" s="3">
        <v>8.2833481241848208</v>
      </c>
      <c r="H160" s="3">
        <v>8.7832023622287902</v>
      </c>
      <c r="I160" s="3">
        <v>187.71</v>
      </c>
      <c r="J160" s="3">
        <v>99520</v>
      </c>
      <c r="K160" s="3">
        <v>31084707840</v>
      </c>
      <c r="L160" s="3">
        <v>711.06</v>
      </c>
    </row>
    <row r="161" spans="2:12" x14ac:dyDescent="0.35">
      <c r="B161" s="9" t="s">
        <v>15</v>
      </c>
      <c r="C161" s="3">
        <v>5.1281474333377298E-2</v>
      </c>
      <c r="D161" s="3">
        <v>25.792301118421602</v>
      </c>
      <c r="E161" s="3">
        <v>0.88529255998461598</v>
      </c>
      <c r="F161" s="3">
        <v>0.96214825285739503</v>
      </c>
      <c r="G161" s="3">
        <v>9.0598910257405105</v>
      </c>
      <c r="H161" s="3">
        <v>9.3920607927693602</v>
      </c>
      <c r="I161" s="3">
        <v>189</v>
      </c>
      <c r="J161" s="3">
        <v>99280</v>
      </c>
      <c r="K161" s="3">
        <v>31009259520</v>
      </c>
      <c r="L161" s="3">
        <v>711.06</v>
      </c>
    </row>
    <row r="162" spans="2:12" x14ac:dyDescent="0.35">
      <c r="B162" s="9" t="s">
        <v>16</v>
      </c>
      <c r="C162" s="3">
        <v>4.0989591572117103E-2</v>
      </c>
      <c r="D162" s="3">
        <v>27.7343245769224</v>
      </c>
      <c r="E162" s="3">
        <v>0.94197906423003497</v>
      </c>
      <c r="F162" s="3">
        <v>0.96792190944782497</v>
      </c>
      <c r="G162" s="3">
        <v>7.9053916087578697</v>
      </c>
      <c r="H162" s="3">
        <v>7.8638358480566302</v>
      </c>
      <c r="I162" s="3">
        <v>188.47</v>
      </c>
      <c r="J162" s="3">
        <v>99440</v>
      </c>
      <c r="K162" s="3">
        <v>31059558400</v>
      </c>
      <c r="L162" s="3">
        <v>711.06</v>
      </c>
    </row>
    <row r="163" spans="2:12" x14ac:dyDescent="0.35">
      <c r="B163" s="9" t="s">
        <v>17</v>
      </c>
      <c r="C163" s="3">
        <v>3.9678286403342498E-2</v>
      </c>
      <c r="D163" s="3">
        <v>28.023609456452</v>
      </c>
      <c r="E163" s="3">
        <v>0.95492448915527695</v>
      </c>
      <c r="F163" s="3">
        <v>0.970897063867179</v>
      </c>
      <c r="G163" s="3">
        <v>7.8338922786264096</v>
      </c>
      <c r="H163" s="3">
        <v>7.2859292735136201</v>
      </c>
      <c r="I163" s="3">
        <v>189.01</v>
      </c>
      <c r="J163" s="3">
        <v>99840</v>
      </c>
      <c r="K163" s="3">
        <v>31185305600</v>
      </c>
      <c r="L163" s="3">
        <v>711.06</v>
      </c>
    </row>
    <row r="164" spans="2:12" x14ac:dyDescent="0.35">
      <c r="B164" s="9" t="s">
        <v>18</v>
      </c>
      <c r="C164" s="3">
        <v>4.0041911517912802E-2</v>
      </c>
      <c r="D164" s="3">
        <v>27.9376925948002</v>
      </c>
      <c r="E164" s="3">
        <v>0.95463360362715199</v>
      </c>
      <c r="F164" s="3">
        <v>0.97146964774738598</v>
      </c>
      <c r="G164" s="3">
        <v>7.5846283672221899</v>
      </c>
      <c r="H164" s="3">
        <v>6.9636006937496697</v>
      </c>
      <c r="I164" s="3">
        <v>190.25</v>
      </c>
      <c r="J164" s="3">
        <v>100480</v>
      </c>
      <c r="K164" s="3">
        <v>31386501120</v>
      </c>
      <c r="L164" s="3">
        <v>711.06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4.0506455750968902E-2</v>
      </c>
      <c r="D166" s="3">
        <v>27.8413726939344</v>
      </c>
      <c r="E166" s="3">
        <v>0.94968034591454698</v>
      </c>
      <c r="F166" s="3">
        <v>0.97126984897652302</v>
      </c>
      <c r="G166" s="3">
        <v>7.6823605924748897</v>
      </c>
      <c r="H166" s="3">
        <v>7.7278203146986399</v>
      </c>
      <c r="I166" s="3">
        <v>190.06</v>
      </c>
      <c r="J166" s="3">
        <v>99520</v>
      </c>
      <c r="K166" s="3">
        <v>31084707840</v>
      </c>
      <c r="L166" s="3">
        <v>711.06</v>
      </c>
    </row>
    <row r="167" spans="2:12" x14ac:dyDescent="0.35">
      <c r="B167" s="9" t="s">
        <v>12</v>
      </c>
      <c r="C167" s="3">
        <v>4.9033793864269599E-2</v>
      </c>
      <c r="D167" s="3">
        <v>26.177360943852499</v>
      </c>
      <c r="E167" s="3">
        <v>0.91220216580773805</v>
      </c>
      <c r="F167" s="3">
        <v>0.96404019367095395</v>
      </c>
      <c r="G167" s="3">
        <v>8.4955139207127495</v>
      </c>
      <c r="H167" s="3">
        <v>9.4738932892152796</v>
      </c>
      <c r="I167" s="3">
        <v>188.66</v>
      </c>
      <c r="J167" s="3">
        <v>99520</v>
      </c>
      <c r="K167" s="3">
        <v>31084707840</v>
      </c>
      <c r="L167" s="3">
        <v>711.06</v>
      </c>
    </row>
    <row r="168" spans="2:12" x14ac:dyDescent="0.35">
      <c r="B168" s="9" t="s">
        <v>13</v>
      </c>
      <c r="C168" s="3">
        <v>4.6957784449942301E-2</v>
      </c>
      <c r="D168" s="3">
        <v>26.5605558537662</v>
      </c>
      <c r="E168" s="3">
        <v>0.92297223518994997</v>
      </c>
      <c r="F168" s="3">
        <v>0.95965037703081701</v>
      </c>
      <c r="G168" s="3">
        <v>8.7014681319640594</v>
      </c>
      <c r="H168" s="3">
        <v>9.1484262375277101</v>
      </c>
      <c r="I168" s="3">
        <v>188.39</v>
      </c>
      <c r="J168" s="3">
        <v>99520</v>
      </c>
      <c r="K168" s="3">
        <v>31084707840</v>
      </c>
      <c r="L168" s="3">
        <v>711.06</v>
      </c>
    </row>
    <row r="169" spans="2:12" x14ac:dyDescent="0.35">
      <c r="B169" s="9" t="s">
        <v>14</v>
      </c>
      <c r="C169" s="3">
        <v>4.5792965183104398E-2</v>
      </c>
      <c r="D169" s="3">
        <v>26.771460774586998</v>
      </c>
      <c r="E169" s="3">
        <v>0.93389111111670797</v>
      </c>
      <c r="F169" s="3">
        <v>0.95452477344939002</v>
      </c>
      <c r="G169" s="3">
        <v>8.5079104774505101</v>
      </c>
      <c r="H169" s="3">
        <v>9.5530500590538505</v>
      </c>
      <c r="I169" s="3">
        <v>190.77</v>
      </c>
      <c r="J169" s="3">
        <v>99520</v>
      </c>
      <c r="K169" s="3">
        <v>31084707840</v>
      </c>
      <c r="L169" s="3">
        <v>711.06</v>
      </c>
    </row>
    <row r="170" spans="2:12" x14ac:dyDescent="0.35">
      <c r="B170" s="9" t="s">
        <v>15</v>
      </c>
      <c r="C170" s="3">
        <v>5.6474388446273303E-2</v>
      </c>
      <c r="D170" s="3">
        <v>24.955934845060199</v>
      </c>
      <c r="E170" s="3">
        <v>0.85243360307447802</v>
      </c>
      <c r="F170" s="3">
        <v>0.95737492645275901</v>
      </c>
      <c r="G170" s="3">
        <v>9.5053881461507697</v>
      </c>
      <c r="H170" s="3">
        <v>10.0771304740689</v>
      </c>
      <c r="I170" s="3">
        <v>189.06</v>
      </c>
      <c r="J170" s="3">
        <v>99280</v>
      </c>
      <c r="K170" s="3">
        <v>31009259520</v>
      </c>
      <c r="L170" s="3">
        <v>711.06</v>
      </c>
    </row>
    <row r="171" spans="2:12" x14ac:dyDescent="0.35">
      <c r="B171" s="9" t="s">
        <v>16</v>
      </c>
      <c r="C171" s="3">
        <v>4.7755808111234102E-2</v>
      </c>
      <c r="D171" s="3">
        <v>26.4147680639371</v>
      </c>
      <c r="E171" s="3">
        <v>0.90853092274603597</v>
      </c>
      <c r="F171" s="3">
        <v>0.96282143844789903</v>
      </c>
      <c r="G171" s="3">
        <v>8.6137500628605892</v>
      </c>
      <c r="H171" s="3">
        <v>9.3721968951156693</v>
      </c>
      <c r="I171" s="3">
        <v>192.46</v>
      </c>
      <c r="J171" s="3">
        <v>99440</v>
      </c>
      <c r="K171" s="3">
        <v>31059558400</v>
      </c>
      <c r="L171" s="3">
        <v>711.06</v>
      </c>
    </row>
    <row r="172" spans="2:12" x14ac:dyDescent="0.35">
      <c r="B172" s="9" t="s">
        <v>17</v>
      </c>
      <c r="C172" s="3">
        <v>4.3527745430005697E-2</v>
      </c>
      <c r="D172" s="3">
        <v>27.218881324849299</v>
      </c>
      <c r="E172" s="3">
        <v>0.93690800723060896</v>
      </c>
      <c r="F172" s="3">
        <v>0.96682559510537203</v>
      </c>
      <c r="G172" s="3">
        <v>8.0973191847977706</v>
      </c>
      <c r="H172" s="3">
        <v>8.6700022220195798</v>
      </c>
      <c r="I172" s="3">
        <v>190.94</v>
      </c>
      <c r="J172" s="3">
        <v>99840</v>
      </c>
      <c r="K172" s="3">
        <v>31185305600</v>
      </c>
      <c r="L172" s="3">
        <v>711.06</v>
      </c>
    </row>
    <row r="173" spans="2:12" x14ac:dyDescent="0.35">
      <c r="B173" s="9" t="s">
        <v>18</v>
      </c>
      <c r="C173" s="3">
        <v>5.7393231170148697E-2</v>
      </c>
      <c r="D173" s="3">
        <v>24.814960821423998</v>
      </c>
      <c r="E173" s="3">
        <v>0.86054318145136</v>
      </c>
      <c r="F173" s="3">
        <v>0.96176234333723098</v>
      </c>
      <c r="G173" s="3">
        <v>8.4402363216745204</v>
      </c>
      <c r="H173" s="3">
        <v>9.2213367993703095</v>
      </c>
      <c r="I173" s="3">
        <v>190.33</v>
      </c>
      <c r="J173" s="3">
        <v>100480</v>
      </c>
      <c r="K173" s="3">
        <v>31386501120</v>
      </c>
      <c r="L173" s="3">
        <v>711.06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3.9356918260987798E-2</v>
      </c>
      <c r="D175" s="3">
        <v>28.0917688951494</v>
      </c>
      <c r="E175" s="3">
        <v>0.95255998445997203</v>
      </c>
      <c r="F175" s="3">
        <v>0.97108268850620105</v>
      </c>
      <c r="G175" s="3">
        <v>7.6591764445988</v>
      </c>
      <c r="H175" s="3">
        <v>7.3373401073963</v>
      </c>
      <c r="I175" s="3">
        <v>191.3</v>
      </c>
      <c r="J175" s="3">
        <v>99520</v>
      </c>
      <c r="K175" s="3">
        <v>31084707840</v>
      </c>
      <c r="L175" s="3">
        <v>711.06</v>
      </c>
    </row>
    <row r="176" spans="2:12" x14ac:dyDescent="0.35">
      <c r="B176" s="9" t="s">
        <v>12</v>
      </c>
      <c r="C176" s="3">
        <v>3.9948591225248797E-2</v>
      </c>
      <c r="D176" s="3">
        <v>27.956891254162802</v>
      </c>
      <c r="E176" s="3">
        <v>0.95007914282832595</v>
      </c>
      <c r="F176" s="3">
        <v>0.96934940426496796</v>
      </c>
      <c r="G176" s="3">
        <v>7.7886474274651798</v>
      </c>
      <c r="H176" s="3">
        <v>7.5281960833739703</v>
      </c>
      <c r="I176" s="3">
        <v>189.49</v>
      </c>
      <c r="J176" s="3">
        <v>99520</v>
      </c>
      <c r="K176" s="3">
        <v>31084707840</v>
      </c>
      <c r="L176" s="3">
        <v>711.06</v>
      </c>
    </row>
    <row r="177" spans="2:13" x14ac:dyDescent="0.35">
      <c r="B177" s="9" t="s">
        <v>13</v>
      </c>
      <c r="C177" s="3">
        <v>4.1167644491882198E-2</v>
      </c>
      <c r="D177" s="3">
        <v>27.700829488124199</v>
      </c>
      <c r="E177" s="3">
        <v>0.94623922529752802</v>
      </c>
      <c r="F177" s="3">
        <v>0.96583091268721299</v>
      </c>
      <c r="G177" s="3">
        <v>8.0180923669903894</v>
      </c>
      <c r="H177" s="3">
        <v>7.8720593958173204</v>
      </c>
      <c r="I177" s="3">
        <v>189.45</v>
      </c>
      <c r="J177" s="3">
        <v>99520</v>
      </c>
      <c r="K177" s="3">
        <v>31084707840</v>
      </c>
      <c r="L177" s="3">
        <v>711.06</v>
      </c>
    </row>
    <row r="178" spans="2:13" x14ac:dyDescent="0.35">
      <c r="B178" s="9" t="s">
        <v>14</v>
      </c>
      <c r="C178" s="3">
        <v>4.3306920118782198E-2</v>
      </c>
      <c r="D178" s="3">
        <v>27.260181562710699</v>
      </c>
      <c r="E178" s="3">
        <v>0.93868488928486704</v>
      </c>
      <c r="F178" s="3">
        <v>0.95826555091032595</v>
      </c>
      <c r="G178" s="3">
        <v>8.2379914379718997</v>
      </c>
      <c r="H178" s="3">
        <v>8.9248767073141302</v>
      </c>
      <c r="I178" s="3">
        <v>189.41</v>
      </c>
      <c r="J178" s="3">
        <v>99520</v>
      </c>
      <c r="K178" s="3">
        <v>31084707840</v>
      </c>
      <c r="L178" s="3">
        <v>711.06</v>
      </c>
    </row>
    <row r="179" spans="2:13" x14ac:dyDescent="0.35">
      <c r="B179" s="9" t="s">
        <v>15</v>
      </c>
      <c r="C179" s="3">
        <v>5.1844917829675499E-2</v>
      </c>
      <c r="D179" s="3">
        <v>25.692317242455101</v>
      </c>
      <c r="E179" s="3">
        <v>0.88331637329637802</v>
      </c>
      <c r="F179" s="3">
        <v>0.96131355954229603</v>
      </c>
      <c r="G179" s="3">
        <v>9.1196007934300507</v>
      </c>
      <c r="H179" s="3">
        <v>9.4479889430143604</v>
      </c>
      <c r="I179" s="3">
        <v>190.43</v>
      </c>
      <c r="J179" s="3">
        <v>99280</v>
      </c>
      <c r="K179" s="3">
        <v>31009259520</v>
      </c>
      <c r="L179" s="3">
        <v>711.06</v>
      </c>
    </row>
    <row r="180" spans="2:13" x14ac:dyDescent="0.35">
      <c r="B180" s="9" t="s">
        <v>16</v>
      </c>
      <c r="C180" s="3">
        <v>4.1122271299079603E-2</v>
      </c>
      <c r="D180" s="3">
        <v>27.701706088894099</v>
      </c>
      <c r="E180" s="3">
        <v>0.94199602854971798</v>
      </c>
      <c r="F180" s="3">
        <v>0.967605102076045</v>
      </c>
      <c r="G180" s="3">
        <v>7.8939306106325597</v>
      </c>
      <c r="H180" s="3">
        <v>7.85777661648918</v>
      </c>
      <c r="I180" s="3">
        <v>189.44</v>
      </c>
      <c r="J180" s="3">
        <v>99440</v>
      </c>
      <c r="K180" s="3">
        <v>31059558400</v>
      </c>
      <c r="L180" s="3">
        <v>711.06</v>
      </c>
    </row>
    <row r="181" spans="2:13" x14ac:dyDescent="0.35">
      <c r="B181" s="9" t="s">
        <v>17</v>
      </c>
      <c r="C181" s="3">
        <v>3.9671325447247503E-2</v>
      </c>
      <c r="D181" s="3">
        <v>28.013508060881801</v>
      </c>
      <c r="E181" s="3">
        <v>0.954564484776945</v>
      </c>
      <c r="F181" s="3">
        <v>0.97082853731449903</v>
      </c>
      <c r="G181" s="3">
        <v>7.8496083975947304</v>
      </c>
      <c r="H181" s="3">
        <v>7.1578807289356297</v>
      </c>
      <c r="I181" s="3">
        <v>190.82</v>
      </c>
      <c r="J181" s="3">
        <v>99840</v>
      </c>
      <c r="K181" s="3">
        <v>31185305600</v>
      </c>
      <c r="L181" s="3">
        <v>711.06</v>
      </c>
    </row>
    <row r="182" spans="2:13" x14ac:dyDescent="0.35">
      <c r="B182" s="9" t="s">
        <v>18</v>
      </c>
      <c r="C182" s="3">
        <v>4.0599398117723597E-2</v>
      </c>
      <c r="D182" s="3">
        <v>27.822748343287401</v>
      </c>
      <c r="E182" s="3">
        <v>0.95319044360010596</v>
      </c>
      <c r="F182" s="3">
        <v>0.96940296019776295</v>
      </c>
      <c r="G182" s="3">
        <v>7.8335134638304096</v>
      </c>
      <c r="H182" s="3">
        <v>7.00700355771734</v>
      </c>
      <c r="I182" s="3">
        <v>191.88</v>
      </c>
      <c r="J182" s="3">
        <v>100480</v>
      </c>
      <c r="K182" s="3">
        <v>31386501120</v>
      </c>
      <c r="L182" s="3">
        <v>711.06</v>
      </c>
    </row>
    <row r="183" spans="2:13" x14ac:dyDescent="0.35">
      <c r="B183" s="10" t="s">
        <v>38</v>
      </c>
    </row>
    <row r="184" spans="2:13" x14ac:dyDescent="0.35">
      <c r="B184" s="9" t="s">
        <v>11</v>
      </c>
      <c r="C184" s="3">
        <v>5.0774123765440299E-2</v>
      </c>
      <c r="D184" s="3">
        <v>25.8785930191465</v>
      </c>
      <c r="E184" s="3">
        <v>0.90198588486508902</v>
      </c>
      <c r="F184" s="3">
        <v>0.96723384852424299</v>
      </c>
      <c r="G184" s="3">
        <v>8.5516443937793092</v>
      </c>
      <c r="H184" s="3">
        <v>8.5131981541490198</v>
      </c>
      <c r="I184" s="3">
        <v>188.52</v>
      </c>
      <c r="J184" s="3">
        <v>99520</v>
      </c>
      <c r="K184" s="3">
        <v>31084707840</v>
      </c>
      <c r="L184" s="3">
        <v>711.06</v>
      </c>
    </row>
    <row r="185" spans="2:13" x14ac:dyDescent="0.35">
      <c r="B185" s="9" t="s">
        <v>12</v>
      </c>
      <c r="C185" s="3">
        <v>6.4118656978065097E-2</v>
      </c>
      <c r="D185" s="3">
        <v>23.855308838392101</v>
      </c>
      <c r="E185" s="3">
        <v>0.83046802959793997</v>
      </c>
      <c r="F185" s="3">
        <v>0.95448091804841795</v>
      </c>
      <c r="G185" s="3">
        <v>9.6558422593195701</v>
      </c>
      <c r="H185" s="3">
        <v>11.330737417917501</v>
      </c>
      <c r="I185" s="3">
        <v>189.15</v>
      </c>
      <c r="J185" s="3">
        <v>99520</v>
      </c>
      <c r="K185" s="3">
        <v>31084707840</v>
      </c>
      <c r="L185" s="3">
        <v>711.06</v>
      </c>
    </row>
    <row r="186" spans="2:13" x14ac:dyDescent="0.35">
      <c r="B186" s="9" t="s">
        <v>13</v>
      </c>
      <c r="C186" s="3">
        <v>5.8197277676479697E-2</v>
      </c>
      <c r="D186" s="3">
        <v>24.695918578551101</v>
      </c>
      <c r="E186" s="3">
        <v>0.86531731879655205</v>
      </c>
      <c r="F186" s="3">
        <v>0.95043220835793096</v>
      </c>
      <c r="G186" s="3">
        <v>9.5743651215285599</v>
      </c>
      <c r="H186" s="3">
        <v>10.8867349945053</v>
      </c>
      <c r="I186" s="3">
        <v>188.54</v>
      </c>
      <c r="J186" s="3">
        <v>99520</v>
      </c>
      <c r="K186" s="3">
        <v>31084707840</v>
      </c>
      <c r="L186" s="3">
        <v>711.06</v>
      </c>
    </row>
    <row r="187" spans="2:13" x14ac:dyDescent="0.35">
      <c r="B187" s="9" t="s">
        <v>14</v>
      </c>
      <c r="C187" s="3">
        <v>4.7567360160431803E-2</v>
      </c>
      <c r="D187" s="3">
        <v>26.443708402437501</v>
      </c>
      <c r="E187" s="3">
        <v>0.92925963946909795</v>
      </c>
      <c r="F187" s="3">
        <v>0.95257813398480096</v>
      </c>
      <c r="G187" s="3">
        <v>8.8344548867528996</v>
      </c>
      <c r="H187" s="3">
        <v>9.8533444485553403</v>
      </c>
      <c r="I187" s="3">
        <v>189.24</v>
      </c>
      <c r="J187" s="3">
        <v>99520</v>
      </c>
      <c r="K187" s="3">
        <v>31084707840</v>
      </c>
      <c r="L187" s="3">
        <v>711.06</v>
      </c>
    </row>
    <row r="188" spans="2:13" x14ac:dyDescent="0.35">
      <c r="B188" s="9" t="s">
        <v>15</v>
      </c>
      <c r="C188" s="3">
        <v>6.3256203445918993E-2</v>
      </c>
      <c r="D188" s="3">
        <v>23.9689547960695</v>
      </c>
      <c r="E188" s="3">
        <v>0.80612151595743198</v>
      </c>
      <c r="F188" s="3">
        <v>0.95412031331721803</v>
      </c>
      <c r="G188" s="3">
        <v>10.076144266433401</v>
      </c>
      <c r="H188" s="3">
        <v>10.1453367431206</v>
      </c>
      <c r="I188" s="3">
        <v>189.84</v>
      </c>
      <c r="J188" s="3">
        <v>99280</v>
      </c>
      <c r="K188" s="3">
        <v>31009259520</v>
      </c>
      <c r="L188" s="3">
        <v>711.06</v>
      </c>
    </row>
    <row r="189" spans="2:13" x14ac:dyDescent="0.35">
      <c r="B189" s="9" t="s">
        <v>16</v>
      </c>
      <c r="C189" s="3">
        <v>5.9490656221015799E-2</v>
      </c>
      <c r="D189" s="3">
        <v>24.506521543410301</v>
      </c>
      <c r="E189" s="3">
        <v>0.83901066141679104</v>
      </c>
      <c r="F189" s="3">
        <v>0.95357788338291705</v>
      </c>
      <c r="G189" s="3">
        <v>9.7140941166826806</v>
      </c>
      <c r="H189" s="3">
        <v>10.8751125738589</v>
      </c>
      <c r="I189" s="3">
        <v>190.14</v>
      </c>
      <c r="J189" s="3">
        <v>99440</v>
      </c>
      <c r="K189" s="3">
        <v>31059558400</v>
      </c>
      <c r="L189" s="3">
        <v>711.06</v>
      </c>
    </row>
    <row r="190" spans="2:13" x14ac:dyDescent="0.35">
      <c r="B190" s="9" t="s">
        <v>17</v>
      </c>
      <c r="C190" s="3">
        <v>5.7477294888168197E-2</v>
      </c>
      <c r="D190" s="3">
        <v>24.802899248252402</v>
      </c>
      <c r="E190" s="3">
        <v>0.85628487025421296</v>
      </c>
      <c r="F190" s="3">
        <v>0.95939963181034305</v>
      </c>
      <c r="G190" s="3">
        <v>9.2062309066741896</v>
      </c>
      <c r="H190" s="3">
        <v>10.740694450993001</v>
      </c>
      <c r="I190" s="3">
        <v>189.22</v>
      </c>
      <c r="J190" s="3">
        <v>99840</v>
      </c>
      <c r="K190" s="3">
        <v>31185305600</v>
      </c>
      <c r="L190" s="3">
        <v>711.06</v>
      </c>
    </row>
    <row r="191" spans="2:13" x14ac:dyDescent="0.35">
      <c r="B191" s="9" t="s">
        <v>18</v>
      </c>
      <c r="C191" s="3">
        <v>6.9464936035209604E-2</v>
      </c>
      <c r="D191" s="3">
        <v>23.159503592202</v>
      </c>
      <c r="E191" s="3">
        <v>0.76431403923433205</v>
      </c>
      <c r="F191" s="3">
        <v>0.95191698112143397</v>
      </c>
      <c r="G191" s="3">
        <v>9.6542535054438492</v>
      </c>
      <c r="H191" s="3">
        <v>10.4272442633764</v>
      </c>
      <c r="I191" s="3">
        <v>190.57</v>
      </c>
      <c r="J191" s="3">
        <v>100480</v>
      </c>
      <c r="K191" s="3">
        <v>31386501120</v>
      </c>
      <c r="L191" s="3">
        <v>711.06</v>
      </c>
    </row>
    <row r="192" spans="2:13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4.8550783543014286E-2</v>
      </c>
      <c r="D192" s="10">
        <f t="shared" ref="D192" si="4">(SUM(D103:D110)+SUM(D112:D119)+SUM(D121:D128)+SUM(D130:D137)+SUM(D139:D146)+SUM(D148:D155)+SUM(D157:D164)+SUM(D166:D173)+SUM(D175:D182)+SUM(D184:D191))/80</f>
        <v>26.414309568574005</v>
      </c>
      <c r="E192" s="10">
        <f t="shared" ref="E192" si="5">(SUM(E103:E110)+SUM(E112:E119)+SUM(E121:E128)+SUM(E130:E137)+SUM(E139:E146)+SUM(E148:E155)+SUM(E157:E164)+SUM(E166:E173)+SUM(E175:E182)+SUM(E184:E191))/80</f>
        <v>0.90670742240790358</v>
      </c>
      <c r="F192" s="10">
        <f t="shared" ref="F192" si="6">(SUM(F103:F110)+SUM(F112:F119)+SUM(F121:F128)+SUM(F130:F137)+SUM(F139:F146)+SUM(F148:F155)+SUM(F157:F164)+SUM(F166:F173)+SUM(F175:F182)+SUM(F184:F191))/80</f>
        <v>0.96225112912869637</v>
      </c>
      <c r="G192" s="10">
        <f t="shared" ref="G192" si="7">(SUM(G103:G110)+SUM(G112:G119)+SUM(G121:G128)+SUM(G130:G137)+SUM(G139:G146)+SUM(G148:G155)+SUM(G157:G164)+SUM(G166:G173)+SUM(G175:G182)+SUM(G184:G191))/80</f>
        <v>8.5399760757718131</v>
      </c>
      <c r="H192" s="10">
        <f t="shared" ref="H192:L192" si="8">(SUM(H103:H110)+SUM(H112:H119)+SUM(H121:H128)+SUM(H130:H137)+SUM(H139:H146)+SUM(H148:H155)+SUM(H157:H164)+SUM(H166:H173)+SUM(H175:H182)+SUM(H184:H191))/80</f>
        <v>8.8774980435914408</v>
      </c>
      <c r="I192" s="10">
        <f t="shared" si="8"/>
        <v>189.24099999999999</v>
      </c>
      <c r="J192" s="10">
        <f t="shared" si="8"/>
        <v>99640</v>
      </c>
      <c r="K192" s="10">
        <f t="shared" si="8"/>
        <v>31122432000</v>
      </c>
      <c r="L192" s="10">
        <f t="shared" si="8"/>
        <v>711.05999999999983</v>
      </c>
      <c r="M192" s="10"/>
    </row>
    <row r="193" spans="2:12" x14ac:dyDescent="0.35">
      <c r="B193" s="17" t="s">
        <v>142</v>
      </c>
      <c r="C193" s="12">
        <f t="shared" ref="C193:L193" si="9">SUM(C103:C106,C108:C110,C112:C115,C117:C119,C121:C124,C126:C128,C130:C133,C135:C137,C139:C142,C144:C146,C148:C151,C153:C155,C157:C160,C162:C164,C166:C169,C171:C173,C175:C178,C180:C182,C184:C187,C189:C191)/70</f>
        <v>4.7361005178322105E-2</v>
      </c>
      <c r="D193" s="12">
        <f t="shared" si="9"/>
        <v>26.624363039510765</v>
      </c>
      <c r="E193" s="12">
        <f t="shared" si="9"/>
        <v>0.91502889506494911</v>
      </c>
      <c r="F193" s="12">
        <f t="shared" si="9"/>
        <v>0.96287372121205794</v>
      </c>
      <c r="G193" s="12">
        <f t="shared" si="9"/>
        <v>8.3981629895793741</v>
      </c>
      <c r="H193" s="12">
        <f t="shared" si="9"/>
        <v>8.7531874618241527</v>
      </c>
      <c r="I193" s="12">
        <f t="shared" si="9"/>
        <v>189.2334285714285</v>
      </c>
      <c r="J193" s="12">
        <f t="shared" si="9"/>
        <v>99691.428571428565</v>
      </c>
      <c r="K193" s="12">
        <f t="shared" si="9"/>
        <v>31138599497.142857</v>
      </c>
      <c r="L193" s="12">
        <f t="shared" si="9"/>
        <v>711.05999999999949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1.49043612812558E-2</v>
      </c>
      <c r="D198" s="3">
        <v>36.481564680924699</v>
      </c>
      <c r="E198" s="3">
        <v>0.96695023571027106</v>
      </c>
      <c r="F198" s="3">
        <v>0.99518227610423504</v>
      </c>
      <c r="G198" s="3">
        <v>1.9577229640560001</v>
      </c>
      <c r="H198" s="3">
        <v>2.4208508413974701</v>
      </c>
      <c r="I198" s="3">
        <v>101.14</v>
      </c>
      <c r="J198" s="3">
        <v>87840</v>
      </c>
      <c r="K198" s="3">
        <v>18085280000</v>
      </c>
      <c r="L198" s="3">
        <v>446</v>
      </c>
    </row>
    <row r="199" spans="2:12" x14ac:dyDescent="0.35">
      <c r="B199" s="9" t="s">
        <v>12</v>
      </c>
      <c r="C199" s="3">
        <v>1.8269059431430899E-2</v>
      </c>
      <c r="D199" s="3">
        <v>34.728540836991002</v>
      </c>
      <c r="E199" s="3">
        <v>0.96235602372154105</v>
      </c>
      <c r="F199" s="3">
        <v>0.99377016143919195</v>
      </c>
      <c r="G199" s="3">
        <v>2.2245924317813999</v>
      </c>
      <c r="H199" s="3">
        <v>3.0615578037075801</v>
      </c>
      <c r="I199" s="3">
        <v>99.77</v>
      </c>
      <c r="J199" s="3">
        <v>87840</v>
      </c>
      <c r="K199" s="3">
        <v>18085280000</v>
      </c>
      <c r="L199" s="3">
        <v>446</v>
      </c>
    </row>
    <row r="200" spans="2:12" x14ac:dyDescent="0.35">
      <c r="B200" s="9" t="s">
        <v>13</v>
      </c>
      <c r="C200" s="3">
        <v>2.03102119451554E-2</v>
      </c>
      <c r="D200" s="3">
        <v>33.813202957349702</v>
      </c>
      <c r="E200" s="3">
        <v>0.96070355774861604</v>
      </c>
      <c r="F200" s="3">
        <v>0.99143490722112004</v>
      </c>
      <c r="G200" s="3">
        <v>2.3036085137910498</v>
      </c>
      <c r="H200" s="3">
        <v>3.37316810911648</v>
      </c>
      <c r="I200" s="3">
        <v>99.48</v>
      </c>
      <c r="J200" s="3">
        <v>87840</v>
      </c>
      <c r="K200" s="3">
        <v>18085280000</v>
      </c>
      <c r="L200" s="3">
        <v>446</v>
      </c>
    </row>
    <row r="201" spans="2:12" x14ac:dyDescent="0.35">
      <c r="B201" s="9" t="s">
        <v>14</v>
      </c>
      <c r="C201" s="3">
        <v>2.9558418773783499E-2</v>
      </c>
      <c r="D201" s="3">
        <v>30.566729511645601</v>
      </c>
      <c r="E201" s="3">
        <v>0.94730145751510997</v>
      </c>
      <c r="F201" s="3">
        <v>0.98395147286116302</v>
      </c>
      <c r="G201" s="3">
        <v>2.8698082282098798</v>
      </c>
      <c r="H201" s="3">
        <v>4.8151749356059099</v>
      </c>
      <c r="I201" s="3">
        <v>99.18</v>
      </c>
      <c r="J201" s="3">
        <v>87840</v>
      </c>
      <c r="K201" s="3">
        <v>18085280000</v>
      </c>
      <c r="L201" s="3">
        <v>446</v>
      </c>
    </row>
    <row r="202" spans="2:12" x14ac:dyDescent="0.35">
      <c r="B202" s="9" t="s">
        <v>15</v>
      </c>
      <c r="C202" s="3">
        <v>6.1003683754235601E-2</v>
      </c>
      <c r="D202" s="3">
        <v>24.282615180429701</v>
      </c>
      <c r="E202" s="3">
        <v>0.81424358494267102</v>
      </c>
      <c r="F202" s="3">
        <v>0.97556835082305304</v>
      </c>
      <c r="G202" s="3">
        <v>5.2148927154397704</v>
      </c>
      <c r="H202" s="3">
        <v>5.9940203363468596</v>
      </c>
      <c r="I202" s="3">
        <v>100.28</v>
      </c>
      <c r="J202" s="3">
        <v>87600</v>
      </c>
      <c r="K202" s="3">
        <v>18035504000</v>
      </c>
      <c r="L202" s="3">
        <v>446</v>
      </c>
    </row>
    <row r="203" spans="2:12" x14ac:dyDescent="0.35">
      <c r="B203" s="9" t="s">
        <v>16</v>
      </c>
      <c r="C203" s="3">
        <v>2.1683251677318601E-2</v>
      </c>
      <c r="D203" s="3">
        <v>33.248802889568204</v>
      </c>
      <c r="E203" s="3">
        <v>0.95366369940488305</v>
      </c>
      <c r="F203" s="3">
        <v>0.99129994004209099</v>
      </c>
      <c r="G203" s="3">
        <v>2.6242275582254799</v>
      </c>
      <c r="H203" s="3">
        <v>3.46005707998233</v>
      </c>
      <c r="I203" s="3">
        <v>99.76</v>
      </c>
      <c r="J203" s="3">
        <v>87760</v>
      </c>
      <c r="K203" s="3">
        <v>18068688000</v>
      </c>
      <c r="L203" s="3">
        <v>446</v>
      </c>
    </row>
    <row r="204" spans="2:12" x14ac:dyDescent="0.35">
      <c r="B204" s="9" t="s">
        <v>17</v>
      </c>
      <c r="C204" s="3">
        <v>1.4814517688640101E-2</v>
      </c>
      <c r="D204" s="3">
        <v>36.5341412487683</v>
      </c>
      <c r="E204" s="3">
        <v>0.97303764872957599</v>
      </c>
      <c r="F204" s="3">
        <v>0.99493837166263299</v>
      </c>
      <c r="G204" s="3">
        <v>1.85794479694919</v>
      </c>
      <c r="H204" s="3">
        <v>2.5800514518930702</v>
      </c>
      <c r="I204" s="3">
        <v>100.14</v>
      </c>
      <c r="J204" s="3">
        <v>88160</v>
      </c>
      <c r="K204" s="3">
        <v>18151648000</v>
      </c>
      <c r="L204" s="3">
        <v>446</v>
      </c>
    </row>
    <row r="205" spans="2:12" x14ac:dyDescent="0.35">
      <c r="B205" s="9" t="s">
        <v>18</v>
      </c>
      <c r="C205" s="3">
        <v>2.6340010860366098E-2</v>
      </c>
      <c r="D205" s="3">
        <v>31.5641106588985</v>
      </c>
      <c r="E205" s="3">
        <v>0.96238290889004297</v>
      </c>
      <c r="F205" s="3">
        <v>0.99248190876338105</v>
      </c>
      <c r="G205" s="3">
        <v>2.4869307037866801</v>
      </c>
      <c r="H205" s="3">
        <v>3.6253103052996098</v>
      </c>
      <c r="I205" s="3">
        <v>101.1</v>
      </c>
      <c r="J205" s="3">
        <v>88800</v>
      </c>
      <c r="K205" s="3">
        <v>18284384000</v>
      </c>
      <c r="L205" s="3">
        <v>445.29</v>
      </c>
    </row>
    <row r="206" spans="2:12" x14ac:dyDescent="0.35">
      <c r="B206" s="10" t="s">
        <v>30</v>
      </c>
    </row>
    <row r="207" spans="2:12" x14ac:dyDescent="0.35">
      <c r="B207" s="9" t="s">
        <v>11</v>
      </c>
      <c r="C207" s="3">
        <v>1.5261489254987199E-2</v>
      </c>
      <c r="D207" s="3">
        <v>36.274792081424401</v>
      </c>
      <c r="E207" s="3">
        <v>0.96679256652085299</v>
      </c>
      <c r="F207" s="3">
        <v>0.99524789338455999</v>
      </c>
      <c r="G207" s="3">
        <v>1.95845039147473</v>
      </c>
      <c r="H207" s="3">
        <v>2.4724783203428902</v>
      </c>
      <c r="I207" s="3">
        <v>100.42</v>
      </c>
      <c r="J207" s="3">
        <v>87840</v>
      </c>
      <c r="K207" s="3">
        <v>18085280000</v>
      </c>
      <c r="L207" s="3">
        <v>446</v>
      </c>
    </row>
    <row r="208" spans="2:12" x14ac:dyDescent="0.35">
      <c r="B208" s="9" t="s">
        <v>12</v>
      </c>
      <c r="C208" s="3">
        <v>2.0799664624625399E-2</v>
      </c>
      <c r="D208" s="3">
        <v>33.608033790256599</v>
      </c>
      <c r="E208" s="3">
        <v>0.95799962252933502</v>
      </c>
      <c r="F208" s="3">
        <v>0.99298161029535503</v>
      </c>
      <c r="G208" s="3">
        <v>2.37281047818461</v>
      </c>
      <c r="H208" s="3">
        <v>3.44712262268503</v>
      </c>
      <c r="I208" s="3">
        <v>99.73</v>
      </c>
      <c r="J208" s="3">
        <v>87840</v>
      </c>
      <c r="K208" s="3">
        <v>18085280000</v>
      </c>
      <c r="L208" s="3">
        <v>446</v>
      </c>
    </row>
    <row r="209" spans="2:12" x14ac:dyDescent="0.35">
      <c r="B209" s="9" t="s">
        <v>13</v>
      </c>
      <c r="C209" s="3">
        <v>2.46097734310332E-2</v>
      </c>
      <c r="D209" s="3">
        <v>32.151869553469098</v>
      </c>
      <c r="E209" s="3">
        <v>0.95486415094383603</v>
      </c>
      <c r="F209" s="3">
        <v>0.98974484790894102</v>
      </c>
      <c r="G209" s="3">
        <v>2.4622129705032898</v>
      </c>
      <c r="H209" s="3">
        <v>4.0999858276138799</v>
      </c>
      <c r="I209" s="3">
        <v>99.5</v>
      </c>
      <c r="J209" s="3">
        <v>87840</v>
      </c>
      <c r="K209" s="3">
        <v>18085280000</v>
      </c>
      <c r="L209" s="3">
        <v>446</v>
      </c>
    </row>
    <row r="210" spans="2:12" x14ac:dyDescent="0.35">
      <c r="B210" s="9" t="s">
        <v>14</v>
      </c>
      <c r="C210" s="3">
        <v>3.2906736209422797E-2</v>
      </c>
      <c r="D210" s="3">
        <v>29.639252414653001</v>
      </c>
      <c r="E210" s="3">
        <v>0.94373109870783101</v>
      </c>
      <c r="F210" s="3">
        <v>0.983671659030804</v>
      </c>
      <c r="G210" s="3">
        <v>3.0227820406505002</v>
      </c>
      <c r="H210" s="3">
        <v>5.42584848891841</v>
      </c>
      <c r="I210" s="3">
        <v>99.08</v>
      </c>
      <c r="J210" s="3">
        <v>87840</v>
      </c>
      <c r="K210" s="3">
        <v>18085280000</v>
      </c>
      <c r="L210" s="3">
        <v>446</v>
      </c>
    </row>
    <row r="211" spans="2:12" x14ac:dyDescent="0.35">
      <c r="B211" s="9" t="s">
        <v>15</v>
      </c>
      <c r="C211" s="3">
        <v>6.0698582201795998E-2</v>
      </c>
      <c r="D211" s="3">
        <v>24.3260370718817</v>
      </c>
      <c r="E211" s="3">
        <v>0.814888138881804</v>
      </c>
      <c r="F211" s="3">
        <v>0.97450925782520603</v>
      </c>
      <c r="G211" s="3">
        <v>5.2566356318232001</v>
      </c>
      <c r="H211" s="3">
        <v>6.0219310506164696</v>
      </c>
      <c r="I211" s="3">
        <v>100.15</v>
      </c>
      <c r="J211" s="3">
        <v>87600</v>
      </c>
      <c r="K211" s="3">
        <v>18035504000</v>
      </c>
      <c r="L211" s="3">
        <v>446</v>
      </c>
    </row>
    <row r="212" spans="2:12" x14ac:dyDescent="0.35">
      <c r="B212" s="9" t="s">
        <v>16</v>
      </c>
      <c r="C212" s="3">
        <v>2.5583686363434398E-2</v>
      </c>
      <c r="D212" s="3">
        <v>31.817166308176301</v>
      </c>
      <c r="E212" s="3">
        <v>0.94683641990743705</v>
      </c>
      <c r="F212" s="3">
        <v>0.99038846240607403</v>
      </c>
      <c r="G212" s="3">
        <v>2.9295502718082198</v>
      </c>
      <c r="H212" s="3">
        <v>4.0370221556369401</v>
      </c>
      <c r="I212" s="3">
        <v>99.77</v>
      </c>
      <c r="J212" s="3">
        <v>87760</v>
      </c>
      <c r="K212" s="3">
        <v>18068688000</v>
      </c>
      <c r="L212" s="3">
        <v>446</v>
      </c>
    </row>
    <row r="213" spans="2:12" x14ac:dyDescent="0.35">
      <c r="B213" s="9" t="s">
        <v>17</v>
      </c>
      <c r="C213" s="3">
        <v>1.57183872949717E-2</v>
      </c>
      <c r="D213" s="3">
        <v>36.024074358262297</v>
      </c>
      <c r="E213" s="3">
        <v>0.97199494863866798</v>
      </c>
      <c r="F213" s="3">
        <v>0.99453371573047</v>
      </c>
      <c r="G213" s="3">
        <v>1.9280044546994899</v>
      </c>
      <c r="H213" s="3">
        <v>2.71602771166333</v>
      </c>
      <c r="I213" s="3">
        <v>100.15</v>
      </c>
      <c r="J213" s="3">
        <v>88160</v>
      </c>
      <c r="K213" s="3">
        <v>18151648000</v>
      </c>
      <c r="L213" s="3">
        <v>446</v>
      </c>
    </row>
    <row r="214" spans="2:12" x14ac:dyDescent="0.35">
      <c r="B214" s="9" t="s">
        <v>18</v>
      </c>
      <c r="C214" s="3">
        <v>3.3470106000077202E-2</v>
      </c>
      <c r="D214" s="3">
        <v>29.492311624826002</v>
      </c>
      <c r="E214" s="3">
        <v>0.94473736548504195</v>
      </c>
      <c r="F214" s="3">
        <v>0.98926178019916999</v>
      </c>
      <c r="G214" s="3">
        <v>2.93383804466627</v>
      </c>
      <c r="H214" s="3">
        <v>4.4943908323680297</v>
      </c>
      <c r="I214" s="3">
        <v>101.18</v>
      </c>
      <c r="J214" s="3">
        <v>88800</v>
      </c>
      <c r="K214" s="3">
        <v>18284384000</v>
      </c>
      <c r="L214" s="3">
        <v>445.29</v>
      </c>
    </row>
    <row r="215" spans="2:12" x14ac:dyDescent="0.35">
      <c r="B215" s="10" t="s">
        <v>31</v>
      </c>
    </row>
    <row r="216" spans="2:12" x14ac:dyDescent="0.35">
      <c r="B216" s="9" t="s">
        <v>11</v>
      </c>
      <c r="C216" s="3">
        <v>2.71054046622691E-2</v>
      </c>
      <c r="D216" s="3">
        <v>31.316372436496302</v>
      </c>
      <c r="E216" s="3">
        <v>0.95093513688734999</v>
      </c>
      <c r="F216" s="3">
        <v>0.99229401602843204</v>
      </c>
      <c r="G216" s="3">
        <v>2.8583769715031901</v>
      </c>
      <c r="H216" s="3">
        <v>3.6309989991045901</v>
      </c>
      <c r="I216" s="3">
        <v>100.35</v>
      </c>
      <c r="J216" s="3">
        <v>87840</v>
      </c>
      <c r="K216" s="3">
        <v>18085280000</v>
      </c>
      <c r="L216" s="3">
        <v>446</v>
      </c>
    </row>
    <row r="217" spans="2:12" x14ac:dyDescent="0.35">
      <c r="B217" s="9" t="s">
        <v>12</v>
      </c>
      <c r="C217" s="3">
        <v>4.9642780572314998E-2</v>
      </c>
      <c r="D217" s="3">
        <v>26.074620305767802</v>
      </c>
      <c r="E217" s="3">
        <v>0.87674479684486595</v>
      </c>
      <c r="F217" s="3">
        <v>0.98111189684815403</v>
      </c>
      <c r="G217" s="3">
        <v>4.6210188497497002</v>
      </c>
      <c r="H217" s="3">
        <v>6.9539568935284297</v>
      </c>
      <c r="I217" s="3">
        <v>99.64</v>
      </c>
      <c r="J217" s="3">
        <v>87840</v>
      </c>
      <c r="K217" s="3">
        <v>18085280000</v>
      </c>
      <c r="L217" s="3">
        <v>446</v>
      </c>
    </row>
    <row r="218" spans="2:12" x14ac:dyDescent="0.35">
      <c r="B218" s="9" t="s">
        <v>13</v>
      </c>
      <c r="C218" s="3">
        <v>4.6327850068068097E-2</v>
      </c>
      <c r="D218" s="3">
        <v>26.672999413566298</v>
      </c>
      <c r="E218" s="3">
        <v>0.89674211787168101</v>
      </c>
      <c r="F218" s="3">
        <v>0.98106826206184705</v>
      </c>
      <c r="G218" s="3">
        <v>3.8803167922529198</v>
      </c>
      <c r="H218" s="3">
        <v>6.9921581415563097</v>
      </c>
      <c r="I218" s="3">
        <v>99.41</v>
      </c>
      <c r="J218" s="3">
        <v>87840</v>
      </c>
      <c r="K218" s="3">
        <v>18085280000</v>
      </c>
      <c r="L218" s="3">
        <v>446</v>
      </c>
    </row>
    <row r="219" spans="2:12" x14ac:dyDescent="0.35">
      <c r="B219" s="9" t="s">
        <v>14</v>
      </c>
      <c r="C219" s="3">
        <v>4.0335025430759501E-2</v>
      </c>
      <c r="D219" s="3">
        <v>27.872697231159702</v>
      </c>
      <c r="E219" s="3">
        <v>0.93049451636171598</v>
      </c>
      <c r="F219" s="3">
        <v>0.97978244221849997</v>
      </c>
      <c r="G219" s="3">
        <v>3.4037648345964699</v>
      </c>
      <c r="H219" s="3">
        <v>6.2932859286046199</v>
      </c>
      <c r="I219" s="3">
        <v>99.24</v>
      </c>
      <c r="J219" s="3">
        <v>87840</v>
      </c>
      <c r="K219" s="3">
        <v>18085280000</v>
      </c>
      <c r="L219" s="3">
        <v>446</v>
      </c>
    </row>
    <row r="220" spans="2:12" x14ac:dyDescent="0.35">
      <c r="B220" s="9" t="s">
        <v>15</v>
      </c>
      <c r="C220" s="3">
        <v>7.2584007457554806E-2</v>
      </c>
      <c r="D220" s="3">
        <v>22.774541190719599</v>
      </c>
      <c r="E220" s="3">
        <v>0.75332570718702696</v>
      </c>
      <c r="F220" s="3">
        <v>0.96054985191184605</v>
      </c>
      <c r="G220" s="3">
        <v>6.8253982899654302</v>
      </c>
      <c r="H220" s="3">
        <v>7.0071683360310599</v>
      </c>
      <c r="I220" s="3">
        <v>100.23</v>
      </c>
      <c r="J220" s="3">
        <v>87600</v>
      </c>
      <c r="K220" s="3">
        <v>18035504000</v>
      </c>
      <c r="L220" s="3">
        <v>446</v>
      </c>
    </row>
    <row r="221" spans="2:12" x14ac:dyDescent="0.35">
      <c r="B221" s="9" t="s">
        <v>16</v>
      </c>
      <c r="C221" s="3">
        <v>5.4535333353983001E-2</v>
      </c>
      <c r="D221" s="3">
        <v>25.258102060453901</v>
      </c>
      <c r="E221" s="3">
        <v>0.85410610790166297</v>
      </c>
      <c r="F221" s="3">
        <v>0.97593460639998197</v>
      </c>
      <c r="G221" s="3">
        <v>5.2616405724086901</v>
      </c>
      <c r="H221" s="3">
        <v>7.4091877210493102</v>
      </c>
      <c r="I221" s="3">
        <v>99.95</v>
      </c>
      <c r="J221" s="3">
        <v>87760</v>
      </c>
      <c r="K221" s="3">
        <v>18068688000</v>
      </c>
      <c r="L221" s="3">
        <v>446</v>
      </c>
    </row>
    <row r="222" spans="2:12" x14ac:dyDescent="0.35">
      <c r="B222" s="9" t="s">
        <v>17</v>
      </c>
      <c r="C222" s="3">
        <v>4.2270291539982803E-2</v>
      </c>
      <c r="D222" s="3">
        <v>27.470209216075101</v>
      </c>
      <c r="E222" s="3">
        <v>0.90470438379709095</v>
      </c>
      <c r="F222" s="3">
        <v>0.98317612122929898</v>
      </c>
      <c r="G222" s="3">
        <v>4.2206314609027</v>
      </c>
      <c r="H222" s="3">
        <v>6.1614807799831199</v>
      </c>
      <c r="I222" s="3">
        <v>100.2</v>
      </c>
      <c r="J222" s="3">
        <v>88160</v>
      </c>
      <c r="K222" s="3">
        <v>18151648000</v>
      </c>
      <c r="L222" s="3">
        <v>446</v>
      </c>
    </row>
    <row r="223" spans="2:12" x14ac:dyDescent="0.35">
      <c r="B223" s="9" t="s">
        <v>18</v>
      </c>
      <c r="C223" s="3">
        <v>6.40067731183427E-2</v>
      </c>
      <c r="D223" s="3">
        <v>23.8692134347591</v>
      </c>
      <c r="E223" s="3">
        <v>0.81115216938911705</v>
      </c>
      <c r="F223" s="3">
        <v>0.97176948263186602</v>
      </c>
      <c r="G223" s="3">
        <v>5.5145200663952396</v>
      </c>
      <c r="H223" s="3">
        <v>6.8780666616604202</v>
      </c>
      <c r="I223" s="3">
        <v>101.09</v>
      </c>
      <c r="J223" s="3">
        <v>88800</v>
      </c>
      <c r="K223" s="3">
        <v>18284384000</v>
      </c>
      <c r="L223" s="3">
        <v>445.29</v>
      </c>
    </row>
    <row r="224" spans="2:12" x14ac:dyDescent="0.35">
      <c r="B224" s="10" t="s">
        <v>32</v>
      </c>
    </row>
    <row r="225" spans="2:12" x14ac:dyDescent="0.35">
      <c r="B225" s="9" t="s">
        <v>11</v>
      </c>
      <c r="C225" s="3">
        <v>1.7581386349485702E-2</v>
      </c>
      <c r="D225" s="3">
        <v>35.055227708035098</v>
      </c>
      <c r="E225" s="3">
        <v>0.96454213893556995</v>
      </c>
      <c r="F225" s="3">
        <v>0.99447472739352505</v>
      </c>
      <c r="G225" s="3">
        <v>2.1145415082234198</v>
      </c>
      <c r="H225" s="3">
        <v>2.8797761609290902</v>
      </c>
      <c r="I225" s="3">
        <v>100.31</v>
      </c>
      <c r="J225" s="3">
        <v>87840</v>
      </c>
      <c r="K225" s="3">
        <v>18085280000</v>
      </c>
      <c r="L225" s="3">
        <v>446</v>
      </c>
    </row>
    <row r="226" spans="2:12" x14ac:dyDescent="0.35">
      <c r="B226" s="9" t="s">
        <v>12</v>
      </c>
      <c r="C226" s="3">
        <v>3.2754626885041001E-2</v>
      </c>
      <c r="D226" s="3">
        <v>29.6784969171493</v>
      </c>
      <c r="E226" s="3">
        <v>0.93686059337435701</v>
      </c>
      <c r="F226" s="3">
        <v>0.98930529713332305</v>
      </c>
      <c r="G226" s="3">
        <v>3.1590565728264801</v>
      </c>
      <c r="H226" s="3">
        <v>4.9925003068377798</v>
      </c>
      <c r="I226" s="3">
        <v>99.66</v>
      </c>
      <c r="J226" s="3">
        <v>87840</v>
      </c>
      <c r="K226" s="3">
        <v>18085280000</v>
      </c>
      <c r="L226" s="3">
        <v>446</v>
      </c>
    </row>
    <row r="227" spans="2:12" x14ac:dyDescent="0.35">
      <c r="B227" s="9" t="s">
        <v>13</v>
      </c>
      <c r="C227" s="3">
        <v>3.4427187855741601E-2</v>
      </c>
      <c r="D227" s="3">
        <v>29.247010308484001</v>
      </c>
      <c r="E227" s="3">
        <v>0.93696006465667403</v>
      </c>
      <c r="F227" s="3">
        <v>0.986623268551716</v>
      </c>
      <c r="G227" s="3">
        <v>2.8569652478587502</v>
      </c>
      <c r="H227" s="3">
        <v>5.3787201836453198</v>
      </c>
      <c r="I227" s="3">
        <v>99.47</v>
      </c>
      <c r="J227" s="3">
        <v>87840</v>
      </c>
      <c r="K227" s="3">
        <v>18085280000</v>
      </c>
      <c r="L227" s="3">
        <v>446</v>
      </c>
    </row>
    <row r="228" spans="2:12" x14ac:dyDescent="0.35">
      <c r="B228" s="9" t="s">
        <v>14</v>
      </c>
      <c r="C228" s="3">
        <v>3.9611456423754902E-2</v>
      </c>
      <c r="D228" s="3">
        <v>28.029980104449901</v>
      </c>
      <c r="E228" s="3">
        <v>0.93213375666426002</v>
      </c>
      <c r="F228" s="3">
        <v>0.98136106528675404</v>
      </c>
      <c r="G228" s="3">
        <v>3.24367120682891</v>
      </c>
      <c r="H228" s="3">
        <v>6.0476693378431996</v>
      </c>
      <c r="I228" s="3">
        <v>99.24</v>
      </c>
      <c r="J228" s="3">
        <v>87840</v>
      </c>
      <c r="K228" s="3">
        <v>18085280000</v>
      </c>
      <c r="L228" s="3">
        <v>446</v>
      </c>
    </row>
    <row r="229" spans="2:12" x14ac:dyDescent="0.35">
      <c r="B229" s="9" t="s">
        <v>15</v>
      </c>
      <c r="C229" s="3">
        <v>6.6318497962616796E-2</v>
      </c>
      <c r="D229" s="3">
        <v>23.558683896266999</v>
      </c>
      <c r="E229" s="3">
        <v>0.78958686055392702</v>
      </c>
      <c r="F229" s="3">
        <v>0.96864308650389697</v>
      </c>
      <c r="G229" s="3">
        <v>5.9333379814519303</v>
      </c>
      <c r="H229" s="3">
        <v>6.3821069892319304</v>
      </c>
      <c r="I229" s="3">
        <v>100.14</v>
      </c>
      <c r="J229" s="3">
        <v>87600</v>
      </c>
      <c r="K229" s="3">
        <v>18035504000</v>
      </c>
      <c r="L229" s="3">
        <v>446</v>
      </c>
    </row>
    <row r="230" spans="2:12" x14ac:dyDescent="0.35">
      <c r="B230" s="9" t="s">
        <v>16</v>
      </c>
      <c r="C230" s="3">
        <v>3.8785551354216803E-2</v>
      </c>
      <c r="D230" s="3">
        <v>28.212955999725501</v>
      </c>
      <c r="E230" s="3">
        <v>0.91596991339528799</v>
      </c>
      <c r="F230" s="3">
        <v>0.98575637336865096</v>
      </c>
      <c r="G230" s="3">
        <v>3.8693014660272498</v>
      </c>
      <c r="H230" s="3">
        <v>5.6075170066887603</v>
      </c>
      <c r="I230" s="3">
        <v>99.86</v>
      </c>
      <c r="J230" s="3">
        <v>87760</v>
      </c>
      <c r="K230" s="3">
        <v>18068688000</v>
      </c>
      <c r="L230" s="3">
        <v>446</v>
      </c>
    </row>
    <row r="231" spans="2:12" x14ac:dyDescent="0.35">
      <c r="B231" s="9" t="s">
        <v>17</v>
      </c>
      <c r="C231" s="3">
        <v>2.7378207229931801E-2</v>
      </c>
      <c r="D231" s="3">
        <v>31.234489224626898</v>
      </c>
      <c r="E231" s="3">
        <v>0.95070400554059697</v>
      </c>
      <c r="F231" s="3">
        <v>0.98991099672248695</v>
      </c>
      <c r="G231" s="3">
        <v>2.9242368864391199</v>
      </c>
      <c r="H231" s="3">
        <v>4.3850109023389798</v>
      </c>
      <c r="I231" s="3">
        <v>100.18</v>
      </c>
      <c r="J231" s="3">
        <v>88160</v>
      </c>
      <c r="K231" s="3">
        <v>18151648000</v>
      </c>
      <c r="L231" s="3">
        <v>446</v>
      </c>
    </row>
    <row r="232" spans="2:12" x14ac:dyDescent="0.35">
      <c r="B232" s="9" t="s">
        <v>18</v>
      </c>
      <c r="C232" s="3">
        <v>4.95696919641034E-2</v>
      </c>
      <c r="D232" s="3">
        <v>26.0861231500065</v>
      </c>
      <c r="E232" s="3">
        <v>0.88959498653501001</v>
      </c>
      <c r="F232" s="3">
        <v>0.98290767591180594</v>
      </c>
      <c r="G232" s="3">
        <v>4.1857271902281701</v>
      </c>
      <c r="H232" s="3">
        <v>5.5854337244416401</v>
      </c>
      <c r="I232" s="3">
        <v>101.01</v>
      </c>
      <c r="J232" s="3">
        <v>88800</v>
      </c>
      <c r="K232" s="3">
        <v>18284384000</v>
      </c>
      <c r="L232" s="3">
        <v>445.29</v>
      </c>
    </row>
    <row r="233" spans="2:12" x14ac:dyDescent="0.35">
      <c r="B233" s="10" t="s">
        <v>33</v>
      </c>
    </row>
    <row r="234" spans="2:12" x14ac:dyDescent="0.35">
      <c r="B234" s="9" t="s">
        <v>11</v>
      </c>
      <c r="C234" s="3">
        <v>3.1728773391055197E-2</v>
      </c>
      <c r="D234" s="3">
        <v>29.9531103172685</v>
      </c>
      <c r="E234" s="3">
        <v>0.94492346929515803</v>
      </c>
      <c r="F234" s="3">
        <v>0.98977778719082798</v>
      </c>
      <c r="G234" s="3">
        <v>3.3756389517329</v>
      </c>
      <c r="H234" s="3">
        <v>2.98562872513866</v>
      </c>
      <c r="I234" s="3">
        <v>100.38</v>
      </c>
      <c r="J234" s="3">
        <v>87840</v>
      </c>
      <c r="K234" s="3">
        <v>18085280000</v>
      </c>
      <c r="L234" s="3">
        <v>446</v>
      </c>
    </row>
    <row r="235" spans="2:12" x14ac:dyDescent="0.35">
      <c r="B235" s="9" t="s">
        <v>12</v>
      </c>
      <c r="C235" s="3">
        <v>6.4172991660410197E-2</v>
      </c>
      <c r="D235" s="3">
        <v>23.8452658332005</v>
      </c>
      <c r="E235" s="3">
        <v>0.80988396163974197</v>
      </c>
      <c r="F235" s="3">
        <v>0.96974004160432303</v>
      </c>
      <c r="G235" s="3">
        <v>6.0882803230742004</v>
      </c>
      <c r="H235" s="3">
        <v>8.3401962926617692</v>
      </c>
      <c r="I235" s="3">
        <v>99.84</v>
      </c>
      <c r="J235" s="3">
        <v>87840</v>
      </c>
      <c r="K235" s="3">
        <v>18085280000</v>
      </c>
      <c r="L235" s="3">
        <v>446</v>
      </c>
    </row>
    <row r="236" spans="2:12" x14ac:dyDescent="0.35">
      <c r="B236" s="9" t="s">
        <v>13</v>
      </c>
      <c r="C236" s="3">
        <v>6.5584336328639095E-2</v>
      </c>
      <c r="D236" s="3">
        <v>23.6576375369152</v>
      </c>
      <c r="E236" s="3">
        <v>0.80912135981831201</v>
      </c>
      <c r="F236" s="3">
        <v>0.96504777116481599</v>
      </c>
      <c r="G236" s="3">
        <v>6.03784155752661</v>
      </c>
      <c r="H236" s="3">
        <v>9.2088785343241994</v>
      </c>
      <c r="I236" s="3">
        <v>99.55</v>
      </c>
      <c r="J236" s="3">
        <v>87840</v>
      </c>
      <c r="K236" s="3">
        <v>18085280000</v>
      </c>
      <c r="L236" s="3">
        <v>446</v>
      </c>
    </row>
    <row r="237" spans="2:12" x14ac:dyDescent="0.35">
      <c r="B237" s="9" t="s">
        <v>14</v>
      </c>
      <c r="C237" s="3">
        <v>5.1101103450677303E-2</v>
      </c>
      <c r="D237" s="3">
        <v>25.8214570030655</v>
      </c>
      <c r="E237" s="3">
        <v>0.90536878706733104</v>
      </c>
      <c r="F237" s="3">
        <v>0.973720604312862</v>
      </c>
      <c r="G237" s="3">
        <v>3.9695300441693901</v>
      </c>
      <c r="H237" s="3">
        <v>7.5595534818535004</v>
      </c>
      <c r="I237" s="3">
        <v>99.22</v>
      </c>
      <c r="J237" s="3">
        <v>87840</v>
      </c>
      <c r="K237" s="3">
        <v>18085280000</v>
      </c>
      <c r="L237" s="3">
        <v>446</v>
      </c>
    </row>
    <row r="238" spans="2:12" x14ac:dyDescent="0.35">
      <c r="B238" s="9" t="s">
        <v>15</v>
      </c>
      <c r="C238" s="3">
        <v>8.7309630009209105E-2</v>
      </c>
      <c r="D238" s="3">
        <v>21.172645679925601</v>
      </c>
      <c r="E238" s="3">
        <v>0.66510246540048301</v>
      </c>
      <c r="F238" s="3">
        <v>0.94271377485168995</v>
      </c>
      <c r="G238" s="3">
        <v>8.3922501359580508</v>
      </c>
      <c r="H238" s="3">
        <v>7.0201969218728602</v>
      </c>
      <c r="I238" s="3">
        <v>100.23</v>
      </c>
      <c r="J238" s="3">
        <v>87600</v>
      </c>
      <c r="K238" s="3">
        <v>18035504000</v>
      </c>
      <c r="L238" s="3">
        <v>446</v>
      </c>
    </row>
    <row r="239" spans="2:12" x14ac:dyDescent="0.35">
      <c r="B239" s="9" t="s">
        <v>16</v>
      </c>
      <c r="C239" s="3">
        <v>6.8782091449140603E-2</v>
      </c>
      <c r="D239" s="3">
        <v>23.242927799100801</v>
      </c>
      <c r="E239" s="3">
        <v>0.78333321509472398</v>
      </c>
      <c r="F239" s="3">
        <v>0.96275562677374504</v>
      </c>
      <c r="G239" s="3">
        <v>6.8377797805643503</v>
      </c>
      <c r="H239" s="3">
        <v>8.6145538925637801</v>
      </c>
      <c r="I239" s="3">
        <v>99.92</v>
      </c>
      <c r="J239" s="3">
        <v>87760</v>
      </c>
      <c r="K239" s="3">
        <v>18068688000</v>
      </c>
      <c r="L239" s="3">
        <v>446</v>
      </c>
    </row>
    <row r="240" spans="2:12" x14ac:dyDescent="0.35">
      <c r="B240" s="9" t="s">
        <v>17</v>
      </c>
      <c r="C240" s="3">
        <v>5.1144308672682597E-2</v>
      </c>
      <c r="D240" s="3">
        <v>25.816606971324301</v>
      </c>
      <c r="E240" s="3">
        <v>0.87350681386248297</v>
      </c>
      <c r="F240" s="3">
        <v>0.97561664998534503</v>
      </c>
      <c r="G240" s="3">
        <v>4.7850659435765301</v>
      </c>
      <c r="H240" s="3">
        <v>7.2713305979363598</v>
      </c>
      <c r="I240" s="3">
        <v>100.16</v>
      </c>
      <c r="J240" s="3">
        <v>88160</v>
      </c>
      <c r="K240" s="3">
        <v>18151648000</v>
      </c>
      <c r="L240" s="3">
        <v>446</v>
      </c>
    </row>
    <row r="241" spans="2:12" x14ac:dyDescent="0.35">
      <c r="B241" s="9" t="s">
        <v>18</v>
      </c>
      <c r="C241" s="3">
        <v>7.6327381888032897E-2</v>
      </c>
      <c r="D241" s="3">
        <v>22.341529047731299</v>
      </c>
      <c r="E241" s="3">
        <v>0.73054025534148304</v>
      </c>
      <c r="F241" s="3">
        <v>0.95871306218428298</v>
      </c>
      <c r="G241" s="3">
        <v>6.9513738267548399</v>
      </c>
      <c r="H241" s="3">
        <v>8.0711696554069494</v>
      </c>
      <c r="I241" s="3">
        <v>101.09</v>
      </c>
      <c r="J241" s="3">
        <v>88800</v>
      </c>
      <c r="K241" s="3">
        <v>18284384000</v>
      </c>
      <c r="L241" s="3">
        <v>445.29</v>
      </c>
    </row>
    <row r="242" spans="2:12" x14ac:dyDescent="0.35">
      <c r="B242" s="10" t="s">
        <v>34</v>
      </c>
    </row>
    <row r="243" spans="2:12" x14ac:dyDescent="0.35">
      <c r="B243" s="9" t="s">
        <v>11</v>
      </c>
      <c r="C243" s="3">
        <v>1.5000023464426099E-2</v>
      </c>
      <c r="D243" s="3">
        <v>36.425769411971302</v>
      </c>
      <c r="E243" s="3">
        <v>0.96682121007646504</v>
      </c>
      <c r="F243" s="3">
        <v>0.99525311745827305</v>
      </c>
      <c r="G243" s="3">
        <v>1.9604039806292499</v>
      </c>
      <c r="H243" s="3">
        <v>2.4567095479834502</v>
      </c>
      <c r="I243" s="3">
        <v>100.33</v>
      </c>
      <c r="J243" s="3">
        <v>87840</v>
      </c>
      <c r="K243" s="3">
        <v>18085280000</v>
      </c>
      <c r="L243" s="3">
        <v>446</v>
      </c>
    </row>
    <row r="244" spans="2:12" x14ac:dyDescent="0.35">
      <c r="B244" s="9" t="s">
        <v>12</v>
      </c>
      <c r="C244" s="3">
        <v>2.0346390886584301E-2</v>
      </c>
      <c r="D244" s="3">
        <v>33.796615050584101</v>
      </c>
      <c r="E244" s="3">
        <v>0.95990193613894104</v>
      </c>
      <c r="F244" s="3">
        <v>0.99334236581619395</v>
      </c>
      <c r="G244" s="3">
        <v>2.3133395222232598</v>
      </c>
      <c r="H244" s="3">
        <v>3.4152267064781299</v>
      </c>
      <c r="I244" s="3">
        <v>99.75</v>
      </c>
      <c r="J244" s="3">
        <v>87840</v>
      </c>
      <c r="K244" s="3">
        <v>18085280000</v>
      </c>
      <c r="L244" s="3">
        <v>446</v>
      </c>
    </row>
    <row r="245" spans="2:12" x14ac:dyDescent="0.35">
      <c r="B245" s="9" t="s">
        <v>13</v>
      </c>
      <c r="C245" s="3">
        <v>2.1832883037996499E-2</v>
      </c>
      <c r="D245" s="3">
        <v>33.189800054705302</v>
      </c>
      <c r="E245" s="3">
        <v>0.95888651500123601</v>
      </c>
      <c r="F245" s="3">
        <v>0.99071904366617702</v>
      </c>
      <c r="G245" s="3">
        <v>2.37240063821617</v>
      </c>
      <c r="H245" s="3">
        <v>3.65725083117953</v>
      </c>
      <c r="I245" s="3">
        <v>99.42</v>
      </c>
      <c r="J245" s="3">
        <v>87840</v>
      </c>
      <c r="K245" s="3">
        <v>18085280000</v>
      </c>
      <c r="L245" s="3">
        <v>446</v>
      </c>
    </row>
    <row r="246" spans="2:12" x14ac:dyDescent="0.35">
      <c r="B246" s="9" t="s">
        <v>14</v>
      </c>
      <c r="C246" s="3">
        <v>3.3026755081124598E-2</v>
      </c>
      <c r="D246" s="3">
        <v>29.6080955783966</v>
      </c>
      <c r="E246" s="3">
        <v>0.94164839027776503</v>
      </c>
      <c r="F246" s="3">
        <v>0.98253532195049098</v>
      </c>
      <c r="G246" s="3">
        <v>3.0665832364934298</v>
      </c>
      <c r="H246" s="3">
        <v>5.4722984710295499</v>
      </c>
      <c r="I246" s="3">
        <v>99.21</v>
      </c>
      <c r="J246" s="3">
        <v>87840</v>
      </c>
      <c r="K246" s="3">
        <v>18085280000</v>
      </c>
      <c r="L246" s="3">
        <v>446</v>
      </c>
    </row>
    <row r="247" spans="2:12" x14ac:dyDescent="0.35">
      <c r="B247" s="9" t="s">
        <v>15</v>
      </c>
      <c r="C247" s="3">
        <v>6.2305320656197399E-2</v>
      </c>
      <c r="D247" s="3">
        <v>24.099440994077</v>
      </c>
      <c r="E247" s="3">
        <v>0.80819133640665397</v>
      </c>
      <c r="F247" s="3">
        <v>0.974058776420615</v>
      </c>
      <c r="G247" s="3">
        <v>5.2865674768789104</v>
      </c>
      <c r="H247" s="3">
        <v>6.0630726950820399</v>
      </c>
      <c r="I247" s="3">
        <v>100.27</v>
      </c>
      <c r="J247" s="3">
        <v>87600</v>
      </c>
      <c r="K247" s="3">
        <v>18035504000</v>
      </c>
      <c r="L247" s="3">
        <v>446</v>
      </c>
    </row>
    <row r="248" spans="2:12" x14ac:dyDescent="0.35">
      <c r="B248" s="9" t="s">
        <v>16</v>
      </c>
      <c r="C248" s="3">
        <v>2.53066903689169E-2</v>
      </c>
      <c r="D248" s="3">
        <v>31.911300100090301</v>
      </c>
      <c r="E248" s="3">
        <v>0.947185863074687</v>
      </c>
      <c r="F248" s="3">
        <v>0.99046554965453504</v>
      </c>
      <c r="G248" s="3">
        <v>2.8686814104428402</v>
      </c>
      <c r="H248" s="3">
        <v>3.99475566439243</v>
      </c>
      <c r="I248" s="3">
        <v>99.81</v>
      </c>
      <c r="J248" s="3">
        <v>87760</v>
      </c>
      <c r="K248" s="3">
        <v>18068688000</v>
      </c>
      <c r="L248" s="3">
        <v>446</v>
      </c>
    </row>
    <row r="249" spans="2:12" x14ac:dyDescent="0.35">
      <c r="B249" s="9" t="s">
        <v>17</v>
      </c>
      <c r="C249" s="3">
        <v>1.6920189730561901E-2</v>
      </c>
      <c r="D249" s="3">
        <v>35.392804656393899</v>
      </c>
      <c r="E249" s="3">
        <v>0.96958968247864097</v>
      </c>
      <c r="F249" s="3">
        <v>0.99320982043302797</v>
      </c>
      <c r="G249" s="3">
        <v>2.0595841452293402</v>
      </c>
      <c r="H249" s="3">
        <v>2.9678486755120601</v>
      </c>
      <c r="I249" s="3">
        <v>100.07</v>
      </c>
      <c r="J249" s="3">
        <v>88160</v>
      </c>
      <c r="K249" s="3">
        <v>18151648000</v>
      </c>
      <c r="L249" s="3">
        <v>446</v>
      </c>
    </row>
    <row r="250" spans="2:12" x14ac:dyDescent="0.35">
      <c r="B250" s="9" t="s">
        <v>18</v>
      </c>
      <c r="C250" s="3">
        <v>3.3439752844443303E-2</v>
      </c>
      <c r="D250" s="3">
        <v>29.4983693875235</v>
      </c>
      <c r="E250" s="3">
        <v>0.94467976993246205</v>
      </c>
      <c r="F250" s="3">
        <v>0.98966186398072797</v>
      </c>
      <c r="G250" s="3">
        <v>3.0029607328328098</v>
      </c>
      <c r="H250" s="3">
        <v>4.2223619000861703</v>
      </c>
      <c r="I250" s="3">
        <v>101.08</v>
      </c>
      <c r="J250" s="3">
        <v>88800</v>
      </c>
      <c r="K250" s="3">
        <v>18284384000</v>
      </c>
      <c r="L250" s="3">
        <v>445.29</v>
      </c>
    </row>
    <row r="251" spans="2:12" x14ac:dyDescent="0.35">
      <c r="B251" s="10" t="s">
        <v>35</v>
      </c>
    </row>
    <row r="252" spans="2:12" x14ac:dyDescent="0.35">
      <c r="B252" s="9" t="s">
        <v>11</v>
      </c>
      <c r="C252" s="3">
        <v>1.48338351147616E-2</v>
      </c>
      <c r="D252" s="3">
        <v>36.524531408241401</v>
      </c>
      <c r="E252" s="3">
        <v>0.96703777716244699</v>
      </c>
      <c r="F252" s="3">
        <v>0.99507506574378202</v>
      </c>
      <c r="G252" s="3">
        <v>1.9532687522590899</v>
      </c>
      <c r="H252" s="3">
        <v>2.40911358819563</v>
      </c>
      <c r="I252" s="3">
        <v>100.38</v>
      </c>
      <c r="J252" s="3">
        <v>87840</v>
      </c>
      <c r="K252" s="3">
        <v>18085280000</v>
      </c>
      <c r="L252" s="3">
        <v>446</v>
      </c>
    </row>
    <row r="253" spans="2:12" x14ac:dyDescent="0.35">
      <c r="B253" s="9" t="s">
        <v>12</v>
      </c>
      <c r="C253" s="3">
        <v>1.64829634624525E-2</v>
      </c>
      <c r="D253" s="3">
        <v>35.611801099568801</v>
      </c>
      <c r="E253" s="3">
        <v>0.96549550402925299</v>
      </c>
      <c r="F253" s="3">
        <v>0.994696011904318</v>
      </c>
      <c r="G253" s="3">
        <v>2.0433175857318702</v>
      </c>
      <c r="H253" s="3">
        <v>2.6707111140675899</v>
      </c>
      <c r="I253" s="3">
        <v>99.76</v>
      </c>
      <c r="J253" s="3">
        <v>87840</v>
      </c>
      <c r="K253" s="3">
        <v>18085280000</v>
      </c>
      <c r="L253" s="3">
        <v>446</v>
      </c>
    </row>
    <row r="254" spans="2:12" x14ac:dyDescent="0.35">
      <c r="B254" s="9" t="s">
        <v>13</v>
      </c>
      <c r="C254" s="3">
        <v>1.91734239748758E-2</v>
      </c>
      <c r="D254" s="3">
        <v>34.309805934537501</v>
      </c>
      <c r="E254" s="3">
        <v>0.962353357590085</v>
      </c>
      <c r="F254" s="3">
        <v>0.99227634674802301</v>
      </c>
      <c r="G254" s="3">
        <v>2.2262074712972</v>
      </c>
      <c r="H254" s="3">
        <v>3.1159807510142401</v>
      </c>
      <c r="I254" s="3">
        <v>99.45</v>
      </c>
      <c r="J254" s="3">
        <v>87840</v>
      </c>
      <c r="K254" s="3">
        <v>18085280000</v>
      </c>
      <c r="L254" s="3">
        <v>446</v>
      </c>
    </row>
    <row r="255" spans="2:12" x14ac:dyDescent="0.35">
      <c r="B255" s="9" t="s">
        <v>14</v>
      </c>
      <c r="C255" s="3">
        <v>2.7410753343004898E-2</v>
      </c>
      <c r="D255" s="3">
        <v>31.221524159084801</v>
      </c>
      <c r="E255" s="3">
        <v>0.94970509689511495</v>
      </c>
      <c r="F255" s="3">
        <v>0.98471516725755204</v>
      </c>
      <c r="G255" s="3">
        <v>2.81962117540033</v>
      </c>
      <c r="H255" s="3">
        <v>4.5144963479636102</v>
      </c>
      <c r="I255" s="3">
        <v>99.19</v>
      </c>
      <c r="J255" s="3">
        <v>87840</v>
      </c>
      <c r="K255" s="3">
        <v>18085280000</v>
      </c>
      <c r="L255" s="3">
        <v>446</v>
      </c>
    </row>
    <row r="256" spans="2:12" x14ac:dyDescent="0.35">
      <c r="B256" s="9" t="s">
        <v>15</v>
      </c>
      <c r="C256" s="3">
        <v>6.2407449358740798E-2</v>
      </c>
      <c r="D256" s="3">
        <v>24.085150372485</v>
      </c>
      <c r="E256" s="3">
        <v>0.80855507181143205</v>
      </c>
      <c r="F256" s="3">
        <v>0.97487691916485697</v>
      </c>
      <c r="G256" s="3">
        <v>5.1962868950096102</v>
      </c>
      <c r="H256" s="3">
        <v>6.0189722980453899</v>
      </c>
      <c r="I256" s="3">
        <v>100.27</v>
      </c>
      <c r="J256" s="3">
        <v>87600</v>
      </c>
      <c r="K256" s="3">
        <v>18035504000</v>
      </c>
      <c r="L256" s="3">
        <v>446</v>
      </c>
    </row>
    <row r="257" spans="2:12" x14ac:dyDescent="0.35">
      <c r="B257" s="9" t="s">
        <v>16</v>
      </c>
      <c r="C257" s="3">
        <v>2.0037150401890299E-2</v>
      </c>
      <c r="D257" s="3">
        <v>33.927726039235999</v>
      </c>
      <c r="E257" s="3">
        <v>0.95664640066157403</v>
      </c>
      <c r="F257" s="3">
        <v>0.99234051561186798</v>
      </c>
      <c r="G257" s="3">
        <v>2.4777987942914299</v>
      </c>
      <c r="H257" s="3">
        <v>3.13478234080858</v>
      </c>
      <c r="I257" s="3">
        <v>99.66</v>
      </c>
      <c r="J257" s="3">
        <v>87760</v>
      </c>
      <c r="K257" s="3">
        <v>18068688000</v>
      </c>
      <c r="L257" s="3">
        <v>446</v>
      </c>
    </row>
    <row r="258" spans="2:12" x14ac:dyDescent="0.35">
      <c r="B258" s="9" t="s">
        <v>17</v>
      </c>
      <c r="C258" s="3">
        <v>1.40545738955442E-2</v>
      </c>
      <c r="D258" s="3">
        <v>36.987636606135702</v>
      </c>
      <c r="E258" s="3">
        <v>0.97387371513719301</v>
      </c>
      <c r="F258" s="3">
        <v>0.99565003789931095</v>
      </c>
      <c r="G258" s="3">
        <v>1.7719714535191</v>
      </c>
      <c r="H258" s="3">
        <v>2.3711614286290401</v>
      </c>
      <c r="I258" s="3">
        <v>100.09</v>
      </c>
      <c r="J258" s="3">
        <v>88160</v>
      </c>
      <c r="K258" s="3">
        <v>18151648000</v>
      </c>
      <c r="L258" s="3">
        <v>446</v>
      </c>
    </row>
    <row r="259" spans="2:12" x14ac:dyDescent="0.35">
      <c r="B259" s="9" t="s">
        <v>18</v>
      </c>
      <c r="C259" s="3">
        <v>1.7560246846122101E-2</v>
      </c>
      <c r="D259" s="3">
        <v>35.0651354230069</v>
      </c>
      <c r="E259" s="3">
        <v>0.97724976976546896</v>
      </c>
      <c r="F259" s="3">
        <v>0.99447438519138398</v>
      </c>
      <c r="G259" s="3">
        <v>1.8129160056754099</v>
      </c>
      <c r="H259" s="3">
        <v>2.6280437760961601</v>
      </c>
      <c r="I259" s="3">
        <v>101.09</v>
      </c>
      <c r="J259" s="3">
        <v>88800</v>
      </c>
      <c r="K259" s="3">
        <v>18284384000</v>
      </c>
      <c r="L259" s="3">
        <v>445.29</v>
      </c>
    </row>
    <row r="260" spans="2:12" x14ac:dyDescent="0.35">
      <c r="B260" s="10" t="s">
        <v>36</v>
      </c>
    </row>
    <row r="261" spans="2:12" x14ac:dyDescent="0.35">
      <c r="B261" s="9" t="s">
        <v>11</v>
      </c>
      <c r="C261" s="3">
        <v>1.8798840714552598E-2</v>
      </c>
      <c r="D261" s="3">
        <v>34.479077152821901</v>
      </c>
      <c r="E261" s="3">
        <v>0.96293577476347803</v>
      </c>
      <c r="F261" s="3">
        <v>0.99454829668846201</v>
      </c>
      <c r="G261" s="3">
        <v>2.2134469567576298</v>
      </c>
      <c r="H261" s="3">
        <v>2.9858985176108699</v>
      </c>
      <c r="I261" s="3">
        <v>100.29</v>
      </c>
      <c r="J261" s="3">
        <v>87840</v>
      </c>
      <c r="K261" s="3">
        <v>18085280000</v>
      </c>
      <c r="L261" s="3">
        <v>446</v>
      </c>
    </row>
    <row r="262" spans="2:12" x14ac:dyDescent="0.35">
      <c r="B262" s="9" t="s">
        <v>12</v>
      </c>
      <c r="C262" s="3">
        <v>3.6875633269395497E-2</v>
      </c>
      <c r="D262" s="3">
        <v>28.651978124897099</v>
      </c>
      <c r="E262" s="3">
        <v>0.924191393564889</v>
      </c>
      <c r="F262" s="3">
        <v>0.98809837651459997</v>
      </c>
      <c r="G262" s="3">
        <v>3.45010189996461</v>
      </c>
      <c r="H262" s="3">
        <v>5.4871605357766802</v>
      </c>
      <c r="I262" s="3">
        <v>99.68</v>
      </c>
      <c r="J262" s="3">
        <v>87840</v>
      </c>
      <c r="K262" s="3">
        <v>18085280000</v>
      </c>
      <c r="L262" s="3">
        <v>446</v>
      </c>
    </row>
    <row r="263" spans="2:12" x14ac:dyDescent="0.35">
      <c r="B263" s="9" t="s">
        <v>13</v>
      </c>
      <c r="C263" s="3">
        <v>3.6631152411174102E-2</v>
      </c>
      <c r="D263" s="3">
        <v>28.709672786747301</v>
      </c>
      <c r="E263" s="3">
        <v>0.92434123577620098</v>
      </c>
      <c r="F263" s="3">
        <v>0.98437108157338804</v>
      </c>
      <c r="G263" s="3">
        <v>3.5285239146819301</v>
      </c>
      <c r="H263" s="3">
        <v>5.7355446338124203</v>
      </c>
      <c r="I263" s="3">
        <v>99.39</v>
      </c>
      <c r="J263" s="3">
        <v>87840</v>
      </c>
      <c r="K263" s="3">
        <v>18085280000</v>
      </c>
      <c r="L263" s="3">
        <v>446</v>
      </c>
    </row>
    <row r="264" spans="2:12" x14ac:dyDescent="0.35">
      <c r="B264" s="9" t="s">
        <v>14</v>
      </c>
      <c r="C264" s="3">
        <v>3.6039700307392099E-2</v>
      </c>
      <c r="D264" s="3">
        <v>28.848716315101601</v>
      </c>
      <c r="E264" s="3">
        <v>0.93882293625644697</v>
      </c>
      <c r="F264" s="3">
        <v>0.98166504172881797</v>
      </c>
      <c r="G264" s="3">
        <v>3.1709748329829801</v>
      </c>
      <c r="H264" s="3">
        <v>5.7612398054700096</v>
      </c>
      <c r="I264" s="3">
        <v>99.09</v>
      </c>
      <c r="J264" s="3">
        <v>87840</v>
      </c>
      <c r="K264" s="3">
        <v>18085280000</v>
      </c>
      <c r="L264" s="3">
        <v>446</v>
      </c>
    </row>
    <row r="265" spans="2:12" x14ac:dyDescent="0.35">
      <c r="B265" s="9" t="s">
        <v>15</v>
      </c>
      <c r="C265" s="3">
        <v>6.6937028590955197E-2</v>
      </c>
      <c r="D265" s="3">
        <v>23.478259857296699</v>
      </c>
      <c r="E265" s="3">
        <v>0.78568534234213405</v>
      </c>
      <c r="F265" s="3">
        <v>0.96764229257177603</v>
      </c>
      <c r="G265" s="3">
        <v>6.1209292171365499</v>
      </c>
      <c r="H265" s="3">
        <v>6.5225732446078304</v>
      </c>
      <c r="I265" s="3">
        <v>100.27</v>
      </c>
      <c r="J265" s="3">
        <v>87600</v>
      </c>
      <c r="K265" s="3">
        <v>18035504000</v>
      </c>
      <c r="L265" s="3">
        <v>446</v>
      </c>
    </row>
    <row r="266" spans="2:12" x14ac:dyDescent="0.35">
      <c r="B266" s="9" t="s">
        <v>16</v>
      </c>
      <c r="C266" s="3">
        <v>4.15484035587508E-2</v>
      </c>
      <c r="D266" s="3">
        <v>27.616791783413099</v>
      </c>
      <c r="E266" s="3">
        <v>0.906144302355954</v>
      </c>
      <c r="F266" s="3">
        <v>0.98444337586878705</v>
      </c>
      <c r="G266" s="3">
        <v>4.0777759028905303</v>
      </c>
      <c r="H266" s="3">
        <v>5.9337345254113902</v>
      </c>
      <c r="I266" s="3">
        <v>99.66</v>
      </c>
      <c r="J266" s="3">
        <v>87760</v>
      </c>
      <c r="K266" s="3">
        <v>18068688000</v>
      </c>
      <c r="L266" s="3">
        <v>446</v>
      </c>
    </row>
    <row r="267" spans="2:12" x14ac:dyDescent="0.35">
      <c r="B267" s="9" t="s">
        <v>17</v>
      </c>
      <c r="C267" s="3">
        <v>2.9826891908532799E-2</v>
      </c>
      <c r="D267" s="3">
        <v>30.491846295301901</v>
      </c>
      <c r="E267" s="3">
        <v>0.94495358157198295</v>
      </c>
      <c r="F267" s="3">
        <v>0.98931594207763796</v>
      </c>
      <c r="G267" s="3">
        <v>3.1034697423157902</v>
      </c>
      <c r="H267" s="3">
        <v>4.7210788345052297</v>
      </c>
      <c r="I267" s="3">
        <v>100.11</v>
      </c>
      <c r="J267" s="3">
        <v>88160</v>
      </c>
      <c r="K267" s="3">
        <v>18151648000</v>
      </c>
      <c r="L267" s="3">
        <v>446</v>
      </c>
    </row>
    <row r="268" spans="2:12" x14ac:dyDescent="0.35">
      <c r="B268" s="9" t="s">
        <v>18</v>
      </c>
      <c r="C268" s="3">
        <v>5.3281419068519201E-2</v>
      </c>
      <c r="D268" s="3">
        <v>25.4594761591196</v>
      </c>
      <c r="E268" s="3">
        <v>0.8688946905271</v>
      </c>
      <c r="F268" s="3">
        <v>0.98011747454050002</v>
      </c>
      <c r="G268" s="3">
        <v>4.4934085755259598</v>
      </c>
      <c r="H268" s="3">
        <v>5.9098032501069602</v>
      </c>
      <c r="I268" s="3">
        <v>101.05</v>
      </c>
      <c r="J268" s="3">
        <v>88800</v>
      </c>
      <c r="K268" s="3">
        <v>18284384000</v>
      </c>
      <c r="L268" s="3">
        <v>445.29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1.4820256372439901E-2</v>
      </c>
      <c r="D270" s="3">
        <v>36.530447848771601</v>
      </c>
      <c r="E270" s="3">
        <v>0.96677911101839697</v>
      </c>
      <c r="F270" s="3">
        <v>0.99533623206544897</v>
      </c>
      <c r="G270" s="3">
        <v>1.9381707155232</v>
      </c>
      <c r="H270" s="3">
        <v>2.4190470311263499</v>
      </c>
      <c r="I270" s="3">
        <v>100.12</v>
      </c>
      <c r="J270" s="3">
        <v>87840</v>
      </c>
      <c r="K270" s="3">
        <v>18085280000</v>
      </c>
      <c r="L270" s="3">
        <v>446</v>
      </c>
    </row>
    <row r="271" spans="2:12" x14ac:dyDescent="0.35">
      <c r="B271" s="9" t="s">
        <v>12</v>
      </c>
      <c r="C271" s="3">
        <v>1.7046072978114699E-2</v>
      </c>
      <c r="D271" s="3">
        <v>35.323941988467801</v>
      </c>
      <c r="E271" s="3">
        <v>0.96424500211535602</v>
      </c>
      <c r="F271" s="3">
        <v>0.99410536333889699</v>
      </c>
      <c r="G271" s="3">
        <v>2.1043596442821499</v>
      </c>
      <c r="H271" s="3">
        <v>2.86722739587649</v>
      </c>
      <c r="I271" s="3">
        <v>99.35</v>
      </c>
      <c r="J271" s="3">
        <v>87840</v>
      </c>
      <c r="K271" s="3">
        <v>18085280000</v>
      </c>
      <c r="L271" s="3">
        <v>446</v>
      </c>
    </row>
    <row r="272" spans="2:12" x14ac:dyDescent="0.35">
      <c r="B272" s="9" t="s">
        <v>13</v>
      </c>
      <c r="C272" s="3">
        <v>1.92347324834337E-2</v>
      </c>
      <c r="D272" s="3">
        <v>34.281839497346901</v>
      </c>
      <c r="E272" s="3">
        <v>0.96243380862892702</v>
      </c>
      <c r="F272" s="3">
        <v>0.99230629800310699</v>
      </c>
      <c r="G272" s="3">
        <v>2.2366347661034198</v>
      </c>
      <c r="H272" s="3">
        <v>3.1619227378058601</v>
      </c>
      <c r="I272" s="3">
        <v>99.24</v>
      </c>
      <c r="J272" s="3">
        <v>87840</v>
      </c>
      <c r="K272" s="3">
        <v>18085280000</v>
      </c>
      <c r="L272" s="3">
        <v>446</v>
      </c>
    </row>
    <row r="273" spans="2:13" x14ac:dyDescent="0.35">
      <c r="B273" s="9" t="s">
        <v>14</v>
      </c>
      <c r="C273" s="3">
        <v>3.0497315044836298E-2</v>
      </c>
      <c r="D273" s="3">
        <v>30.297410870358799</v>
      </c>
      <c r="E273" s="3">
        <v>0.94830087454515499</v>
      </c>
      <c r="F273" s="3">
        <v>0.985865003821635</v>
      </c>
      <c r="G273" s="3">
        <v>2.81235704231606</v>
      </c>
      <c r="H273" s="3">
        <v>5.0235938892606198</v>
      </c>
      <c r="I273" s="3">
        <v>99.01</v>
      </c>
      <c r="J273" s="3">
        <v>87840</v>
      </c>
      <c r="K273" s="3">
        <v>18085280000</v>
      </c>
      <c r="L273" s="3">
        <v>446</v>
      </c>
    </row>
    <row r="274" spans="2:13" x14ac:dyDescent="0.35">
      <c r="B274" s="9" t="s">
        <v>15</v>
      </c>
      <c r="C274" s="3">
        <v>6.1155746673656301E-2</v>
      </c>
      <c r="D274" s="3">
        <v>24.2615357949709</v>
      </c>
      <c r="E274" s="3">
        <v>0.81230407480698097</v>
      </c>
      <c r="F274" s="3">
        <v>0.97604169466527002</v>
      </c>
      <c r="G274" s="3">
        <v>5.1407954709005796</v>
      </c>
      <c r="H274" s="3">
        <v>5.96650833437005</v>
      </c>
      <c r="I274" s="3">
        <v>100.06</v>
      </c>
      <c r="J274" s="3">
        <v>87600</v>
      </c>
      <c r="K274" s="3">
        <v>18035504000</v>
      </c>
      <c r="L274" s="3">
        <v>446</v>
      </c>
    </row>
    <row r="275" spans="2:13" x14ac:dyDescent="0.35">
      <c r="B275" s="9" t="s">
        <v>16</v>
      </c>
      <c r="C275" s="3">
        <v>2.0370369313456701E-2</v>
      </c>
      <c r="D275" s="3">
        <v>33.787703617423098</v>
      </c>
      <c r="E275" s="3">
        <v>0.95569354512638605</v>
      </c>
      <c r="F275" s="3">
        <v>0.99221145694988</v>
      </c>
      <c r="G275" s="3">
        <v>2.48886598548183</v>
      </c>
      <c r="H275" s="3">
        <v>3.2688751759152099</v>
      </c>
      <c r="I275" s="3">
        <v>99.54</v>
      </c>
      <c r="J275" s="3">
        <v>87760</v>
      </c>
      <c r="K275" s="3">
        <v>18068688000</v>
      </c>
      <c r="L275" s="3">
        <v>446</v>
      </c>
    </row>
    <row r="276" spans="2:13" x14ac:dyDescent="0.35">
      <c r="B276" s="9" t="s">
        <v>17</v>
      </c>
      <c r="C276" s="3">
        <v>1.39268784905632E-2</v>
      </c>
      <c r="D276" s="3">
        <v>37.064712163391903</v>
      </c>
      <c r="E276" s="3">
        <v>0.97388432155348403</v>
      </c>
      <c r="F276" s="3">
        <v>0.99528808041001304</v>
      </c>
      <c r="G276" s="3">
        <v>1.7693342923417901</v>
      </c>
      <c r="H276" s="3">
        <v>2.41207917095588</v>
      </c>
      <c r="I276" s="3">
        <v>99.87</v>
      </c>
      <c r="J276" s="3">
        <v>88160</v>
      </c>
      <c r="K276" s="3">
        <v>18151648000</v>
      </c>
      <c r="L276" s="3">
        <v>446</v>
      </c>
    </row>
    <row r="277" spans="2:13" x14ac:dyDescent="0.35">
      <c r="B277" s="9" t="s">
        <v>18</v>
      </c>
      <c r="C277" s="3">
        <v>2.0787536005501601E-2</v>
      </c>
      <c r="D277" s="3">
        <v>33.6104988986189</v>
      </c>
      <c r="E277" s="3">
        <v>0.97347266965316304</v>
      </c>
      <c r="F277" s="3">
        <v>0.99409284111812901</v>
      </c>
      <c r="G277" s="3">
        <v>2.1734881429622499</v>
      </c>
      <c r="H277" s="3">
        <v>2.9765048730679902</v>
      </c>
      <c r="I277" s="3">
        <v>100.7</v>
      </c>
      <c r="J277" s="3">
        <v>88800</v>
      </c>
      <c r="K277" s="3">
        <v>18284384000</v>
      </c>
      <c r="L277" s="3">
        <v>445.29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3.68297028305846E-2</v>
      </c>
      <c r="D279" s="3">
        <v>28.662242507267798</v>
      </c>
      <c r="E279" s="3">
        <v>0.92503472572890899</v>
      </c>
      <c r="F279" s="3">
        <v>0.98926152159802605</v>
      </c>
      <c r="G279" s="3">
        <v>3.73316081728245</v>
      </c>
      <c r="H279" s="3">
        <v>4.42027004638188</v>
      </c>
      <c r="I279" s="3">
        <v>100.08</v>
      </c>
      <c r="J279" s="3">
        <v>87840</v>
      </c>
      <c r="K279" s="3">
        <v>18085280000</v>
      </c>
      <c r="L279" s="3">
        <v>446</v>
      </c>
    </row>
    <row r="280" spans="2:13" x14ac:dyDescent="0.35">
      <c r="B280" s="9" t="s">
        <v>12</v>
      </c>
      <c r="C280" s="3">
        <v>5.6340849391194998E-2</v>
      </c>
      <c r="D280" s="3">
        <v>24.974779445426101</v>
      </c>
      <c r="E280" s="3">
        <v>0.84863960221697898</v>
      </c>
      <c r="F280" s="3">
        <v>0.97708851387083995</v>
      </c>
      <c r="G280" s="3">
        <v>5.1875053740557302</v>
      </c>
      <c r="H280" s="3">
        <v>7.7539210288382003</v>
      </c>
      <c r="I280" s="3">
        <v>99.45</v>
      </c>
      <c r="J280" s="3">
        <v>87840</v>
      </c>
      <c r="K280" s="3">
        <v>18085280000</v>
      </c>
      <c r="L280" s="3">
        <v>446</v>
      </c>
    </row>
    <row r="281" spans="2:13" x14ac:dyDescent="0.35">
      <c r="B281" s="9" t="s">
        <v>13</v>
      </c>
      <c r="C281" s="3">
        <v>5.5488172792483401E-2</v>
      </c>
      <c r="D281" s="3">
        <v>25.1090728754575</v>
      </c>
      <c r="E281" s="3">
        <v>0.85469006885852095</v>
      </c>
      <c r="F281" s="3">
        <v>0.97434918593347397</v>
      </c>
      <c r="G281" s="3">
        <v>4.98568180906405</v>
      </c>
      <c r="H281" s="3">
        <v>8.1027447661662695</v>
      </c>
      <c r="I281" s="3">
        <v>99.27</v>
      </c>
      <c r="J281" s="3">
        <v>87840</v>
      </c>
      <c r="K281" s="3">
        <v>18085280000</v>
      </c>
      <c r="L281" s="3">
        <v>446</v>
      </c>
    </row>
    <row r="282" spans="2:13" x14ac:dyDescent="0.35">
      <c r="B282" s="9" t="s">
        <v>14</v>
      </c>
      <c r="C282" s="3">
        <v>4.4231650285384401E-2</v>
      </c>
      <c r="D282" s="3">
        <v>27.073468691430101</v>
      </c>
      <c r="E282" s="3">
        <v>0.91991330305994701</v>
      </c>
      <c r="F282" s="3">
        <v>0.97732849817838297</v>
      </c>
      <c r="G282" s="3">
        <v>3.5315878588054699</v>
      </c>
      <c r="H282" s="3">
        <v>6.8051334748162002</v>
      </c>
      <c r="I282" s="3">
        <v>98.9</v>
      </c>
      <c r="J282" s="3">
        <v>87840</v>
      </c>
      <c r="K282" s="3">
        <v>18085280000</v>
      </c>
      <c r="L282" s="3">
        <v>446</v>
      </c>
    </row>
    <row r="283" spans="2:13" x14ac:dyDescent="0.35">
      <c r="B283" s="9" t="s">
        <v>15</v>
      </c>
      <c r="C283" s="3">
        <v>7.5959706398074103E-2</v>
      </c>
      <c r="D283" s="3">
        <v>22.3796974311905</v>
      </c>
      <c r="E283" s="3">
        <v>0.73758421779225203</v>
      </c>
      <c r="F283" s="3">
        <v>0.95643181126839805</v>
      </c>
      <c r="G283" s="3">
        <v>7.3272207797020101</v>
      </c>
      <c r="H283" s="3">
        <v>7.5197044506883497</v>
      </c>
      <c r="I283" s="3">
        <v>102.07</v>
      </c>
      <c r="J283" s="3">
        <v>87600</v>
      </c>
      <c r="K283" s="3">
        <v>18035504000</v>
      </c>
      <c r="L283" s="3">
        <v>446</v>
      </c>
    </row>
    <row r="284" spans="2:13" x14ac:dyDescent="0.35">
      <c r="B284" s="9" t="s">
        <v>16</v>
      </c>
      <c r="C284" s="3">
        <v>5.9218304533775398E-2</v>
      </c>
      <c r="D284" s="3">
        <v>24.5424753573682</v>
      </c>
      <c r="E284" s="3">
        <v>0.82819283956698797</v>
      </c>
      <c r="F284" s="3">
        <v>0.97128083610112104</v>
      </c>
      <c r="G284" s="3">
        <v>5.7873842950985699</v>
      </c>
      <c r="H284" s="3">
        <v>8.0238586425735594</v>
      </c>
      <c r="I284" s="3">
        <v>100.54</v>
      </c>
      <c r="J284" s="3">
        <v>87760</v>
      </c>
      <c r="K284" s="3">
        <v>18068688000</v>
      </c>
      <c r="L284" s="3">
        <v>446</v>
      </c>
    </row>
    <row r="285" spans="2:13" x14ac:dyDescent="0.35">
      <c r="B285" s="9" t="s">
        <v>17</v>
      </c>
      <c r="C285" s="3">
        <v>4.9108638443098401E-2</v>
      </c>
      <c r="D285" s="3">
        <v>26.170269062204198</v>
      </c>
      <c r="E285" s="3">
        <v>0.87489923792564495</v>
      </c>
      <c r="F285" s="3">
        <v>0.97840979370734305</v>
      </c>
      <c r="G285" s="3">
        <v>4.8135624348637904</v>
      </c>
      <c r="H285" s="3">
        <v>7.0264034293942901</v>
      </c>
      <c r="I285" s="3">
        <v>99.97</v>
      </c>
      <c r="J285" s="3">
        <v>88160</v>
      </c>
      <c r="K285" s="3">
        <v>18151648000</v>
      </c>
      <c r="L285" s="3">
        <v>446</v>
      </c>
    </row>
    <row r="286" spans="2:13" x14ac:dyDescent="0.35">
      <c r="B286" s="9" t="s">
        <v>18</v>
      </c>
      <c r="C286" s="3">
        <v>6.9774329083363396E-2</v>
      </c>
      <c r="D286" s="3">
        <v>23.120238446102601</v>
      </c>
      <c r="E286" s="3">
        <v>0.77077961207636003</v>
      </c>
      <c r="F286" s="3">
        <v>0.96643582944939799</v>
      </c>
      <c r="G286" s="3">
        <v>6.0955310036437602</v>
      </c>
      <c r="H286" s="3">
        <v>7.4443614877275897</v>
      </c>
      <c r="I286" s="3">
        <v>100.75</v>
      </c>
      <c r="J286" s="3">
        <v>88800</v>
      </c>
      <c r="K286" s="3">
        <v>18284384000</v>
      </c>
      <c r="L286" s="3">
        <v>445.29</v>
      </c>
    </row>
    <row r="287" spans="2:13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3.775230454109281E-2</v>
      </c>
      <c r="D287" s="10">
        <f t="shared" ref="D287:L287" si="10">(SUM(D198:D205)+SUM(D207:D214)+SUM(D216:D223)+SUM(D225:D232)+SUM(D234:D241)+SUM(D243:D250)+SUM(D252:D259)+SUM(D261:D268)+SUM(D270:D277)+SUM(D279:D286))/80</f>
        <v>29.617472590004166</v>
      </c>
      <c r="E287" s="10">
        <f t="shared" si="10"/>
        <v>0.90611823349955589</v>
      </c>
      <c r="F287" s="10">
        <f t="shared" si="10"/>
        <v>0.98363882818639858</v>
      </c>
      <c r="G287" s="10">
        <f t="shared" si="10"/>
        <v>3.6403807425984773</v>
      </c>
      <c r="H287" s="10">
        <f t="shared" si="10"/>
        <v>5.0132939933407084</v>
      </c>
      <c r="I287" s="10">
        <f t="shared" si="10"/>
        <v>99.993624999999994</v>
      </c>
      <c r="J287" s="10">
        <f t="shared" si="10"/>
        <v>87960</v>
      </c>
      <c r="K287" s="10">
        <f t="shared" si="10"/>
        <v>18110168000</v>
      </c>
      <c r="L287" s="10">
        <f t="shared" si="10"/>
        <v>445.91125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3.3478638717491273E-2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30.49970285330129</v>
      </c>
      <c r="E288" s="12">
        <f t="shared" si="11"/>
        <v>0.92428559828341617</v>
      </c>
      <c r="F288" s="12">
        <f t="shared" si="11"/>
        <v>0.98600100627007536</v>
      </c>
      <c r="G288" s="12">
        <f t="shared" si="11"/>
        <v>3.2933734973373148</v>
      </c>
      <c r="H288" s="12">
        <f t="shared" si="11"/>
        <v>4.8078180687194845</v>
      </c>
      <c r="I288" s="12">
        <f t="shared" si="11"/>
        <v>99.936000000000007</v>
      </c>
      <c r="J288" s="12">
        <f t="shared" si="11"/>
        <v>88011.428571428565</v>
      </c>
      <c r="K288" s="12">
        <f t="shared" si="11"/>
        <v>18120834285.714287</v>
      </c>
      <c r="L288" s="12">
        <f t="shared" si="11"/>
        <v>445.89857142857153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1.49413742197946E-2</v>
      </c>
      <c r="D293" s="3">
        <v>36.457486730199598</v>
      </c>
      <c r="E293" s="3">
        <v>0.97861703512725395</v>
      </c>
      <c r="F293" s="3">
        <v>0.99736026848224302</v>
      </c>
      <c r="G293" s="3">
        <v>1.5614537430767499</v>
      </c>
      <c r="H293" s="3">
        <v>3.1142341435774199</v>
      </c>
      <c r="I293" s="3">
        <v>316.7</v>
      </c>
      <c r="J293" s="3">
        <v>87680</v>
      </c>
      <c r="K293" s="3">
        <v>68208025600</v>
      </c>
      <c r="L293" s="3">
        <v>1677.15</v>
      </c>
    </row>
    <row r="294" spans="2:12" x14ac:dyDescent="0.35">
      <c r="B294" s="9" t="s">
        <v>12</v>
      </c>
      <c r="C294" s="3">
        <v>1.9091043672430301E-2</v>
      </c>
      <c r="D294" s="3">
        <v>34.3482395247459</v>
      </c>
      <c r="E294" s="3">
        <v>0.97485836877977206</v>
      </c>
      <c r="F294" s="3">
        <v>0.99633751105787804</v>
      </c>
      <c r="G294" s="3">
        <v>1.8130031538959701</v>
      </c>
      <c r="H294" s="3">
        <v>3.9630405347551201</v>
      </c>
      <c r="I294" s="3">
        <v>314.58</v>
      </c>
      <c r="J294" s="3">
        <v>87680</v>
      </c>
      <c r="K294" s="3">
        <v>68208025600</v>
      </c>
      <c r="L294" s="3">
        <v>1678</v>
      </c>
    </row>
    <row r="295" spans="2:12" x14ac:dyDescent="0.35">
      <c r="B295" s="9" t="s">
        <v>13</v>
      </c>
      <c r="C295" s="3">
        <v>2.21602043993064E-2</v>
      </c>
      <c r="D295" s="3">
        <v>33.060417651224903</v>
      </c>
      <c r="E295" s="3">
        <v>0.97181079281615301</v>
      </c>
      <c r="F295" s="3">
        <v>0.99439884092602304</v>
      </c>
      <c r="G295" s="3">
        <v>2.0010117511463998</v>
      </c>
      <c r="H295" s="3">
        <v>4.7993698778664999</v>
      </c>
      <c r="I295" s="3">
        <v>313.77999999999997</v>
      </c>
      <c r="J295" s="3">
        <v>87680</v>
      </c>
      <c r="K295" s="3">
        <v>68208025600</v>
      </c>
      <c r="L295" s="3">
        <v>1677.15</v>
      </c>
    </row>
    <row r="296" spans="2:12" x14ac:dyDescent="0.35">
      <c r="B296" s="9" t="s">
        <v>14</v>
      </c>
      <c r="C296" s="3">
        <v>2.5639340561625399E-2</v>
      </c>
      <c r="D296" s="3">
        <v>31.796499693949901</v>
      </c>
      <c r="E296" s="3">
        <v>0.970438887518283</v>
      </c>
      <c r="F296" s="3">
        <v>0.99232236554148501</v>
      </c>
      <c r="G296" s="3">
        <v>2.2628512802114602</v>
      </c>
      <c r="H296" s="3">
        <v>4.5302762193804504</v>
      </c>
      <c r="I296" s="3">
        <v>313.60000000000002</v>
      </c>
      <c r="J296" s="3">
        <v>87680</v>
      </c>
      <c r="K296" s="3">
        <v>68208025600</v>
      </c>
      <c r="L296" s="3">
        <v>1678</v>
      </c>
    </row>
    <row r="297" spans="2:12" x14ac:dyDescent="0.35">
      <c r="B297" s="9" t="s">
        <v>15</v>
      </c>
      <c r="C297" s="3">
        <v>5.8214696326291698E-2</v>
      </c>
      <c r="D297" s="3">
        <v>24.691655308236101</v>
      </c>
      <c r="E297" s="3">
        <v>0.875795450875546</v>
      </c>
      <c r="F297" s="3">
        <v>0.98000434005597403</v>
      </c>
      <c r="G297" s="3">
        <v>4.5032270595037396</v>
      </c>
      <c r="H297" s="3">
        <v>7.8933678784804702</v>
      </c>
      <c r="I297" s="3">
        <v>316.2</v>
      </c>
      <c r="J297" s="3">
        <v>87440</v>
      </c>
      <c r="K297" s="3">
        <v>68019952000</v>
      </c>
      <c r="L297" s="3">
        <v>1677.15</v>
      </c>
    </row>
    <row r="298" spans="2:12" x14ac:dyDescent="0.35">
      <c r="B298" s="9" t="s">
        <v>16</v>
      </c>
      <c r="C298" s="3">
        <v>2.1924561566646399E-2</v>
      </c>
      <c r="D298" s="3">
        <v>33.153902175791899</v>
      </c>
      <c r="E298" s="3">
        <v>0.96910997011107602</v>
      </c>
      <c r="F298" s="3">
        <v>0.99491801784635903</v>
      </c>
      <c r="G298" s="3">
        <v>2.0666990227631401</v>
      </c>
      <c r="H298" s="3">
        <v>4.5458413667252699</v>
      </c>
      <c r="I298" s="3">
        <v>314.83999999999997</v>
      </c>
      <c r="J298" s="3">
        <v>87600</v>
      </c>
      <c r="K298" s="3">
        <v>68145334400</v>
      </c>
      <c r="L298" s="3">
        <v>1678</v>
      </c>
    </row>
    <row r="299" spans="2:12" x14ac:dyDescent="0.35">
      <c r="B299" s="9" t="s">
        <v>17</v>
      </c>
      <c r="C299" s="3">
        <v>1.5805160660675902E-2</v>
      </c>
      <c r="D299" s="3">
        <v>35.974591695572002</v>
      </c>
      <c r="E299" s="3">
        <v>0.98174861173704797</v>
      </c>
      <c r="F299" s="3">
        <v>0.99688247511364603</v>
      </c>
      <c r="G299" s="3">
        <v>1.55656318212353</v>
      </c>
      <c r="H299" s="3">
        <v>3.5001479425327799</v>
      </c>
      <c r="I299" s="3">
        <v>316.99</v>
      </c>
      <c r="J299" s="3">
        <v>88000</v>
      </c>
      <c r="K299" s="3">
        <v>68458790400</v>
      </c>
      <c r="L299" s="3">
        <v>1677.15</v>
      </c>
    </row>
    <row r="300" spans="2:12" x14ac:dyDescent="0.35">
      <c r="B300" s="9" t="s">
        <v>18</v>
      </c>
      <c r="C300" s="3">
        <v>3.2440328953390801E-2</v>
      </c>
      <c r="D300" s="3">
        <v>29.760989729356002</v>
      </c>
      <c r="E300" s="3">
        <v>0.96358984969713601</v>
      </c>
      <c r="F300" s="3">
        <v>0.99224785897705603</v>
      </c>
      <c r="G300" s="3">
        <v>2.5358103925309798</v>
      </c>
      <c r="H300" s="3">
        <v>4.9242573255192497</v>
      </c>
      <c r="I300" s="3">
        <v>324.32</v>
      </c>
      <c r="J300" s="3">
        <v>88640</v>
      </c>
      <c r="K300" s="3">
        <v>68960320000</v>
      </c>
      <c r="L300" s="3">
        <v>1678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1.5743468211234402E-2</v>
      </c>
      <c r="D302" s="3">
        <v>36.008183598330902</v>
      </c>
      <c r="E302" s="3">
        <v>0.97820581730142298</v>
      </c>
      <c r="F302" s="3">
        <v>0.99718858963896295</v>
      </c>
      <c r="G302" s="3">
        <v>1.61485840739763</v>
      </c>
      <c r="H302" s="3">
        <v>3.2838262465649501</v>
      </c>
      <c r="I302" s="3">
        <v>316.36</v>
      </c>
      <c r="J302" s="3">
        <v>87680</v>
      </c>
      <c r="K302" s="3">
        <v>68208025600</v>
      </c>
      <c r="L302" s="3">
        <v>1677.15</v>
      </c>
    </row>
    <row r="303" spans="2:12" x14ac:dyDescent="0.35">
      <c r="B303" s="9" t="s">
        <v>12</v>
      </c>
      <c r="C303" s="3">
        <v>2.5194703583519201E-2</v>
      </c>
      <c r="D303" s="3">
        <v>31.950864939133901</v>
      </c>
      <c r="E303" s="3">
        <v>0.96508350649742403</v>
      </c>
      <c r="F303" s="3">
        <v>0.99425248333529204</v>
      </c>
      <c r="G303" s="3">
        <v>2.2525138356819401</v>
      </c>
      <c r="H303" s="3">
        <v>5.1291403756180003</v>
      </c>
      <c r="I303" s="3">
        <v>314.39</v>
      </c>
      <c r="J303" s="3">
        <v>87680</v>
      </c>
      <c r="K303" s="3">
        <v>68208025600</v>
      </c>
      <c r="L303" s="3">
        <v>1678</v>
      </c>
    </row>
    <row r="304" spans="2:12" x14ac:dyDescent="0.35">
      <c r="B304" s="9" t="s">
        <v>13</v>
      </c>
      <c r="C304" s="3">
        <v>3.2605760520576503E-2</v>
      </c>
      <c r="D304" s="3">
        <v>29.719729795195502</v>
      </c>
      <c r="E304" s="3">
        <v>0.95188185907779399</v>
      </c>
      <c r="F304" s="3">
        <v>0.99067670019687104</v>
      </c>
      <c r="G304" s="3">
        <v>2.6546312991901901</v>
      </c>
      <c r="H304" s="3">
        <v>6.5719277646635197</v>
      </c>
      <c r="I304" s="3">
        <v>313.82</v>
      </c>
      <c r="J304" s="3">
        <v>87680</v>
      </c>
      <c r="K304" s="3">
        <v>68208025600</v>
      </c>
      <c r="L304" s="3">
        <v>1677.15</v>
      </c>
    </row>
    <row r="305" spans="2:12" x14ac:dyDescent="0.35">
      <c r="B305" s="9" t="s">
        <v>14</v>
      </c>
      <c r="C305" s="3">
        <v>2.8183356582382899E-2</v>
      </c>
      <c r="D305" s="3">
        <v>30.979270967180899</v>
      </c>
      <c r="E305" s="3">
        <v>0.96680084747247297</v>
      </c>
      <c r="F305" s="3">
        <v>0.99090209311760802</v>
      </c>
      <c r="G305" s="3">
        <v>2.39964237796636</v>
      </c>
      <c r="H305" s="3">
        <v>5.5165154081689201</v>
      </c>
      <c r="I305" s="3">
        <v>313.12</v>
      </c>
      <c r="J305" s="3">
        <v>87680</v>
      </c>
      <c r="K305" s="3">
        <v>68208025600</v>
      </c>
      <c r="L305" s="3">
        <v>1678</v>
      </c>
    </row>
    <row r="306" spans="2:12" x14ac:dyDescent="0.35">
      <c r="B306" s="9" t="s">
        <v>15</v>
      </c>
      <c r="C306" s="3">
        <v>6.0298823549587398E-2</v>
      </c>
      <c r="D306" s="3">
        <v>24.3868588927727</v>
      </c>
      <c r="E306" s="3">
        <v>0.86324372217437795</v>
      </c>
      <c r="F306" s="3">
        <v>0.97834461029198705</v>
      </c>
      <c r="G306" s="3">
        <v>4.6550243418678301</v>
      </c>
      <c r="H306" s="3">
        <v>8.3578702609128204</v>
      </c>
      <c r="I306" s="3">
        <v>315.83</v>
      </c>
      <c r="J306" s="3">
        <v>87440</v>
      </c>
      <c r="K306" s="3">
        <v>68019952000</v>
      </c>
      <c r="L306" s="3">
        <v>1677.15</v>
      </c>
    </row>
    <row r="307" spans="2:12" x14ac:dyDescent="0.35">
      <c r="B307" s="9" t="s">
        <v>16</v>
      </c>
      <c r="C307" s="3">
        <v>2.6853802091305799E-2</v>
      </c>
      <c r="D307" s="3">
        <v>31.3993081484372</v>
      </c>
      <c r="E307" s="3">
        <v>0.96152279013000996</v>
      </c>
      <c r="F307" s="3">
        <v>0.99374449783128604</v>
      </c>
      <c r="G307" s="3">
        <v>2.37613727019601</v>
      </c>
      <c r="H307" s="3">
        <v>5.3942597177807503</v>
      </c>
      <c r="I307" s="3">
        <v>314.3</v>
      </c>
      <c r="J307" s="3">
        <v>87600</v>
      </c>
      <c r="K307" s="3">
        <v>68145334400</v>
      </c>
      <c r="L307" s="3">
        <v>1678</v>
      </c>
    </row>
    <row r="308" spans="2:12" x14ac:dyDescent="0.35">
      <c r="B308" s="9" t="s">
        <v>17</v>
      </c>
      <c r="C308" s="3">
        <v>1.7213467027049401E-2</v>
      </c>
      <c r="D308" s="3">
        <v>35.2406691840715</v>
      </c>
      <c r="E308" s="3">
        <v>0.98010979925089103</v>
      </c>
      <c r="F308" s="3">
        <v>0.99648658231946696</v>
      </c>
      <c r="G308" s="3">
        <v>1.6505291118148899</v>
      </c>
      <c r="H308" s="3">
        <v>3.8806910783663899</v>
      </c>
      <c r="I308" s="3">
        <v>316.75</v>
      </c>
      <c r="J308" s="3">
        <v>88000</v>
      </c>
      <c r="K308" s="3">
        <v>68458790400</v>
      </c>
      <c r="L308" s="3">
        <v>1677.15</v>
      </c>
    </row>
    <row r="309" spans="2:12" x14ac:dyDescent="0.35">
      <c r="B309" s="9" t="s">
        <v>18</v>
      </c>
      <c r="C309" s="3">
        <v>3.8121157239856499E-2</v>
      </c>
      <c r="D309" s="3">
        <v>28.363005286986301</v>
      </c>
      <c r="E309" s="3">
        <v>0.95051656019421005</v>
      </c>
      <c r="F309" s="3">
        <v>0.99000520762250099</v>
      </c>
      <c r="G309" s="3">
        <v>2.9852069823031999</v>
      </c>
      <c r="H309" s="3">
        <v>5.3394158600664801</v>
      </c>
      <c r="I309" s="3">
        <v>324.2</v>
      </c>
      <c r="J309" s="3">
        <v>88640</v>
      </c>
      <c r="K309" s="3">
        <v>68960320000</v>
      </c>
      <c r="L309" s="3">
        <v>1678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3.31921077415228E-2</v>
      </c>
      <c r="D311" s="3">
        <v>29.562806277117801</v>
      </c>
      <c r="E311" s="3">
        <v>0.95071566219232295</v>
      </c>
      <c r="F311" s="3">
        <v>0.993203254050258</v>
      </c>
      <c r="G311" s="3">
        <v>2.7947096167554601</v>
      </c>
      <c r="H311" s="3">
        <v>5.6939692723345496</v>
      </c>
      <c r="I311" s="3">
        <v>316.58999999999997</v>
      </c>
      <c r="J311" s="3">
        <v>87680</v>
      </c>
      <c r="K311" s="3">
        <v>68208025600</v>
      </c>
      <c r="L311" s="3">
        <v>1677.15</v>
      </c>
    </row>
    <row r="312" spans="2:12" x14ac:dyDescent="0.35">
      <c r="B312" s="9" t="s">
        <v>12</v>
      </c>
      <c r="C312" s="3">
        <v>6.4300170940444504E-2</v>
      </c>
      <c r="D312" s="3">
        <v>23.8307480327157</v>
      </c>
      <c r="E312" s="3">
        <v>0.83713448084409903</v>
      </c>
      <c r="F312" s="3">
        <v>0.97550629078918505</v>
      </c>
      <c r="G312" s="3">
        <v>5.0984246531258197</v>
      </c>
      <c r="H312" s="3">
        <v>10.6183162440866</v>
      </c>
      <c r="I312" s="3">
        <v>314.52999999999997</v>
      </c>
      <c r="J312" s="3">
        <v>87680</v>
      </c>
      <c r="K312" s="3">
        <v>68208025600</v>
      </c>
      <c r="L312" s="3">
        <v>1678</v>
      </c>
    </row>
    <row r="313" spans="2:12" x14ac:dyDescent="0.35">
      <c r="B313" s="9" t="s">
        <v>13</v>
      </c>
      <c r="C313" s="3">
        <v>6.6460091145841296E-2</v>
      </c>
      <c r="D313" s="3">
        <v>23.544624474894199</v>
      </c>
      <c r="E313" s="3">
        <v>0.83550432427695398</v>
      </c>
      <c r="F313" s="3">
        <v>0.96965738725279604</v>
      </c>
      <c r="G313" s="3">
        <v>5.1866067031109102</v>
      </c>
      <c r="H313" s="3">
        <v>11.491479089844599</v>
      </c>
      <c r="I313" s="3">
        <v>313.67</v>
      </c>
      <c r="J313" s="3">
        <v>87680</v>
      </c>
      <c r="K313" s="3">
        <v>68208025600</v>
      </c>
      <c r="L313" s="3">
        <v>1677.15</v>
      </c>
    </row>
    <row r="314" spans="2:12" x14ac:dyDescent="0.35">
      <c r="B314" s="9" t="s">
        <v>14</v>
      </c>
      <c r="C314" s="3">
        <v>3.6166131255557399E-2</v>
      </c>
      <c r="D314" s="3">
        <v>28.8195485550938</v>
      </c>
      <c r="E314" s="3">
        <v>0.95463627242288296</v>
      </c>
      <c r="F314" s="3">
        <v>0.98730470255221603</v>
      </c>
      <c r="G314" s="3">
        <v>2.87408963999393</v>
      </c>
      <c r="H314" s="3">
        <v>7.2655667720505202</v>
      </c>
      <c r="I314" s="3">
        <v>313.36</v>
      </c>
      <c r="J314" s="3">
        <v>87680</v>
      </c>
      <c r="K314" s="3">
        <v>68208025600</v>
      </c>
      <c r="L314" s="3">
        <v>1678</v>
      </c>
    </row>
    <row r="315" spans="2:12" x14ac:dyDescent="0.35">
      <c r="B315" s="9" t="s">
        <v>15</v>
      </c>
      <c r="C315" s="3">
        <v>8.4897930456160398E-2</v>
      </c>
      <c r="D315" s="3">
        <v>21.4187538613999</v>
      </c>
      <c r="E315" s="3">
        <v>0.72004432912138805</v>
      </c>
      <c r="F315" s="3">
        <v>0.95795725782336705</v>
      </c>
      <c r="G315" s="3">
        <v>6.8362198201590498</v>
      </c>
      <c r="H315" s="3">
        <v>11.0624330731674</v>
      </c>
      <c r="I315" s="3">
        <v>315.77999999999997</v>
      </c>
      <c r="J315" s="3">
        <v>87440</v>
      </c>
      <c r="K315" s="3">
        <v>68019952000</v>
      </c>
      <c r="L315" s="3">
        <v>1677.15</v>
      </c>
    </row>
    <row r="316" spans="2:12" x14ac:dyDescent="0.35">
      <c r="B316" s="9" t="s">
        <v>16</v>
      </c>
      <c r="C316" s="3">
        <v>6.5363556133961706E-2</v>
      </c>
      <c r="D316" s="3">
        <v>23.687990884321099</v>
      </c>
      <c r="E316" s="3">
        <v>0.83268119641639404</v>
      </c>
      <c r="F316" s="3">
        <v>0.973661280813227</v>
      </c>
      <c r="G316" s="3">
        <v>5.2487378995845404</v>
      </c>
      <c r="H316" s="3">
        <v>10.846716916158201</v>
      </c>
      <c r="I316" s="3">
        <v>314.35000000000002</v>
      </c>
      <c r="J316" s="3">
        <v>87600</v>
      </c>
      <c r="K316" s="3">
        <v>68145334400</v>
      </c>
      <c r="L316" s="3">
        <v>1678</v>
      </c>
    </row>
    <row r="317" spans="2:12" x14ac:dyDescent="0.35">
      <c r="B317" s="9" t="s">
        <v>17</v>
      </c>
      <c r="C317" s="3">
        <v>5.5129703450926798E-2</v>
      </c>
      <c r="D317" s="3">
        <v>25.167254116301301</v>
      </c>
      <c r="E317" s="3">
        <v>0.871128294782746</v>
      </c>
      <c r="F317" s="3">
        <v>0.97915606063382998</v>
      </c>
      <c r="G317" s="3">
        <v>4.6417719970178704</v>
      </c>
      <c r="H317" s="3">
        <v>9.3683113712515809</v>
      </c>
      <c r="I317" s="3">
        <v>316.69</v>
      </c>
      <c r="J317" s="3">
        <v>88000</v>
      </c>
      <c r="K317" s="3">
        <v>68458790400</v>
      </c>
      <c r="L317" s="3">
        <v>1677.15</v>
      </c>
    </row>
    <row r="318" spans="2:12" x14ac:dyDescent="0.35">
      <c r="B318" s="9" t="s">
        <v>18</v>
      </c>
      <c r="C318" s="3">
        <v>8.0676247374717194E-2</v>
      </c>
      <c r="D318" s="3">
        <v>21.860443667854</v>
      </c>
      <c r="E318" s="3">
        <v>0.745775956021557</v>
      </c>
      <c r="F318" s="3">
        <v>0.96360709534654598</v>
      </c>
      <c r="G318" s="3">
        <v>6.2561617873308197</v>
      </c>
      <c r="H318" s="3">
        <v>9.38927151426706</v>
      </c>
      <c r="I318" s="3">
        <v>324.27</v>
      </c>
      <c r="J318" s="3">
        <v>88640</v>
      </c>
      <c r="K318" s="3">
        <v>68960320000</v>
      </c>
      <c r="L318" s="3">
        <v>1678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2.01295798891717E-2</v>
      </c>
      <c r="D320" s="3">
        <v>33.887668049344299</v>
      </c>
      <c r="E320" s="3">
        <v>0.97367525757219098</v>
      </c>
      <c r="F320" s="3">
        <v>0.99648132893378305</v>
      </c>
      <c r="G320" s="3">
        <v>1.87620791413824</v>
      </c>
      <c r="H320" s="3">
        <v>3.9026586742844498</v>
      </c>
      <c r="I320" s="3">
        <v>316.51</v>
      </c>
      <c r="J320" s="3">
        <v>87680</v>
      </c>
      <c r="K320" s="3">
        <v>68208025600</v>
      </c>
      <c r="L320" s="3">
        <v>1677.15</v>
      </c>
    </row>
    <row r="321" spans="2:12" x14ac:dyDescent="0.35">
      <c r="B321" s="9" t="s">
        <v>12</v>
      </c>
      <c r="C321" s="3">
        <v>4.3501080659894498E-2</v>
      </c>
      <c r="D321" s="3">
        <v>27.221580654869399</v>
      </c>
      <c r="E321" s="3">
        <v>0.92156117148316297</v>
      </c>
      <c r="F321" s="3">
        <v>0.98691788989055895</v>
      </c>
      <c r="G321" s="3">
        <v>3.5019231794750199</v>
      </c>
      <c r="H321" s="3">
        <v>8.0552612910563397</v>
      </c>
      <c r="I321" s="3">
        <v>314.62</v>
      </c>
      <c r="J321" s="3">
        <v>87680</v>
      </c>
      <c r="K321" s="3">
        <v>68208025600</v>
      </c>
      <c r="L321" s="3">
        <v>1678</v>
      </c>
    </row>
    <row r="322" spans="2:12" x14ac:dyDescent="0.35">
      <c r="B322" s="9" t="s">
        <v>13</v>
      </c>
      <c r="C322" s="3">
        <v>5.1390877177341497E-2</v>
      </c>
      <c r="D322" s="3">
        <v>25.775547076825202</v>
      </c>
      <c r="E322" s="3">
        <v>0.89754686518376303</v>
      </c>
      <c r="F322" s="3">
        <v>0.97995456291426097</v>
      </c>
      <c r="G322" s="3">
        <v>4.0202369404568703</v>
      </c>
      <c r="H322" s="3">
        <v>9.3663442767706204</v>
      </c>
      <c r="I322" s="3">
        <v>313.93</v>
      </c>
      <c r="J322" s="3">
        <v>87680</v>
      </c>
      <c r="K322" s="3">
        <v>68208025600</v>
      </c>
      <c r="L322" s="3">
        <v>1677.15</v>
      </c>
    </row>
    <row r="323" spans="2:12" x14ac:dyDescent="0.35">
      <c r="B323" s="9" t="s">
        <v>14</v>
      </c>
      <c r="C323" s="3">
        <v>2.8230202510755101E-2</v>
      </c>
      <c r="D323" s="3">
        <v>30.965365046419301</v>
      </c>
      <c r="E323" s="3">
        <v>0.96735717601609605</v>
      </c>
      <c r="F323" s="3">
        <v>0.99091077979012299</v>
      </c>
      <c r="G323" s="3">
        <v>2.43448344320446</v>
      </c>
      <c r="H323" s="3">
        <v>5.1102036761441401</v>
      </c>
      <c r="I323" s="3">
        <v>313.3</v>
      </c>
      <c r="J323" s="3">
        <v>87680</v>
      </c>
      <c r="K323" s="3">
        <v>68208025600</v>
      </c>
      <c r="L323" s="3">
        <v>1678</v>
      </c>
    </row>
    <row r="324" spans="2:12" x14ac:dyDescent="0.35">
      <c r="B324" s="9" t="s">
        <v>15</v>
      </c>
      <c r="C324" s="3">
        <v>7.0011520809489095E-2</v>
      </c>
      <c r="D324" s="3">
        <v>23.091966454174301</v>
      </c>
      <c r="E324" s="3">
        <v>0.80932780177386698</v>
      </c>
      <c r="F324" s="3">
        <v>0.97074633273841104</v>
      </c>
      <c r="G324" s="3">
        <v>5.5092937637497901</v>
      </c>
      <c r="H324" s="3">
        <v>9.5901183494531601</v>
      </c>
      <c r="I324" s="3">
        <v>315.87</v>
      </c>
      <c r="J324" s="3">
        <v>87440</v>
      </c>
      <c r="K324" s="3">
        <v>68019952000</v>
      </c>
      <c r="L324" s="3">
        <v>1677.15</v>
      </c>
    </row>
    <row r="325" spans="2:12" x14ac:dyDescent="0.35">
      <c r="B325" s="9" t="s">
        <v>16</v>
      </c>
      <c r="C325" s="3">
        <v>4.5035073467259899E-2</v>
      </c>
      <c r="D325" s="3">
        <v>26.920122629182799</v>
      </c>
      <c r="E325" s="3">
        <v>0.91685126915081605</v>
      </c>
      <c r="F325" s="3">
        <v>0.98614888372703502</v>
      </c>
      <c r="G325" s="3">
        <v>3.6507354758622199</v>
      </c>
      <c r="H325" s="3">
        <v>8.1059173890357403</v>
      </c>
      <c r="I325" s="3">
        <v>314.37</v>
      </c>
      <c r="J325" s="3">
        <v>87600</v>
      </c>
      <c r="K325" s="3">
        <v>68145334400</v>
      </c>
      <c r="L325" s="3">
        <v>1678</v>
      </c>
    </row>
    <row r="326" spans="2:12" x14ac:dyDescent="0.35">
      <c r="B326" s="9" t="s">
        <v>17</v>
      </c>
      <c r="C326" s="3">
        <v>3.2332449081341801E-2</v>
      </c>
      <c r="D326" s="3">
        <v>29.794133171360698</v>
      </c>
      <c r="E326" s="3">
        <v>0.95385327289254995</v>
      </c>
      <c r="F326" s="3">
        <v>0.99187366997500404</v>
      </c>
      <c r="G326" s="3">
        <v>2.7920585145596202</v>
      </c>
      <c r="H326" s="3">
        <v>6.1042723961555598</v>
      </c>
      <c r="I326" s="3">
        <v>316.95</v>
      </c>
      <c r="J326" s="3">
        <v>88000</v>
      </c>
      <c r="K326" s="3">
        <v>68458790400</v>
      </c>
      <c r="L326" s="3">
        <v>1677.15</v>
      </c>
    </row>
    <row r="327" spans="2:12" x14ac:dyDescent="0.35">
      <c r="B327" s="9" t="s">
        <v>18</v>
      </c>
      <c r="C327" s="3">
        <v>6.0332770845552899E-2</v>
      </c>
      <c r="D327" s="3">
        <v>24.381942581963202</v>
      </c>
      <c r="E327" s="3">
        <v>0.86686637480735496</v>
      </c>
      <c r="F327" s="3">
        <v>0.97923069871355395</v>
      </c>
      <c r="G327" s="3">
        <v>4.6564207719780297</v>
      </c>
      <c r="H327" s="3">
        <v>7.5068756478797702</v>
      </c>
      <c r="I327" s="3">
        <v>324.33</v>
      </c>
      <c r="J327" s="3">
        <v>88640</v>
      </c>
      <c r="K327" s="3">
        <v>68960320000</v>
      </c>
      <c r="L327" s="3">
        <v>1678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2.96648950028549E-2</v>
      </c>
      <c r="D329" s="3">
        <v>30.5332302116663</v>
      </c>
      <c r="E329" s="3">
        <v>0.96085808708669995</v>
      </c>
      <c r="F329" s="3">
        <v>0.99340398239461503</v>
      </c>
      <c r="G329" s="3">
        <v>2.5805083169688099</v>
      </c>
      <c r="H329" s="3">
        <v>4.0142814676822001</v>
      </c>
      <c r="I329" s="3">
        <v>318.43</v>
      </c>
      <c r="J329" s="3">
        <v>87680</v>
      </c>
      <c r="K329" s="3">
        <v>68208025600</v>
      </c>
      <c r="L329" s="3">
        <v>1677.15</v>
      </c>
    </row>
    <row r="330" spans="2:12" x14ac:dyDescent="0.35">
      <c r="B330" s="9" t="s">
        <v>12</v>
      </c>
      <c r="C330" s="3">
        <v>8.1147007625686607E-2</v>
      </c>
      <c r="D330" s="3">
        <v>21.810673007401501</v>
      </c>
      <c r="E330" s="3">
        <v>0.74872247621717503</v>
      </c>
      <c r="F330" s="3">
        <v>0.96010985319651798</v>
      </c>
      <c r="G330" s="3">
        <v>6.5066262800977199</v>
      </c>
      <c r="H330" s="3">
        <v>12.889292671413299</v>
      </c>
      <c r="I330" s="3">
        <v>314.49</v>
      </c>
      <c r="J330" s="3">
        <v>87680</v>
      </c>
      <c r="K330" s="3">
        <v>68208025600</v>
      </c>
      <c r="L330" s="3">
        <v>1678</v>
      </c>
    </row>
    <row r="331" spans="2:12" x14ac:dyDescent="0.35">
      <c r="B331" s="9" t="s">
        <v>13</v>
      </c>
      <c r="C331" s="3">
        <v>8.1855470866513597E-2</v>
      </c>
      <c r="D331" s="3">
        <v>21.735894140243801</v>
      </c>
      <c r="E331" s="3">
        <v>0.75561868085191797</v>
      </c>
      <c r="F331" s="3">
        <v>0.95498591146599199</v>
      </c>
      <c r="G331" s="3">
        <v>6.4867053906739596</v>
      </c>
      <c r="H331" s="3">
        <v>13.525100467097801</v>
      </c>
      <c r="I331" s="3">
        <v>313.64999999999998</v>
      </c>
      <c r="J331" s="3">
        <v>87680</v>
      </c>
      <c r="K331" s="3">
        <v>68208025600</v>
      </c>
      <c r="L331" s="3">
        <v>1677.15</v>
      </c>
    </row>
    <row r="332" spans="2:12" x14ac:dyDescent="0.35">
      <c r="B332" s="9" t="s">
        <v>14</v>
      </c>
      <c r="C332" s="3">
        <v>5.24921252286829E-2</v>
      </c>
      <c r="D332" s="3">
        <v>25.589922098366898</v>
      </c>
      <c r="E332" s="3">
        <v>0.92083452134200505</v>
      </c>
      <c r="F332" s="3">
        <v>0.98010974615670299</v>
      </c>
      <c r="G332" s="3">
        <v>3.9381953847297799</v>
      </c>
      <c r="H332" s="3">
        <v>9.9004471406190397</v>
      </c>
      <c r="I332" s="3">
        <v>313.58</v>
      </c>
      <c r="J332" s="3">
        <v>87680</v>
      </c>
      <c r="K332" s="3">
        <v>68208025600</v>
      </c>
      <c r="L332" s="3">
        <v>1678</v>
      </c>
    </row>
    <row r="333" spans="2:12" x14ac:dyDescent="0.35">
      <c r="B333" s="9" t="s">
        <v>15</v>
      </c>
      <c r="C333" s="3">
        <v>0.102198395249796</v>
      </c>
      <c r="D333" s="3">
        <v>19.806674255538599</v>
      </c>
      <c r="E333" s="3">
        <v>0.60165908650688105</v>
      </c>
      <c r="F333" s="3">
        <v>0.93892986146600599</v>
      </c>
      <c r="G333" s="3">
        <v>8.3894426939071707</v>
      </c>
      <c r="H333" s="3">
        <v>9.9039988389874498</v>
      </c>
      <c r="I333" s="3">
        <v>315.92</v>
      </c>
      <c r="J333" s="3">
        <v>87440</v>
      </c>
      <c r="K333" s="3">
        <v>68019952000</v>
      </c>
      <c r="L333" s="3">
        <v>1677.15</v>
      </c>
    </row>
    <row r="334" spans="2:12" x14ac:dyDescent="0.35">
      <c r="B334" s="9" t="s">
        <v>16</v>
      </c>
      <c r="C334" s="3">
        <v>8.4186817371812397E-2</v>
      </c>
      <c r="D334" s="3">
        <v>21.4909635511621</v>
      </c>
      <c r="E334" s="3">
        <v>0.73334816651507695</v>
      </c>
      <c r="F334" s="3">
        <v>0.95709336995286098</v>
      </c>
      <c r="G334" s="3">
        <v>6.8274091560408499</v>
      </c>
      <c r="H334" s="3">
        <v>12.873937552385501</v>
      </c>
      <c r="I334" s="3">
        <v>314.51</v>
      </c>
      <c r="J334" s="3">
        <v>87600</v>
      </c>
      <c r="K334" s="3">
        <v>68145334400</v>
      </c>
      <c r="L334" s="3">
        <v>1678</v>
      </c>
    </row>
    <row r="335" spans="2:12" x14ac:dyDescent="0.35">
      <c r="B335" s="9" t="s">
        <v>17</v>
      </c>
      <c r="C335" s="3">
        <v>7.7536384813976705E-2</v>
      </c>
      <c r="D335" s="3">
        <v>22.206028911467701</v>
      </c>
      <c r="E335" s="3">
        <v>0.76342579891180196</v>
      </c>
      <c r="F335" s="3">
        <v>0.96054629232771105</v>
      </c>
      <c r="G335" s="3">
        <v>6.5298487366555404</v>
      </c>
      <c r="H335" s="3">
        <v>12.373303469243799</v>
      </c>
      <c r="I335" s="3">
        <v>316.99</v>
      </c>
      <c r="J335" s="3">
        <v>88000</v>
      </c>
      <c r="K335" s="3">
        <v>68458790400</v>
      </c>
      <c r="L335" s="3">
        <v>1677.15</v>
      </c>
    </row>
    <row r="336" spans="2:12" x14ac:dyDescent="0.35">
      <c r="B336" s="9" t="s">
        <v>18</v>
      </c>
      <c r="C336" s="3">
        <v>9.5583978408115902E-2</v>
      </c>
      <c r="D336" s="3">
        <v>20.388577576876401</v>
      </c>
      <c r="E336" s="3">
        <v>0.64004792328530002</v>
      </c>
      <c r="F336" s="3">
        <v>0.94681308957582899</v>
      </c>
      <c r="G336" s="3">
        <v>7.55489071871252</v>
      </c>
      <c r="H336" s="3">
        <v>10.889020546556299</v>
      </c>
      <c r="I336" s="3">
        <v>324.27</v>
      </c>
      <c r="J336" s="3">
        <v>88640</v>
      </c>
      <c r="K336" s="3">
        <v>68960320000</v>
      </c>
      <c r="L336" s="3">
        <v>1678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1.5473483998586701E-2</v>
      </c>
      <c r="D338" s="3">
        <v>36.158368157222903</v>
      </c>
      <c r="E338" s="3">
        <v>0.97837231808796399</v>
      </c>
      <c r="F338" s="3">
        <v>0.99715314589854698</v>
      </c>
      <c r="G338" s="3">
        <v>1.5843470998081699</v>
      </c>
      <c r="H338" s="3">
        <v>3.2744392187678302</v>
      </c>
      <c r="I338" s="3">
        <v>316.97000000000003</v>
      </c>
      <c r="J338" s="3">
        <v>87680</v>
      </c>
      <c r="K338" s="3">
        <v>68208025600</v>
      </c>
      <c r="L338" s="3">
        <v>1677.15</v>
      </c>
    </row>
    <row r="339" spans="2:12" x14ac:dyDescent="0.35">
      <c r="B339" s="9" t="s">
        <v>12</v>
      </c>
      <c r="C339" s="3">
        <v>2.4560381692455901E-2</v>
      </c>
      <c r="D339" s="3">
        <v>32.1725762905849</v>
      </c>
      <c r="E339" s="3">
        <v>0.96589021012100595</v>
      </c>
      <c r="F339" s="3">
        <v>0.99448934581044401</v>
      </c>
      <c r="G339" s="3">
        <v>2.1994574812787699</v>
      </c>
      <c r="H339" s="3">
        <v>5.0839872756755202</v>
      </c>
      <c r="I339" s="3">
        <v>314.77999999999997</v>
      </c>
      <c r="J339" s="3">
        <v>87680</v>
      </c>
      <c r="K339" s="3">
        <v>68208025600</v>
      </c>
      <c r="L339" s="3">
        <v>1678</v>
      </c>
    </row>
    <row r="340" spans="2:12" x14ac:dyDescent="0.35">
      <c r="B340" s="9" t="s">
        <v>13</v>
      </c>
      <c r="C340" s="3">
        <v>3.17430418563725E-2</v>
      </c>
      <c r="D340" s="3">
        <v>29.952078345774201</v>
      </c>
      <c r="E340" s="3">
        <v>0.953811344521169</v>
      </c>
      <c r="F340" s="3">
        <v>0.990782871823362</v>
      </c>
      <c r="G340" s="3">
        <v>2.6441564718291799</v>
      </c>
      <c r="H340" s="3">
        <v>6.4441306564243499</v>
      </c>
      <c r="I340" s="3">
        <v>313.98</v>
      </c>
      <c r="J340" s="3">
        <v>87680</v>
      </c>
      <c r="K340" s="3">
        <v>68208025600</v>
      </c>
      <c r="L340" s="3">
        <v>1677.15</v>
      </c>
    </row>
    <row r="341" spans="2:12" x14ac:dyDescent="0.35">
      <c r="B341" s="9" t="s">
        <v>14</v>
      </c>
      <c r="C341" s="3">
        <v>2.78643083567955E-2</v>
      </c>
      <c r="D341" s="3">
        <v>31.077986347524501</v>
      </c>
      <c r="E341" s="3">
        <v>0.96645431010906002</v>
      </c>
      <c r="F341" s="3">
        <v>0.99152814856595795</v>
      </c>
      <c r="G341" s="3">
        <v>2.3749418101704798</v>
      </c>
      <c r="H341" s="3">
        <v>5.64460408010829</v>
      </c>
      <c r="I341" s="3">
        <v>313.82</v>
      </c>
      <c r="J341" s="3">
        <v>87680</v>
      </c>
      <c r="K341" s="3">
        <v>68208025600</v>
      </c>
      <c r="L341" s="3">
        <v>1678</v>
      </c>
    </row>
    <row r="342" spans="2:12" x14ac:dyDescent="0.35">
      <c r="B342" s="9" t="s">
        <v>15</v>
      </c>
      <c r="C342" s="3">
        <v>6.0451018596532798E-2</v>
      </c>
      <c r="D342" s="3">
        <v>24.365099063177301</v>
      </c>
      <c r="E342" s="3">
        <v>0.864166849142188</v>
      </c>
      <c r="F342" s="3">
        <v>0.97856126141677002</v>
      </c>
      <c r="G342" s="3">
        <v>4.6388350295086598</v>
      </c>
      <c r="H342" s="3">
        <v>8.3577789071326691</v>
      </c>
      <c r="I342" s="3">
        <v>316.19</v>
      </c>
      <c r="J342" s="3">
        <v>87440</v>
      </c>
      <c r="K342" s="3">
        <v>68019952000</v>
      </c>
      <c r="L342" s="3">
        <v>1677.15</v>
      </c>
    </row>
    <row r="343" spans="2:12" x14ac:dyDescent="0.35">
      <c r="B343" s="9" t="s">
        <v>16</v>
      </c>
      <c r="C343" s="3">
        <v>2.6503227544669099E-2</v>
      </c>
      <c r="D343" s="3">
        <v>31.512663463924302</v>
      </c>
      <c r="E343" s="3">
        <v>0.96281321867520997</v>
      </c>
      <c r="F343" s="3">
        <v>0.99371663535029098</v>
      </c>
      <c r="G343" s="3">
        <v>2.3458289514113901</v>
      </c>
      <c r="H343" s="3">
        <v>5.3733213459932498</v>
      </c>
      <c r="I343" s="3">
        <v>314.64</v>
      </c>
      <c r="J343" s="3">
        <v>87600</v>
      </c>
      <c r="K343" s="3">
        <v>68145334400</v>
      </c>
      <c r="L343" s="3">
        <v>1678</v>
      </c>
    </row>
    <row r="344" spans="2:12" x14ac:dyDescent="0.35">
      <c r="B344" s="9" t="s">
        <v>17</v>
      </c>
      <c r="C344" s="3">
        <v>1.65836082650135E-2</v>
      </c>
      <c r="D344" s="3">
        <v>35.560213226348402</v>
      </c>
      <c r="E344" s="3">
        <v>0.98140807935805396</v>
      </c>
      <c r="F344" s="3">
        <v>0.99669206972202495</v>
      </c>
      <c r="G344" s="3">
        <v>1.60040265964595</v>
      </c>
      <c r="H344" s="3">
        <v>3.5972412160186198</v>
      </c>
      <c r="I344" s="3">
        <v>316.93</v>
      </c>
      <c r="J344" s="3">
        <v>88000</v>
      </c>
      <c r="K344" s="3">
        <v>68458790400</v>
      </c>
      <c r="L344" s="3">
        <v>1677.15</v>
      </c>
    </row>
    <row r="345" spans="2:12" x14ac:dyDescent="0.35">
      <c r="B345" s="9" t="s">
        <v>18</v>
      </c>
      <c r="C345" s="3">
        <v>3.8658255563007199E-2</v>
      </c>
      <c r="D345" s="3">
        <v>28.241857290490199</v>
      </c>
      <c r="E345" s="3">
        <v>0.948448465158377</v>
      </c>
      <c r="F345" s="3">
        <v>0.98968481946984399</v>
      </c>
      <c r="G345" s="3">
        <v>3.0294081385105298</v>
      </c>
      <c r="H345" s="3">
        <v>5.52039068674926</v>
      </c>
      <c r="I345" s="3">
        <v>324.36</v>
      </c>
      <c r="J345" s="3">
        <v>88640</v>
      </c>
      <c r="K345" s="3">
        <v>68960320000</v>
      </c>
      <c r="L345" s="3">
        <v>1678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1.47758240156322E-2</v>
      </c>
      <c r="D347" s="3">
        <v>36.553876579066603</v>
      </c>
      <c r="E347" s="3">
        <v>0.97902356739246399</v>
      </c>
      <c r="F347" s="3">
        <v>0.99742451716524305</v>
      </c>
      <c r="G347" s="3">
        <v>1.5487615100584</v>
      </c>
      <c r="H347" s="3">
        <v>3.0652651023230102</v>
      </c>
      <c r="I347" s="3">
        <v>313.70999999999998</v>
      </c>
      <c r="J347" s="3">
        <v>87680</v>
      </c>
      <c r="K347" s="3">
        <v>68208025600</v>
      </c>
      <c r="L347" s="3">
        <v>1677.15</v>
      </c>
    </row>
    <row r="348" spans="2:12" x14ac:dyDescent="0.35">
      <c r="B348" s="9" t="s">
        <v>12</v>
      </c>
      <c r="C348" s="3">
        <v>1.74342083907531E-2</v>
      </c>
      <c r="D348" s="3">
        <v>35.127563226289297</v>
      </c>
      <c r="E348" s="3">
        <v>0.97663770990246201</v>
      </c>
      <c r="F348" s="3">
        <v>0.99662959001700202</v>
      </c>
      <c r="G348" s="3">
        <v>1.7354270274457799</v>
      </c>
      <c r="H348" s="3">
        <v>3.5311655391010999</v>
      </c>
      <c r="I348" s="3">
        <v>309.54000000000002</v>
      </c>
      <c r="J348" s="3">
        <v>87680</v>
      </c>
      <c r="K348" s="3">
        <v>68208025600</v>
      </c>
      <c r="L348" s="3">
        <v>1678</v>
      </c>
    </row>
    <row r="349" spans="2:12" x14ac:dyDescent="0.35">
      <c r="B349" s="9" t="s">
        <v>13</v>
      </c>
      <c r="C349" s="3">
        <v>1.8712574008464201E-2</v>
      </c>
      <c r="D349" s="3">
        <v>34.5203386472894</v>
      </c>
      <c r="E349" s="3">
        <v>0.97574470501660604</v>
      </c>
      <c r="F349" s="3">
        <v>0.99570936525133302</v>
      </c>
      <c r="G349" s="3">
        <v>1.81510215211996</v>
      </c>
      <c r="H349" s="3">
        <v>3.9209921826772298</v>
      </c>
      <c r="I349" s="3">
        <v>308.58</v>
      </c>
      <c r="J349" s="3">
        <v>87680</v>
      </c>
      <c r="K349" s="3">
        <v>68208025600</v>
      </c>
      <c r="L349" s="3">
        <v>1677.15</v>
      </c>
    </row>
    <row r="350" spans="2:12" x14ac:dyDescent="0.35">
      <c r="B350" s="9" t="s">
        <v>14</v>
      </c>
      <c r="C350" s="3">
        <v>2.3195571297954999E-2</v>
      </c>
      <c r="D350" s="3">
        <v>32.662608459235301</v>
      </c>
      <c r="E350" s="3">
        <v>0.97307428554978903</v>
      </c>
      <c r="F350" s="3">
        <v>0.99332409596415905</v>
      </c>
      <c r="G350" s="3">
        <v>2.0704613780048602</v>
      </c>
      <c r="H350" s="3">
        <v>4.21639060720429</v>
      </c>
      <c r="I350" s="3">
        <v>308.56</v>
      </c>
      <c r="J350" s="3">
        <v>87680</v>
      </c>
      <c r="K350" s="3">
        <v>68208025600</v>
      </c>
      <c r="L350" s="3">
        <v>1678</v>
      </c>
    </row>
    <row r="351" spans="2:12" x14ac:dyDescent="0.35">
      <c r="B351" s="9" t="s">
        <v>15</v>
      </c>
      <c r="C351" s="3">
        <v>5.8758768450169301E-2</v>
      </c>
      <c r="D351" s="3">
        <v>24.611080537962501</v>
      </c>
      <c r="E351" s="3">
        <v>0.87714722071278295</v>
      </c>
      <c r="F351" s="3">
        <v>0.97981164365949902</v>
      </c>
      <c r="G351" s="3">
        <v>4.48715855405728</v>
      </c>
      <c r="H351" s="3">
        <v>7.7381074333623197</v>
      </c>
      <c r="I351" s="3">
        <v>310.82</v>
      </c>
      <c r="J351" s="3">
        <v>87440</v>
      </c>
      <c r="K351" s="3">
        <v>68019952000</v>
      </c>
      <c r="L351" s="3">
        <v>1677.15</v>
      </c>
    </row>
    <row r="352" spans="2:12" x14ac:dyDescent="0.35">
      <c r="B352" s="9" t="s">
        <v>16</v>
      </c>
      <c r="C352" s="3">
        <v>1.9824033712023601E-2</v>
      </c>
      <c r="D352" s="3">
        <v>34.022639294811299</v>
      </c>
      <c r="E352" s="3">
        <v>0.97214040746664498</v>
      </c>
      <c r="F352" s="3">
        <v>0.99571200232948798</v>
      </c>
      <c r="G352" s="3">
        <v>1.9304110906718299</v>
      </c>
      <c r="H352" s="3">
        <v>4.0016029290353696</v>
      </c>
      <c r="I352" s="3">
        <v>309.36</v>
      </c>
      <c r="J352" s="3">
        <v>87600</v>
      </c>
      <c r="K352" s="3">
        <v>68145334400</v>
      </c>
      <c r="L352" s="3">
        <v>1678</v>
      </c>
    </row>
    <row r="353" spans="2:12" x14ac:dyDescent="0.35">
      <c r="B353" s="9" t="s">
        <v>17</v>
      </c>
      <c r="C353" s="3">
        <v>1.4119796539927501E-2</v>
      </c>
      <c r="D353" s="3">
        <v>36.946381106352099</v>
      </c>
      <c r="E353" s="3">
        <v>0.98307947038284105</v>
      </c>
      <c r="F353" s="3">
        <v>0.99737067930449197</v>
      </c>
      <c r="G353" s="3">
        <v>1.4404697120057199</v>
      </c>
      <c r="H353" s="3">
        <v>3.0958955125427599</v>
      </c>
      <c r="I353" s="3">
        <v>311.68</v>
      </c>
      <c r="J353" s="3">
        <v>88000</v>
      </c>
      <c r="K353" s="3">
        <v>68458790400</v>
      </c>
      <c r="L353" s="3">
        <v>1677.15</v>
      </c>
    </row>
    <row r="354" spans="2:12" x14ac:dyDescent="0.35">
      <c r="B354" s="9" t="s">
        <v>18</v>
      </c>
      <c r="C354" s="3">
        <v>2.4995014586285301E-2</v>
      </c>
      <c r="D354" s="3">
        <v>32.016095455698398</v>
      </c>
      <c r="E354" s="3">
        <v>0.97665661171662599</v>
      </c>
      <c r="F354" s="3">
        <v>0.99520647886576197</v>
      </c>
      <c r="G354" s="3">
        <v>2.0186207792933799</v>
      </c>
      <c r="H354" s="3">
        <v>4.0029770777190103</v>
      </c>
      <c r="I354" s="3">
        <v>319.76</v>
      </c>
      <c r="J354" s="3">
        <v>88640</v>
      </c>
      <c r="K354" s="3">
        <v>68960320000</v>
      </c>
      <c r="L354" s="3">
        <v>1678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2.1948932591356999E-2</v>
      </c>
      <c r="D356" s="3">
        <v>33.141041362462197</v>
      </c>
      <c r="E356" s="3">
        <v>0.97090857042506395</v>
      </c>
      <c r="F356" s="3">
        <v>0.996012545419102</v>
      </c>
      <c r="G356" s="3">
        <v>2.0108794549848299</v>
      </c>
      <c r="H356" s="3">
        <v>4.2385737809680197</v>
      </c>
      <c r="I356" s="3">
        <v>316.83</v>
      </c>
      <c r="J356" s="3">
        <v>87680</v>
      </c>
      <c r="K356" s="3">
        <v>68208025600</v>
      </c>
      <c r="L356" s="3">
        <v>1677.15</v>
      </c>
    </row>
    <row r="357" spans="2:12" x14ac:dyDescent="0.35">
      <c r="B357" s="9" t="s">
        <v>12</v>
      </c>
      <c r="C357" s="3">
        <v>4.84503503492913E-2</v>
      </c>
      <c r="D357" s="3">
        <v>26.286523656310699</v>
      </c>
      <c r="E357" s="3">
        <v>0.90598023736356603</v>
      </c>
      <c r="F357" s="3">
        <v>0.98528194852585504</v>
      </c>
      <c r="G357" s="3">
        <v>3.8578059755890601</v>
      </c>
      <c r="H357" s="3">
        <v>8.5670448042444605</v>
      </c>
      <c r="I357" s="3">
        <v>314.31</v>
      </c>
      <c r="J357" s="3">
        <v>87680</v>
      </c>
      <c r="K357" s="3">
        <v>68208025600</v>
      </c>
      <c r="L357" s="3">
        <v>1678</v>
      </c>
    </row>
    <row r="358" spans="2:12" x14ac:dyDescent="0.35">
      <c r="B358" s="9" t="s">
        <v>13</v>
      </c>
      <c r="C358" s="3">
        <v>5.3463893363025802E-2</v>
      </c>
      <c r="D358" s="3">
        <v>25.4327003849974</v>
      </c>
      <c r="E358" s="3">
        <v>0.89260861264364699</v>
      </c>
      <c r="F358" s="3">
        <v>0.97943615412941398</v>
      </c>
      <c r="G358" s="3">
        <v>4.1349829562316698</v>
      </c>
      <c r="H358" s="3">
        <v>9.7128628252538096</v>
      </c>
      <c r="I358" s="3">
        <v>313.67</v>
      </c>
      <c r="J358" s="3">
        <v>87680</v>
      </c>
      <c r="K358" s="3">
        <v>68208025600</v>
      </c>
      <c r="L358" s="3">
        <v>1677.15</v>
      </c>
    </row>
    <row r="359" spans="2:12" x14ac:dyDescent="0.35">
      <c r="B359" s="9" t="s">
        <v>14</v>
      </c>
      <c r="C359" s="3">
        <v>3.3785823593624503E-2</v>
      </c>
      <c r="D359" s="3">
        <v>29.4099200907458</v>
      </c>
      <c r="E359" s="3">
        <v>0.95660575141361603</v>
      </c>
      <c r="F359" s="3">
        <v>0.98828597690693198</v>
      </c>
      <c r="G359" s="3">
        <v>2.7903352277928399</v>
      </c>
      <c r="H359" s="3">
        <v>6.7197104333009703</v>
      </c>
      <c r="I359" s="3">
        <v>313.3</v>
      </c>
      <c r="J359" s="3">
        <v>87680</v>
      </c>
      <c r="K359" s="3">
        <v>68208025600</v>
      </c>
      <c r="L359" s="3">
        <v>1678</v>
      </c>
    </row>
    <row r="360" spans="2:12" x14ac:dyDescent="0.35">
      <c r="B360" s="9" t="s">
        <v>15</v>
      </c>
      <c r="C360" s="3">
        <v>7.24754406353149E-2</v>
      </c>
      <c r="D360" s="3">
        <v>22.791675634866401</v>
      </c>
      <c r="E360" s="3">
        <v>0.79216466482101699</v>
      </c>
      <c r="F360" s="3">
        <v>0.96880633677980599</v>
      </c>
      <c r="G360" s="3">
        <v>5.7436399026156097</v>
      </c>
      <c r="H360" s="3">
        <v>9.7925600338104601</v>
      </c>
      <c r="I360" s="3">
        <v>315.94</v>
      </c>
      <c r="J360" s="3">
        <v>87440</v>
      </c>
      <c r="K360" s="3">
        <v>68019952000</v>
      </c>
      <c r="L360" s="3">
        <v>1677.15</v>
      </c>
    </row>
    <row r="361" spans="2:12" x14ac:dyDescent="0.35">
      <c r="B361" s="9" t="s">
        <v>16</v>
      </c>
      <c r="C361" s="3">
        <v>5.08498735866676E-2</v>
      </c>
      <c r="D361" s="3">
        <v>25.866676223603999</v>
      </c>
      <c r="E361" s="3">
        <v>0.89670699652361896</v>
      </c>
      <c r="F361" s="3">
        <v>0.98374042790277305</v>
      </c>
      <c r="G361" s="3">
        <v>4.1026285993344001</v>
      </c>
      <c r="H361" s="3">
        <v>8.7920107449371692</v>
      </c>
      <c r="I361" s="3">
        <v>314.5</v>
      </c>
      <c r="J361" s="3">
        <v>87600</v>
      </c>
      <c r="K361" s="3">
        <v>68145334400</v>
      </c>
      <c r="L361" s="3">
        <v>1678</v>
      </c>
    </row>
    <row r="362" spans="2:12" x14ac:dyDescent="0.35">
      <c r="B362" s="9" t="s">
        <v>17</v>
      </c>
      <c r="C362" s="3">
        <v>3.6365552680687099E-2</v>
      </c>
      <c r="D362" s="3">
        <v>28.775952695474601</v>
      </c>
      <c r="E362" s="3">
        <v>0.94206697989927402</v>
      </c>
      <c r="F362" s="3">
        <v>0.98989600782077503</v>
      </c>
      <c r="G362" s="3">
        <v>3.1154229864018999</v>
      </c>
      <c r="H362" s="3">
        <v>6.7284488065703503</v>
      </c>
      <c r="I362" s="3">
        <v>316.97000000000003</v>
      </c>
      <c r="J362" s="3">
        <v>88000</v>
      </c>
      <c r="K362" s="3">
        <v>68458790400</v>
      </c>
      <c r="L362" s="3">
        <v>1677.15</v>
      </c>
    </row>
    <row r="363" spans="2:12" x14ac:dyDescent="0.35">
      <c r="B363" s="9" t="s">
        <v>18</v>
      </c>
      <c r="C363" s="3">
        <v>6.5876019165729396E-2</v>
      </c>
      <c r="D363" s="3">
        <v>23.619140429001199</v>
      </c>
      <c r="E363" s="3">
        <v>0.83977988102938705</v>
      </c>
      <c r="F363" s="3">
        <v>0.97515453008592801</v>
      </c>
      <c r="G363" s="3">
        <v>5.0894018359189701</v>
      </c>
      <c r="H363" s="3">
        <v>7.9502292033208297</v>
      </c>
      <c r="I363" s="3">
        <v>324.19</v>
      </c>
      <c r="J363" s="3">
        <v>88640</v>
      </c>
      <c r="K363" s="3">
        <v>68960320000</v>
      </c>
      <c r="L363" s="3">
        <v>1678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1.48601459986168E-2</v>
      </c>
      <c r="D365" s="3">
        <v>36.505271939845699</v>
      </c>
      <c r="E365" s="3">
        <v>0.97916278314667604</v>
      </c>
      <c r="F365" s="3">
        <v>0.997363471583539</v>
      </c>
      <c r="G365" s="3">
        <v>1.55690360049508</v>
      </c>
      <c r="H365" s="3">
        <v>3.0774196373944598</v>
      </c>
      <c r="I365" s="3">
        <v>312.18</v>
      </c>
      <c r="J365" s="3">
        <v>87680</v>
      </c>
      <c r="K365" s="3">
        <v>68208025600</v>
      </c>
      <c r="L365" s="3">
        <v>1677.15</v>
      </c>
    </row>
    <row r="366" spans="2:12" x14ac:dyDescent="0.35">
      <c r="B366" s="9" t="s">
        <v>12</v>
      </c>
      <c r="C366" s="3">
        <v>1.71434577897745E-2</v>
      </c>
      <c r="D366" s="3">
        <v>35.2749689568154</v>
      </c>
      <c r="E366" s="3">
        <v>0.97678179504957097</v>
      </c>
      <c r="F366" s="3">
        <v>0.996644370692648</v>
      </c>
      <c r="G366" s="3">
        <v>1.6976384714820101</v>
      </c>
      <c r="H366" s="3">
        <v>3.6674201290800399</v>
      </c>
      <c r="I366" s="3">
        <v>309.86</v>
      </c>
      <c r="J366" s="3">
        <v>87680</v>
      </c>
      <c r="K366" s="3">
        <v>68208025600</v>
      </c>
      <c r="L366" s="3">
        <v>1678</v>
      </c>
    </row>
    <row r="367" spans="2:12" x14ac:dyDescent="0.35">
      <c r="B367" s="9" t="s">
        <v>13</v>
      </c>
      <c r="C367" s="3">
        <v>1.96136924974008E-2</v>
      </c>
      <c r="D367" s="3">
        <v>34.1143812009567</v>
      </c>
      <c r="E367" s="3">
        <v>0.97518901348689402</v>
      </c>
      <c r="F367" s="3">
        <v>0.99549706593951404</v>
      </c>
      <c r="G367" s="3">
        <v>1.84770250737055</v>
      </c>
      <c r="H367" s="3">
        <v>4.20082930184088</v>
      </c>
      <c r="I367" s="3">
        <v>309.20999999999998</v>
      </c>
      <c r="J367" s="3">
        <v>87680</v>
      </c>
      <c r="K367" s="3">
        <v>68208025600</v>
      </c>
      <c r="L367" s="3">
        <v>1677.15</v>
      </c>
    </row>
    <row r="368" spans="2:12" x14ac:dyDescent="0.35">
      <c r="B368" s="9" t="s">
        <v>14</v>
      </c>
      <c r="C368" s="3">
        <v>2.3463860427166999E-2</v>
      </c>
      <c r="D368" s="3">
        <v>32.563041039260902</v>
      </c>
      <c r="E368" s="3">
        <v>0.97340514372118103</v>
      </c>
      <c r="F368" s="3">
        <v>0.99290053237292697</v>
      </c>
      <c r="G368" s="3">
        <v>2.0891130286867199</v>
      </c>
      <c r="H368" s="3">
        <v>4.2572765464628102</v>
      </c>
      <c r="I368" s="3">
        <v>308.54000000000002</v>
      </c>
      <c r="J368" s="3">
        <v>87680</v>
      </c>
      <c r="K368" s="3">
        <v>68208025600</v>
      </c>
      <c r="L368" s="3">
        <v>1678</v>
      </c>
    </row>
    <row r="369" spans="2:13" x14ac:dyDescent="0.35">
      <c r="B369" s="9" t="s">
        <v>15</v>
      </c>
      <c r="C369" s="3">
        <v>5.8150364242713401E-2</v>
      </c>
      <c r="D369" s="3">
        <v>24.701284268733399</v>
      </c>
      <c r="E369" s="3">
        <v>0.87689591726891203</v>
      </c>
      <c r="F369" s="3">
        <v>0.98036276762283803</v>
      </c>
      <c r="G369" s="3">
        <v>4.4576246627730303</v>
      </c>
      <c r="H369" s="3">
        <v>7.7987919565905903</v>
      </c>
      <c r="I369" s="3">
        <v>311</v>
      </c>
      <c r="J369" s="3">
        <v>87440</v>
      </c>
      <c r="K369" s="3">
        <v>68019952000</v>
      </c>
      <c r="L369" s="3">
        <v>1677.15</v>
      </c>
    </row>
    <row r="370" spans="2:13" x14ac:dyDescent="0.35">
      <c r="B370" s="9" t="s">
        <v>16</v>
      </c>
      <c r="C370" s="3">
        <v>2.0377473709216099E-2</v>
      </c>
      <c r="D370" s="3">
        <v>33.783132769311003</v>
      </c>
      <c r="E370" s="3">
        <v>0.971362788380014</v>
      </c>
      <c r="F370" s="3">
        <v>0.99555030578136705</v>
      </c>
      <c r="G370" s="3">
        <v>1.9611689354641999</v>
      </c>
      <c r="H370" s="3">
        <v>4.1053876534737102</v>
      </c>
      <c r="I370" s="3">
        <v>310.12</v>
      </c>
      <c r="J370" s="3">
        <v>87600</v>
      </c>
      <c r="K370" s="3">
        <v>68145334400</v>
      </c>
      <c r="L370" s="3">
        <v>1678</v>
      </c>
    </row>
    <row r="371" spans="2:13" x14ac:dyDescent="0.35">
      <c r="B371" s="9" t="s">
        <v>17</v>
      </c>
      <c r="C371" s="3">
        <v>1.43367152665225E-2</v>
      </c>
      <c r="D371" s="3">
        <v>36.814992462222698</v>
      </c>
      <c r="E371" s="3">
        <v>0.98292820043394702</v>
      </c>
      <c r="F371" s="3">
        <v>0.99725445106607202</v>
      </c>
      <c r="G371" s="3">
        <v>1.4575603895634299</v>
      </c>
      <c r="H371" s="3">
        <v>3.18683884101124</v>
      </c>
      <c r="I371" s="3">
        <v>311.52999999999997</v>
      </c>
      <c r="J371" s="3">
        <v>88000</v>
      </c>
      <c r="K371" s="3">
        <v>68458790400</v>
      </c>
      <c r="L371" s="3">
        <v>1677.15</v>
      </c>
    </row>
    <row r="372" spans="2:13" x14ac:dyDescent="0.35">
      <c r="B372" s="9" t="s">
        <v>18</v>
      </c>
      <c r="C372" s="3">
        <v>2.58989744386054E-2</v>
      </c>
      <c r="D372" s="3">
        <v>31.709708926626199</v>
      </c>
      <c r="E372" s="3">
        <v>0.97562720079985199</v>
      </c>
      <c r="F372" s="3">
        <v>0.99472163290608195</v>
      </c>
      <c r="G372" s="3">
        <v>2.0885815794215201</v>
      </c>
      <c r="H372" s="3">
        <v>4.1659752733931299</v>
      </c>
      <c r="I372" s="3">
        <v>320.3</v>
      </c>
      <c r="J372" s="3">
        <v>88640</v>
      </c>
      <c r="K372" s="3">
        <v>68960320000</v>
      </c>
      <c r="L372" s="3">
        <v>1678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5.1100741111885999E-2</v>
      </c>
      <c r="D374" s="3">
        <v>25.822428489189502</v>
      </c>
      <c r="E374" s="3">
        <v>0.89897825663390896</v>
      </c>
      <c r="F374" s="3">
        <v>0.98637613031313998</v>
      </c>
      <c r="G374" s="3">
        <v>4.1556691771458603</v>
      </c>
      <c r="H374" s="3">
        <v>7.2581824837840898</v>
      </c>
      <c r="I374" s="3">
        <v>311.83</v>
      </c>
      <c r="J374" s="3">
        <v>87680</v>
      </c>
      <c r="K374" s="3">
        <v>68208025600</v>
      </c>
      <c r="L374" s="3">
        <v>1677.15</v>
      </c>
    </row>
    <row r="375" spans="2:13" x14ac:dyDescent="0.35">
      <c r="B375" s="9" t="s">
        <v>12</v>
      </c>
      <c r="C375" s="3">
        <v>7.8783650761265395E-2</v>
      </c>
      <c r="D375" s="3">
        <v>22.067349735863299</v>
      </c>
      <c r="E375" s="3">
        <v>0.76271705746399998</v>
      </c>
      <c r="F375" s="3">
        <v>0.96365503235355199</v>
      </c>
      <c r="G375" s="3">
        <v>6.2719281165457401</v>
      </c>
      <c r="H375" s="3">
        <v>12.544971736295601</v>
      </c>
      <c r="I375" s="3">
        <v>309.89999999999998</v>
      </c>
      <c r="J375" s="3">
        <v>87680</v>
      </c>
      <c r="K375" s="3">
        <v>68208025600</v>
      </c>
      <c r="L375" s="3">
        <v>1678</v>
      </c>
    </row>
    <row r="376" spans="2:13" x14ac:dyDescent="0.35">
      <c r="B376" s="9" t="s">
        <v>13</v>
      </c>
      <c r="C376" s="3">
        <v>7.1599098280203402E-2</v>
      </c>
      <c r="D376" s="3">
        <v>22.897881416325902</v>
      </c>
      <c r="E376" s="3">
        <v>0.80932478548180597</v>
      </c>
      <c r="F376" s="3">
        <v>0.964268762329197</v>
      </c>
      <c r="G376" s="3">
        <v>5.5724021171546401</v>
      </c>
      <c r="H376" s="3">
        <v>12.219125609109099</v>
      </c>
      <c r="I376" s="3">
        <v>309.45</v>
      </c>
      <c r="J376" s="3">
        <v>87680</v>
      </c>
      <c r="K376" s="3">
        <v>68208025600</v>
      </c>
      <c r="L376" s="3">
        <v>1677.15</v>
      </c>
    </row>
    <row r="377" spans="2:13" x14ac:dyDescent="0.35">
      <c r="B377" s="9" t="s">
        <v>14</v>
      </c>
      <c r="C377" s="3">
        <v>3.9118363880093099E-2</v>
      </c>
      <c r="D377" s="3">
        <v>28.139235845615499</v>
      </c>
      <c r="E377" s="3">
        <v>0.949868856209232</v>
      </c>
      <c r="F377" s="3">
        <v>0.98621606995908895</v>
      </c>
      <c r="G377" s="3">
        <v>3.1041889768675399</v>
      </c>
      <c r="H377" s="3">
        <v>7.6154654103992199</v>
      </c>
      <c r="I377" s="3">
        <v>308.54000000000002</v>
      </c>
      <c r="J377" s="3">
        <v>87680</v>
      </c>
      <c r="K377" s="3">
        <v>68208025600</v>
      </c>
      <c r="L377" s="3">
        <v>1678</v>
      </c>
    </row>
    <row r="378" spans="2:13" x14ac:dyDescent="0.35">
      <c r="B378" s="9" t="s">
        <v>15</v>
      </c>
      <c r="C378" s="3">
        <v>9.7376100085898906E-2</v>
      </c>
      <c r="D378" s="3">
        <v>20.226813558113498</v>
      </c>
      <c r="E378" s="3">
        <v>0.65076748148853802</v>
      </c>
      <c r="F378" s="3">
        <v>0.94577424345682104</v>
      </c>
      <c r="G378" s="3">
        <v>7.9433462397714996</v>
      </c>
      <c r="H378" s="3">
        <v>12.019733604216199</v>
      </c>
      <c r="I378" s="3">
        <v>311.05</v>
      </c>
      <c r="J378" s="3">
        <v>87440</v>
      </c>
      <c r="K378" s="3">
        <v>68019952000</v>
      </c>
      <c r="L378" s="3">
        <v>1677.15</v>
      </c>
    </row>
    <row r="379" spans="2:13" x14ac:dyDescent="0.35">
      <c r="B379" s="9" t="s">
        <v>16</v>
      </c>
      <c r="C379" s="3">
        <v>7.7239392418540997E-2</v>
      </c>
      <c r="D379" s="3">
        <v>22.2393061444137</v>
      </c>
      <c r="E379" s="3">
        <v>0.77296034536193803</v>
      </c>
      <c r="F379" s="3">
        <v>0.96493720200925803</v>
      </c>
      <c r="G379" s="3">
        <v>6.1597475135297897</v>
      </c>
      <c r="H379" s="3">
        <v>12.401338834465699</v>
      </c>
      <c r="I379" s="3">
        <v>309.33999999999997</v>
      </c>
      <c r="J379" s="3">
        <v>87600</v>
      </c>
      <c r="K379" s="3">
        <v>68145334400</v>
      </c>
      <c r="L379" s="3">
        <v>1678</v>
      </c>
    </row>
    <row r="380" spans="2:13" x14ac:dyDescent="0.35">
      <c r="B380" s="9" t="s">
        <v>17</v>
      </c>
      <c r="C380" s="3">
        <v>6.5950453491514599E-2</v>
      </c>
      <c r="D380" s="3">
        <v>23.611751723843899</v>
      </c>
      <c r="E380" s="3">
        <v>0.82264978474294903</v>
      </c>
      <c r="F380" s="3">
        <v>0.97205743048388804</v>
      </c>
      <c r="G380" s="3">
        <v>5.4587672418168403</v>
      </c>
      <c r="H380" s="3">
        <v>10.877185536272</v>
      </c>
      <c r="I380" s="3">
        <v>312.29000000000002</v>
      </c>
      <c r="J380" s="3">
        <v>88000</v>
      </c>
      <c r="K380" s="3">
        <v>68458790400</v>
      </c>
      <c r="L380" s="3">
        <v>1677.15</v>
      </c>
    </row>
    <row r="381" spans="2:13" x14ac:dyDescent="0.35">
      <c r="B381" s="9" t="s">
        <v>18</v>
      </c>
      <c r="C381" s="3">
        <v>8.7224247297407201E-2</v>
      </c>
      <c r="D381" s="3">
        <v>21.183143321022399</v>
      </c>
      <c r="E381" s="3">
        <v>0.69711459959311795</v>
      </c>
      <c r="F381" s="3">
        <v>0.95708257960602094</v>
      </c>
      <c r="G381" s="3">
        <v>6.8389051772975904</v>
      </c>
      <c r="H381" s="3">
        <v>10.068151336631299</v>
      </c>
      <c r="I381" s="3">
        <v>319.69</v>
      </c>
      <c r="J381" s="3">
        <v>88640</v>
      </c>
      <c r="K381" s="3">
        <v>68960320000</v>
      </c>
      <c r="L381" s="3">
        <v>1678</v>
      </c>
    </row>
    <row r="382" spans="2:13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4.344189439012773E-2</v>
      </c>
      <c r="D382" s="10">
        <f t="shared" ref="D382" si="12">(SUM(D293:D300)+SUM(D302:D309)+SUM(D311:D318)+SUM(D320:D327)+SUM(D329:D336)+SUM(D338:D345)+SUM(D347:D354)+SUM(D356:D363)+SUM(D365:D372)+SUM(D374:D381))/80</f>
        <v>28.66579850468899</v>
      </c>
      <c r="E382" s="10">
        <f t="shared" ref="E382" si="13">(SUM(E293:E300)+SUM(E302:E309)+SUM(E311:E318)+SUM(E320:E327)+SUM(E329:E336)+SUM(E338:E345)+SUM(E347:E354)+SUM(E356:E363)+SUM(E365:E372)+SUM(E374:E381))/80</f>
        <v>0.90112415988913563</v>
      </c>
      <c r="F382" s="10">
        <f t="shared" ref="F382" si="14">(SUM(F293:F300)+SUM(F302:F309)+SUM(F311:F318)+SUM(F320:F327)+SUM(F329:F336)+SUM(F338:F345)+SUM(F347:F354)+SUM(F356:F363)+SUM(F365:F372)+SUM(F374:F381))/80</f>
        <v>0.98364318339369716</v>
      </c>
      <c r="G382" s="10">
        <f t="shared" ref="G382" si="15">(SUM(G293:G300)+SUM(G302:G309)+SUM(G311:G318)+SUM(G320:G327)+SUM(G329:G336)+SUM(G338:G345)+SUM(G347:G354)+SUM(G356:G363)+SUM(G365:G372)+SUM(G374:G381))/80</f>
        <v>3.5756375816254335</v>
      </c>
      <c r="H382" s="10">
        <f t="shared" ref="H382:L382" si="16">(SUM(H293:H300)+SUM(H302:H309)+SUM(H311:H318)+SUM(H320:H327)+SUM(H329:H336)+SUM(H338:H345)+SUM(H347:H354)+SUM(H356:H363)+SUM(H365:H372)+SUM(H374:H381))/80</f>
        <v>6.9928138050320729</v>
      </c>
      <c r="I382" s="10">
        <f t="shared" si="16"/>
        <v>314.86199999999997</v>
      </c>
      <c r="J382" s="10">
        <f t="shared" si="16"/>
        <v>87800</v>
      </c>
      <c r="K382" s="10">
        <f t="shared" si="16"/>
        <v>68302062400</v>
      </c>
      <c r="L382" s="10">
        <f t="shared" si="16"/>
        <v>1677.5750000000003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3.9321692754403781E-2</v>
      </c>
      <c r="D383" s="12">
        <f t="shared" ref="D383:L383" si="17">SUM(D293:D296,D298:D300,D302:D305,D307:D309,D311:D314,D316:D318,D320:D323,D325:D327,D329:D332,D334:D336,D338:D341,D343:D345,D347:D350,D352:D354,D356:D359,D361:D363,D365:D368,D370:D372,D374:D377,D379:D381)/70</f>
        <v>29.473885979144921</v>
      </c>
      <c r="E383" s="12">
        <f t="shared" si="17"/>
        <v>0.91655314667493393</v>
      </c>
      <c r="F383" s="12">
        <f t="shared" si="17"/>
        <v>0.98588794308834726</v>
      </c>
      <c r="G383" s="12">
        <f t="shared" si="17"/>
        <v>3.2698170637445849</v>
      </c>
      <c r="H383" s="12">
        <f t="shared" si="17"/>
        <v>6.6701477723778906</v>
      </c>
      <c r="I383" s="12">
        <f t="shared" si="17"/>
        <v>314.91942857142857</v>
      </c>
      <c r="J383" s="12">
        <f t="shared" si="17"/>
        <v>87851.428571428565</v>
      </c>
      <c r="K383" s="12">
        <f t="shared" si="17"/>
        <v>68342363885.714287</v>
      </c>
      <c r="L383" s="12">
        <f t="shared" si="17"/>
        <v>1677.6357142857134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1.27295589727705E-2</v>
      </c>
      <c r="D388" s="3">
        <v>37.854223745584598</v>
      </c>
      <c r="E388" s="3">
        <v>0.97999878256441497</v>
      </c>
      <c r="F388" s="3">
        <v>0.99863861817360999</v>
      </c>
      <c r="G388" s="3">
        <v>1.2348472954745899</v>
      </c>
      <c r="H388" s="3">
        <v>1.1660837258853001</v>
      </c>
      <c r="I388" s="3">
        <v>165.22</v>
      </c>
      <c r="J388" s="3">
        <v>18960</v>
      </c>
      <c r="K388" s="3">
        <v>7073464320</v>
      </c>
      <c r="L388" s="3">
        <v>552</v>
      </c>
    </row>
    <row r="389" spans="2:12" x14ac:dyDescent="0.35">
      <c r="B389" s="9" t="s">
        <v>12</v>
      </c>
      <c r="C389" s="3">
        <v>1.3743170426046201E-2</v>
      </c>
      <c r="D389" s="3">
        <v>37.196838479853199</v>
      </c>
      <c r="E389" s="3">
        <v>0.97933810457401205</v>
      </c>
      <c r="F389" s="3">
        <v>0.99849280464975598</v>
      </c>
      <c r="G389" s="3">
        <v>1.3231542791784201</v>
      </c>
      <c r="H389" s="3">
        <v>1.2753382579100601</v>
      </c>
      <c r="I389" s="3">
        <v>161.94</v>
      </c>
      <c r="J389" s="3">
        <v>18960</v>
      </c>
      <c r="K389" s="3">
        <v>7073464320</v>
      </c>
      <c r="L389" s="3">
        <v>552</v>
      </c>
    </row>
    <row r="390" spans="2:12" x14ac:dyDescent="0.35">
      <c r="B390" s="9" t="s">
        <v>13</v>
      </c>
      <c r="C390" s="3">
        <v>1.51661790450616E-2</v>
      </c>
      <c r="D390" s="3">
        <v>36.341559542189003</v>
      </c>
      <c r="E390" s="3">
        <v>0.97720120821413503</v>
      </c>
      <c r="F390" s="3">
        <v>0.99769470922116399</v>
      </c>
      <c r="G390" s="3">
        <v>1.48982760431151</v>
      </c>
      <c r="H390" s="3">
        <v>1.48216780520057</v>
      </c>
      <c r="I390" s="3">
        <v>162</v>
      </c>
      <c r="J390" s="3">
        <v>18960</v>
      </c>
      <c r="K390" s="3">
        <v>7073464320</v>
      </c>
      <c r="L390" s="3">
        <v>552</v>
      </c>
    </row>
    <row r="391" spans="2:12" x14ac:dyDescent="0.35">
      <c r="B391" s="9" t="s">
        <v>14</v>
      </c>
      <c r="C391" s="3">
        <v>1.7842712192979799E-2</v>
      </c>
      <c r="D391" s="3">
        <v>34.931248007589502</v>
      </c>
      <c r="E391" s="3">
        <v>0.97189971113515805</v>
      </c>
      <c r="F391" s="3">
        <v>0.99752694954378995</v>
      </c>
      <c r="G391" s="3">
        <v>1.47265800747946</v>
      </c>
      <c r="H391" s="3">
        <v>1.89700030493665</v>
      </c>
      <c r="I391" s="3">
        <v>161.38</v>
      </c>
      <c r="J391" s="3">
        <v>18960</v>
      </c>
      <c r="K391" s="3">
        <v>7073464320</v>
      </c>
      <c r="L391" s="3">
        <v>552</v>
      </c>
    </row>
    <row r="392" spans="2:12" x14ac:dyDescent="0.35">
      <c r="B392" s="9" t="s">
        <v>15</v>
      </c>
      <c r="C392" s="3">
        <v>2.37989612418637E-2</v>
      </c>
      <c r="D392" s="3">
        <v>32.448770231483998</v>
      </c>
      <c r="E392" s="3">
        <v>0.93858804414181496</v>
      </c>
      <c r="F392" s="3">
        <v>0.995694313587691</v>
      </c>
      <c r="G392" s="3">
        <v>2.1543697625301101</v>
      </c>
      <c r="H392" s="3">
        <v>2.0912688141783802</v>
      </c>
      <c r="I392" s="3">
        <v>161.83000000000001</v>
      </c>
      <c r="J392" s="3">
        <v>18870</v>
      </c>
      <c r="K392" s="3">
        <v>7039457280</v>
      </c>
      <c r="L392" s="3">
        <v>552</v>
      </c>
    </row>
    <row r="393" spans="2:12" x14ac:dyDescent="0.35">
      <c r="B393" s="9" t="s">
        <v>16</v>
      </c>
      <c r="C393" s="3">
        <v>1.58024851948417E-2</v>
      </c>
      <c r="D393" s="3">
        <v>35.984858593731602</v>
      </c>
      <c r="E393" s="3">
        <v>0.96894054062409296</v>
      </c>
      <c r="F393" s="3">
        <v>0.99730924854440905</v>
      </c>
      <c r="G393" s="3">
        <v>1.5569915662417899</v>
      </c>
      <c r="H393" s="3">
        <v>1.6014263232035799</v>
      </c>
      <c r="I393" s="3">
        <v>161.84</v>
      </c>
      <c r="J393" s="3">
        <v>18930</v>
      </c>
      <c r="K393" s="3">
        <v>7062128640</v>
      </c>
      <c r="L393" s="3">
        <v>552</v>
      </c>
    </row>
    <row r="394" spans="2:12" x14ac:dyDescent="0.35">
      <c r="B394" s="9" t="s">
        <v>17</v>
      </c>
      <c r="C394" s="3">
        <v>1.2799387390435299E-2</v>
      </c>
      <c r="D394" s="3">
        <v>37.810895923233197</v>
      </c>
      <c r="E394" s="3">
        <v>0.98282863713963597</v>
      </c>
      <c r="F394" s="3">
        <v>0.99795926465419904</v>
      </c>
      <c r="G394" s="3">
        <v>1.4429878508016101</v>
      </c>
      <c r="H394" s="3">
        <v>1.1401068089244499</v>
      </c>
      <c r="I394" s="3">
        <v>162.6</v>
      </c>
      <c r="J394" s="3">
        <v>19080</v>
      </c>
      <c r="K394" s="3">
        <v>7118807040</v>
      </c>
      <c r="L394" s="3">
        <v>552</v>
      </c>
    </row>
    <row r="395" spans="2:12" x14ac:dyDescent="0.35">
      <c r="B395" s="9" t="s">
        <v>18</v>
      </c>
      <c r="C395" s="3">
        <v>1.6136603038923902E-2</v>
      </c>
      <c r="D395" s="3">
        <v>35.786006335537103</v>
      </c>
      <c r="E395" s="3">
        <v>0.977731735992586</v>
      </c>
      <c r="F395" s="3">
        <v>0.998336191438423</v>
      </c>
      <c r="G395" s="3">
        <v>1.3877651353118801</v>
      </c>
      <c r="H395" s="3">
        <v>1.5893284573579001</v>
      </c>
      <c r="I395" s="3">
        <v>164.67</v>
      </c>
      <c r="J395" s="3">
        <v>19320</v>
      </c>
      <c r="K395" s="3">
        <v>7209492480</v>
      </c>
      <c r="L395" s="3">
        <v>552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1.21026025938823E-2</v>
      </c>
      <c r="D397" s="3">
        <v>38.285861778544401</v>
      </c>
      <c r="E397" s="3">
        <v>0.98013336146040897</v>
      </c>
      <c r="F397" s="3">
        <v>0.99848103768042096</v>
      </c>
      <c r="G397" s="3">
        <v>1.27858663524821</v>
      </c>
      <c r="H397" s="3">
        <v>1.1520023304159701</v>
      </c>
      <c r="I397" s="3">
        <v>163.25</v>
      </c>
      <c r="J397" s="3">
        <v>18960</v>
      </c>
      <c r="K397" s="3">
        <v>7073464320</v>
      </c>
      <c r="L397" s="3">
        <v>552</v>
      </c>
    </row>
    <row r="398" spans="2:12" x14ac:dyDescent="0.35">
      <c r="B398" s="9" t="s">
        <v>12</v>
      </c>
      <c r="C398" s="3">
        <v>1.3133291955752E-2</v>
      </c>
      <c r="D398" s="3">
        <v>37.581884855268498</v>
      </c>
      <c r="E398" s="3">
        <v>0.978798282496675</v>
      </c>
      <c r="F398" s="3">
        <v>0.99824696179695405</v>
      </c>
      <c r="G398" s="3">
        <v>1.3256537509653401</v>
      </c>
      <c r="H398" s="3">
        <v>1.2677318817739001</v>
      </c>
      <c r="I398" s="3">
        <v>162.6</v>
      </c>
      <c r="J398" s="3">
        <v>18960</v>
      </c>
      <c r="K398" s="3">
        <v>7073464320</v>
      </c>
      <c r="L398" s="3">
        <v>552</v>
      </c>
    </row>
    <row r="399" spans="2:12" x14ac:dyDescent="0.35">
      <c r="B399" s="9" t="s">
        <v>13</v>
      </c>
      <c r="C399" s="3">
        <v>1.3484725027836E-2</v>
      </c>
      <c r="D399" s="3">
        <v>37.3583822461962</v>
      </c>
      <c r="E399" s="3">
        <v>0.97912078847513795</v>
      </c>
      <c r="F399" s="3">
        <v>0.99839237003150205</v>
      </c>
      <c r="G399" s="3">
        <v>1.39448222774159</v>
      </c>
      <c r="H399" s="3">
        <v>1.36914151465008</v>
      </c>
      <c r="I399" s="3">
        <v>162.1</v>
      </c>
      <c r="J399" s="3">
        <v>18960</v>
      </c>
      <c r="K399" s="3">
        <v>7073464320</v>
      </c>
      <c r="L399" s="3">
        <v>552</v>
      </c>
    </row>
    <row r="400" spans="2:12" x14ac:dyDescent="0.35">
      <c r="B400" s="9" t="s">
        <v>14</v>
      </c>
      <c r="C400" s="3">
        <v>2.8218113654074901E-2</v>
      </c>
      <c r="D400" s="3">
        <v>30.937691616530199</v>
      </c>
      <c r="E400" s="3">
        <v>0.96407794220472898</v>
      </c>
      <c r="F400" s="3">
        <v>0.99687047299013998</v>
      </c>
      <c r="G400" s="3">
        <v>1.66618601352683</v>
      </c>
      <c r="H400" s="3">
        <v>3.2999738809799202</v>
      </c>
      <c r="I400" s="3">
        <v>161.43</v>
      </c>
      <c r="J400" s="3">
        <v>18960</v>
      </c>
      <c r="K400" s="3">
        <v>7073464320</v>
      </c>
      <c r="L400" s="3">
        <v>552</v>
      </c>
    </row>
    <row r="401" spans="2:12" x14ac:dyDescent="0.35">
      <c r="B401" s="9" t="s">
        <v>15</v>
      </c>
      <c r="C401" s="3">
        <v>2.2908050229164399E-2</v>
      </c>
      <c r="D401" s="3">
        <v>32.780708128341303</v>
      </c>
      <c r="E401" s="3">
        <v>0.93692608869010896</v>
      </c>
      <c r="F401" s="3">
        <v>0.99543169410542898</v>
      </c>
      <c r="G401" s="3">
        <v>2.2077353070615602</v>
      </c>
      <c r="H401" s="3">
        <v>2.0626020833450101</v>
      </c>
      <c r="I401" s="3">
        <v>161.80000000000001</v>
      </c>
      <c r="J401" s="3">
        <v>18870</v>
      </c>
      <c r="K401" s="3">
        <v>7039457280</v>
      </c>
      <c r="L401" s="3">
        <v>552</v>
      </c>
    </row>
    <row r="402" spans="2:12" x14ac:dyDescent="0.35">
      <c r="B402" s="9" t="s">
        <v>16</v>
      </c>
      <c r="C402" s="3">
        <v>1.60957220326477E-2</v>
      </c>
      <c r="D402" s="3">
        <v>35.828336254248903</v>
      </c>
      <c r="E402" s="3">
        <v>0.96861623773738503</v>
      </c>
      <c r="F402" s="3">
        <v>0.99816935587567501</v>
      </c>
      <c r="G402" s="3">
        <v>1.3519338536657799</v>
      </c>
      <c r="H402" s="3">
        <v>1.6183119382140201</v>
      </c>
      <c r="I402" s="3">
        <v>161.91999999999999</v>
      </c>
      <c r="J402" s="3">
        <v>18930</v>
      </c>
      <c r="K402" s="3">
        <v>7062128640</v>
      </c>
      <c r="L402" s="3">
        <v>552</v>
      </c>
    </row>
    <row r="403" spans="2:12" x14ac:dyDescent="0.35">
      <c r="B403" s="9" t="s">
        <v>17</v>
      </c>
      <c r="C403" s="3">
        <v>1.2103981528064E-2</v>
      </c>
      <c r="D403" s="3">
        <v>38.279419576688497</v>
      </c>
      <c r="E403" s="3">
        <v>0.98298845632827803</v>
      </c>
      <c r="F403" s="3">
        <v>0.998535039369844</v>
      </c>
      <c r="G403" s="3">
        <v>1.2373766883053099</v>
      </c>
      <c r="H403" s="3">
        <v>1.2034485959049801</v>
      </c>
      <c r="I403" s="3">
        <v>162.5</v>
      </c>
      <c r="J403" s="3">
        <v>19080</v>
      </c>
      <c r="K403" s="3">
        <v>7118807040</v>
      </c>
      <c r="L403" s="3">
        <v>552</v>
      </c>
    </row>
    <row r="404" spans="2:12" x14ac:dyDescent="0.35">
      <c r="B404" s="9" t="s">
        <v>18</v>
      </c>
      <c r="C404" s="3">
        <v>1.14552621614935E-2</v>
      </c>
      <c r="D404" s="3">
        <v>38.754064974657403</v>
      </c>
      <c r="E404" s="3">
        <v>0.98264063590749695</v>
      </c>
      <c r="F404" s="3">
        <v>0.99881947171399199</v>
      </c>
      <c r="G404" s="3">
        <v>1.16004120746077</v>
      </c>
      <c r="H404" s="3">
        <v>1.10830534142717</v>
      </c>
      <c r="I404" s="3">
        <v>164.85</v>
      </c>
      <c r="J404" s="3">
        <v>19320</v>
      </c>
      <c r="K404" s="3">
        <v>7209492480</v>
      </c>
      <c r="L404" s="3">
        <v>552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1.34255077316519E-2</v>
      </c>
      <c r="D406" s="3">
        <v>37.3995693881321</v>
      </c>
      <c r="E406" s="3">
        <v>0.976532933445454</v>
      </c>
      <c r="F406" s="3">
        <v>0.99872856787808795</v>
      </c>
      <c r="G406" s="3">
        <v>1.2712982365533301</v>
      </c>
      <c r="H406" s="3">
        <v>1.20967036463033</v>
      </c>
      <c r="I406" s="3">
        <v>163.09</v>
      </c>
      <c r="J406" s="3">
        <v>18960</v>
      </c>
      <c r="K406" s="3">
        <v>7073464320</v>
      </c>
      <c r="L406" s="3">
        <v>552</v>
      </c>
    </row>
    <row r="407" spans="2:12" x14ac:dyDescent="0.35">
      <c r="B407" s="9" t="s">
        <v>12</v>
      </c>
      <c r="C407" s="3">
        <v>1.7743260317625201E-2</v>
      </c>
      <c r="D407" s="3">
        <v>34.993591420566602</v>
      </c>
      <c r="E407" s="3">
        <v>0.95472196085007799</v>
      </c>
      <c r="F407" s="3">
        <v>0.99666711549093701</v>
      </c>
      <c r="G407" s="3">
        <v>1.89490217789631</v>
      </c>
      <c r="H407" s="3">
        <v>1.6530179436558601</v>
      </c>
      <c r="I407" s="3">
        <v>162.05000000000001</v>
      </c>
      <c r="J407" s="3">
        <v>18960</v>
      </c>
      <c r="K407" s="3">
        <v>7073464320</v>
      </c>
      <c r="L407" s="3">
        <v>552</v>
      </c>
    </row>
    <row r="408" spans="2:12" x14ac:dyDescent="0.35">
      <c r="B408" s="9" t="s">
        <v>13</v>
      </c>
      <c r="C408" s="3">
        <v>1.56060576718966E-2</v>
      </c>
      <c r="D408" s="3">
        <v>36.098756655668801</v>
      </c>
      <c r="E408" s="3">
        <v>0.97422478421563297</v>
      </c>
      <c r="F408" s="3">
        <v>0.997082776700977</v>
      </c>
      <c r="G408" s="3">
        <v>1.65096120270302</v>
      </c>
      <c r="H408" s="3">
        <v>1.53573249654934</v>
      </c>
      <c r="I408" s="3">
        <v>161.91999999999999</v>
      </c>
      <c r="J408" s="3">
        <v>18960</v>
      </c>
      <c r="K408" s="3">
        <v>7073464320</v>
      </c>
      <c r="L408" s="3">
        <v>552</v>
      </c>
    </row>
    <row r="409" spans="2:12" x14ac:dyDescent="0.35">
      <c r="B409" s="9" t="s">
        <v>14</v>
      </c>
      <c r="C409" s="3">
        <v>2.92209944372567E-2</v>
      </c>
      <c r="D409" s="3">
        <v>30.640159266681898</v>
      </c>
      <c r="E409" s="3">
        <v>0.96315192503659997</v>
      </c>
      <c r="F409" s="3">
        <v>0.99642039570589602</v>
      </c>
      <c r="G409" s="3">
        <v>1.7586890848313901</v>
      </c>
      <c r="H409" s="3">
        <v>3.4608186460747898</v>
      </c>
      <c r="I409" s="3">
        <v>161.41</v>
      </c>
      <c r="J409" s="3">
        <v>18960</v>
      </c>
      <c r="K409" s="3">
        <v>7073464320</v>
      </c>
      <c r="L409" s="3">
        <v>552</v>
      </c>
    </row>
    <row r="410" spans="2:12" x14ac:dyDescent="0.35">
      <c r="B410" s="9" t="s">
        <v>15</v>
      </c>
      <c r="C410" s="3">
        <v>3.00079857831968E-2</v>
      </c>
      <c r="D410" s="3">
        <v>30.443030989432799</v>
      </c>
      <c r="E410" s="3">
        <v>0.86856050894403403</v>
      </c>
      <c r="F410" s="3">
        <v>0.993269085025697</v>
      </c>
      <c r="G410" s="3">
        <v>2.71536182449027</v>
      </c>
      <c r="H410" s="3">
        <v>2.62328270735784</v>
      </c>
      <c r="I410" s="3">
        <v>161.75</v>
      </c>
      <c r="J410" s="3">
        <v>18870</v>
      </c>
      <c r="K410" s="3">
        <v>7039457280</v>
      </c>
      <c r="L410" s="3">
        <v>552</v>
      </c>
    </row>
    <row r="411" spans="2:12" x14ac:dyDescent="0.35">
      <c r="B411" s="9" t="s">
        <v>16</v>
      </c>
      <c r="C411" s="3">
        <v>2.4090117362570801E-2</v>
      </c>
      <c r="D411" s="3">
        <v>32.340989399577303</v>
      </c>
      <c r="E411" s="3">
        <v>0.93065121970296505</v>
      </c>
      <c r="F411" s="3">
        <v>0.99488496282483596</v>
      </c>
      <c r="G411" s="3">
        <v>2.2597637114700899</v>
      </c>
      <c r="H411" s="3">
        <v>2.4649687407938798</v>
      </c>
      <c r="I411" s="3">
        <v>161.96</v>
      </c>
      <c r="J411" s="3">
        <v>18930</v>
      </c>
      <c r="K411" s="3">
        <v>7062128640</v>
      </c>
      <c r="L411" s="3">
        <v>552</v>
      </c>
    </row>
    <row r="412" spans="2:12" x14ac:dyDescent="0.35">
      <c r="B412" s="9" t="s">
        <v>17</v>
      </c>
      <c r="C412" s="3">
        <v>1.42903110296148E-2</v>
      </c>
      <c r="D412" s="3">
        <v>36.859253203585197</v>
      </c>
      <c r="E412" s="3">
        <v>0.96991328941201005</v>
      </c>
      <c r="F412" s="3">
        <v>0.99662791956174601</v>
      </c>
      <c r="G412" s="3">
        <v>1.8486746909877401</v>
      </c>
      <c r="H412" s="3">
        <v>1.3992151577307601</v>
      </c>
      <c r="I412" s="3">
        <v>162.65</v>
      </c>
      <c r="J412" s="3">
        <v>19080</v>
      </c>
      <c r="K412" s="3">
        <v>7118807040</v>
      </c>
      <c r="L412" s="3">
        <v>552</v>
      </c>
    </row>
    <row r="413" spans="2:12" x14ac:dyDescent="0.35">
      <c r="B413" s="9" t="s">
        <v>18</v>
      </c>
      <c r="C413" s="3">
        <v>2.36219257341732E-2</v>
      </c>
      <c r="D413" s="3">
        <v>32.509480309337498</v>
      </c>
      <c r="E413" s="3">
        <v>0.90966606433213903</v>
      </c>
      <c r="F413" s="3">
        <v>0.99611818205895297</v>
      </c>
      <c r="G413" s="3">
        <v>2.1631780497254498</v>
      </c>
      <c r="H413" s="3">
        <v>2.1806386378168199</v>
      </c>
      <c r="I413" s="3">
        <v>164.56</v>
      </c>
      <c r="J413" s="3">
        <v>19320</v>
      </c>
      <c r="K413" s="3">
        <v>7209492480</v>
      </c>
      <c r="L413" s="3">
        <v>552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1.33236997996779E-2</v>
      </c>
      <c r="D415" s="3">
        <v>37.467969715547397</v>
      </c>
      <c r="E415" s="3">
        <v>0.97983380528499697</v>
      </c>
      <c r="F415" s="3">
        <v>0.99877649016321202</v>
      </c>
      <c r="G415" s="3">
        <v>1.2537814883173799</v>
      </c>
      <c r="H415" s="3">
        <v>1.1750957336083101</v>
      </c>
      <c r="I415" s="3">
        <v>163.09</v>
      </c>
      <c r="J415" s="3">
        <v>18960</v>
      </c>
      <c r="K415" s="3">
        <v>7073464320</v>
      </c>
      <c r="L415" s="3">
        <v>552</v>
      </c>
    </row>
    <row r="416" spans="2:12" x14ac:dyDescent="0.35">
      <c r="B416" s="9" t="s">
        <v>12</v>
      </c>
      <c r="C416" s="3">
        <v>1.47829864515989E-2</v>
      </c>
      <c r="D416" s="3">
        <v>36.565363751178602</v>
      </c>
      <c r="E416" s="3">
        <v>0.97386902023744204</v>
      </c>
      <c r="F416" s="3">
        <v>0.99766429743771401</v>
      </c>
      <c r="G416" s="3">
        <v>1.5380594198988899</v>
      </c>
      <c r="H416" s="3">
        <v>1.3805886982556099</v>
      </c>
      <c r="I416" s="3">
        <v>161.96</v>
      </c>
      <c r="J416" s="3">
        <v>18960</v>
      </c>
      <c r="K416" s="3">
        <v>7073464320</v>
      </c>
      <c r="L416" s="3">
        <v>552</v>
      </c>
    </row>
    <row r="417" spans="2:12" x14ac:dyDescent="0.35">
      <c r="B417" s="9" t="s">
        <v>13</v>
      </c>
      <c r="C417" s="3">
        <v>1.4358619515101499E-2</v>
      </c>
      <c r="D417" s="3">
        <v>36.816941280128397</v>
      </c>
      <c r="E417" s="3">
        <v>0.97824669580762003</v>
      </c>
      <c r="F417" s="3">
        <v>0.99819801067486902</v>
      </c>
      <c r="G417" s="3">
        <v>1.4447105791252099</v>
      </c>
      <c r="H417" s="3">
        <v>1.3570342572942899</v>
      </c>
      <c r="I417" s="3">
        <v>162.34</v>
      </c>
      <c r="J417" s="3">
        <v>18960</v>
      </c>
      <c r="K417" s="3">
        <v>7073464320</v>
      </c>
      <c r="L417" s="3">
        <v>552</v>
      </c>
    </row>
    <row r="418" spans="2:12" x14ac:dyDescent="0.35">
      <c r="B418" s="9" t="s">
        <v>14</v>
      </c>
      <c r="C418" s="3">
        <v>2.3585498904867701E-2</v>
      </c>
      <c r="D418" s="3">
        <v>32.495681871548797</v>
      </c>
      <c r="E418" s="3">
        <v>0.96380758906245101</v>
      </c>
      <c r="F418" s="3">
        <v>0.99631278750743901</v>
      </c>
      <c r="G418" s="3">
        <v>1.7198425260743</v>
      </c>
      <c r="H418" s="3">
        <v>2.6451192490211901</v>
      </c>
      <c r="I418" s="3">
        <v>161.99</v>
      </c>
      <c r="J418" s="3">
        <v>18960</v>
      </c>
      <c r="K418" s="3">
        <v>7073464320</v>
      </c>
      <c r="L418" s="3">
        <v>552</v>
      </c>
    </row>
    <row r="419" spans="2:12" x14ac:dyDescent="0.35">
      <c r="B419" s="9" t="s">
        <v>15</v>
      </c>
      <c r="C419" s="3">
        <v>2.43736113062516E-2</v>
      </c>
      <c r="D419" s="3">
        <v>32.242837783303401</v>
      </c>
      <c r="E419" s="3">
        <v>0.918138894219654</v>
      </c>
      <c r="F419" s="3">
        <v>0.99499568993800103</v>
      </c>
      <c r="G419" s="3">
        <v>2.2714916102981699</v>
      </c>
      <c r="H419" s="3">
        <v>2.24080961619687</v>
      </c>
      <c r="I419" s="3">
        <v>161.69999999999999</v>
      </c>
      <c r="J419" s="3">
        <v>18870</v>
      </c>
      <c r="K419" s="3">
        <v>7039457280</v>
      </c>
      <c r="L419" s="3">
        <v>552</v>
      </c>
    </row>
    <row r="420" spans="2:12" x14ac:dyDescent="0.35">
      <c r="B420" s="9" t="s">
        <v>16</v>
      </c>
      <c r="C420" s="3">
        <v>1.7436143883634101E-2</v>
      </c>
      <c r="D420" s="3">
        <v>35.141335184171702</v>
      </c>
      <c r="E420" s="3">
        <v>0.96222346880171805</v>
      </c>
      <c r="F420" s="3">
        <v>0.99800363235747003</v>
      </c>
      <c r="G420" s="3">
        <v>1.4910348764200101</v>
      </c>
      <c r="H420" s="3">
        <v>1.7332162106211499</v>
      </c>
      <c r="I420" s="3">
        <v>161.87</v>
      </c>
      <c r="J420" s="3">
        <v>18930</v>
      </c>
      <c r="K420" s="3">
        <v>7062128640</v>
      </c>
      <c r="L420" s="3">
        <v>552</v>
      </c>
    </row>
    <row r="421" spans="2:12" x14ac:dyDescent="0.35">
      <c r="B421" s="9" t="s">
        <v>17</v>
      </c>
      <c r="C421" s="3">
        <v>1.36119736188672E-2</v>
      </c>
      <c r="D421" s="3">
        <v>37.277767443970397</v>
      </c>
      <c r="E421" s="3">
        <v>0.98180481817550103</v>
      </c>
      <c r="F421" s="3">
        <v>0.99853189429887002</v>
      </c>
      <c r="G421" s="3">
        <v>1.3894913888223099</v>
      </c>
      <c r="H421" s="3">
        <v>1.20041855323443</v>
      </c>
      <c r="I421" s="3">
        <v>162.59</v>
      </c>
      <c r="J421" s="3">
        <v>19080</v>
      </c>
      <c r="K421" s="3">
        <v>7118807040</v>
      </c>
      <c r="L421" s="3">
        <v>552</v>
      </c>
    </row>
    <row r="422" spans="2:12" x14ac:dyDescent="0.35">
      <c r="B422" s="9" t="s">
        <v>18</v>
      </c>
      <c r="C422" s="3">
        <v>1.8121112865863601E-2</v>
      </c>
      <c r="D422" s="3">
        <v>34.820227283028501</v>
      </c>
      <c r="E422" s="3">
        <v>0.952255925334344</v>
      </c>
      <c r="F422" s="3">
        <v>0.99799511584482803</v>
      </c>
      <c r="G422" s="3">
        <v>1.6778828347096499</v>
      </c>
      <c r="H422" s="3">
        <v>1.49813764125371</v>
      </c>
      <c r="I422" s="3">
        <v>164.84</v>
      </c>
      <c r="J422" s="3">
        <v>19320</v>
      </c>
      <c r="K422" s="3">
        <v>7209492480</v>
      </c>
      <c r="L422" s="3">
        <v>552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1.31753729531405E-2</v>
      </c>
      <c r="D424" s="3">
        <v>37.560149179112301</v>
      </c>
      <c r="E424" s="3">
        <v>0.97877585367417896</v>
      </c>
      <c r="F424" s="3">
        <v>0.99826604940423502</v>
      </c>
      <c r="G424" s="3">
        <v>1.4120994551493999</v>
      </c>
      <c r="H424" s="3">
        <v>1.1936466341157701</v>
      </c>
      <c r="I424" s="3">
        <v>163.15</v>
      </c>
      <c r="J424" s="3">
        <v>18960</v>
      </c>
      <c r="K424" s="3">
        <v>7073464320</v>
      </c>
      <c r="L424" s="3">
        <v>552</v>
      </c>
    </row>
    <row r="425" spans="2:12" x14ac:dyDescent="0.35">
      <c r="B425" s="9" t="s">
        <v>12</v>
      </c>
      <c r="C425" s="3">
        <v>2.4846264087536402E-2</v>
      </c>
      <c r="D425" s="3">
        <v>32.081264988834697</v>
      </c>
      <c r="E425" s="3">
        <v>0.88368045674478701</v>
      </c>
      <c r="F425" s="3">
        <v>0.99231919804160695</v>
      </c>
      <c r="G425" s="3">
        <v>2.81450481260209</v>
      </c>
      <c r="H425" s="3">
        <v>2.3368915947987401</v>
      </c>
      <c r="I425" s="3">
        <v>162.61000000000001</v>
      </c>
      <c r="J425" s="3">
        <v>18960</v>
      </c>
      <c r="K425" s="3">
        <v>7073464320</v>
      </c>
      <c r="L425" s="3">
        <v>552</v>
      </c>
    </row>
    <row r="426" spans="2:12" x14ac:dyDescent="0.35">
      <c r="B426" s="9" t="s">
        <v>13</v>
      </c>
      <c r="C426" s="3">
        <v>2.0500520445419002E-2</v>
      </c>
      <c r="D426" s="3">
        <v>33.741163188487</v>
      </c>
      <c r="E426" s="3">
        <v>0.93192742641194903</v>
      </c>
      <c r="F426" s="3">
        <v>0.99430134623319799</v>
      </c>
      <c r="G426" s="3">
        <v>2.27334925253068</v>
      </c>
      <c r="H426" s="3">
        <v>2.1101559947807602</v>
      </c>
      <c r="I426" s="3">
        <v>162.72</v>
      </c>
      <c r="J426" s="3">
        <v>18960</v>
      </c>
      <c r="K426" s="3">
        <v>7073464320</v>
      </c>
      <c r="L426" s="3">
        <v>552</v>
      </c>
    </row>
    <row r="427" spans="2:12" x14ac:dyDescent="0.35">
      <c r="B427" s="9" t="s">
        <v>14</v>
      </c>
      <c r="C427" s="3">
        <v>2.7737818882397201E-2</v>
      </c>
      <c r="D427" s="3">
        <v>31.089392988707001</v>
      </c>
      <c r="E427" s="3">
        <v>0.96217032988802698</v>
      </c>
      <c r="F427" s="3">
        <v>0.99091065711948301</v>
      </c>
      <c r="G427" s="3">
        <v>2.5712623063375699</v>
      </c>
      <c r="H427" s="3">
        <v>3.30131345183089</v>
      </c>
      <c r="I427" s="3">
        <v>162.07</v>
      </c>
      <c r="J427" s="3">
        <v>18960</v>
      </c>
      <c r="K427" s="3">
        <v>7073464320</v>
      </c>
      <c r="L427" s="3">
        <v>552</v>
      </c>
    </row>
    <row r="428" spans="2:12" x14ac:dyDescent="0.35">
      <c r="B428" s="9" t="s">
        <v>15</v>
      </c>
      <c r="C428" s="3">
        <v>3.6215027523131799E-2</v>
      </c>
      <c r="D428" s="3">
        <v>28.814387457249001</v>
      </c>
      <c r="E428" s="3">
        <v>0.77975232521670701</v>
      </c>
      <c r="F428" s="3">
        <v>0.99059781966825</v>
      </c>
      <c r="G428" s="3">
        <v>3.2636337769611101</v>
      </c>
      <c r="H428" s="3">
        <v>2.26847956629824</v>
      </c>
      <c r="I428" s="3">
        <v>162.52000000000001</v>
      </c>
      <c r="J428" s="3">
        <v>18870</v>
      </c>
      <c r="K428" s="3">
        <v>7039457280</v>
      </c>
      <c r="L428" s="3">
        <v>552</v>
      </c>
    </row>
    <row r="429" spans="2:12" x14ac:dyDescent="0.35">
      <c r="B429" s="9" t="s">
        <v>16</v>
      </c>
      <c r="C429" s="3">
        <v>2.7919378921221202E-2</v>
      </c>
      <c r="D429" s="3">
        <v>31.068130999752199</v>
      </c>
      <c r="E429" s="3">
        <v>0.87476822793376896</v>
      </c>
      <c r="F429" s="3">
        <v>0.99197621872123698</v>
      </c>
      <c r="G429" s="3">
        <v>2.9342183462193199</v>
      </c>
      <c r="H429" s="3">
        <v>2.7589040107346698</v>
      </c>
      <c r="I429" s="3">
        <v>162.34</v>
      </c>
      <c r="J429" s="3">
        <v>18930</v>
      </c>
      <c r="K429" s="3">
        <v>7062128640</v>
      </c>
      <c r="L429" s="3">
        <v>552</v>
      </c>
    </row>
    <row r="430" spans="2:12" x14ac:dyDescent="0.35">
      <c r="B430" s="9" t="s">
        <v>17</v>
      </c>
      <c r="C430" s="3">
        <v>2.3824838768336899E-2</v>
      </c>
      <c r="D430" s="3">
        <v>32.442795490114598</v>
      </c>
      <c r="E430" s="3">
        <v>0.89894124371905204</v>
      </c>
      <c r="F430" s="3">
        <v>0.99432918290945604</v>
      </c>
      <c r="G430" s="3">
        <v>2.35413474473622</v>
      </c>
      <c r="H430" s="3">
        <v>2.3836657974520401</v>
      </c>
      <c r="I430" s="3">
        <v>163.44</v>
      </c>
      <c r="J430" s="3">
        <v>19080</v>
      </c>
      <c r="K430" s="3">
        <v>7118807040</v>
      </c>
      <c r="L430" s="3">
        <v>552</v>
      </c>
    </row>
    <row r="431" spans="2:12" x14ac:dyDescent="0.35">
      <c r="B431" s="9" t="s">
        <v>18</v>
      </c>
      <c r="C431" s="3">
        <v>2.9347483885921899E-2</v>
      </c>
      <c r="D431" s="3">
        <v>30.631849308739099</v>
      </c>
      <c r="E431" s="3">
        <v>0.83370354429504101</v>
      </c>
      <c r="F431" s="3">
        <v>0.99285804482603801</v>
      </c>
      <c r="G431" s="3">
        <v>2.8341561576007002</v>
      </c>
      <c r="H431" s="3">
        <v>2.7506243273567299</v>
      </c>
      <c r="I431" s="3">
        <v>165.2</v>
      </c>
      <c r="J431" s="3">
        <v>19320</v>
      </c>
      <c r="K431" s="3">
        <v>7209492480</v>
      </c>
      <c r="L431" s="3">
        <v>552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1.25396657930128E-2</v>
      </c>
      <c r="D433" s="3">
        <v>37.984816387374501</v>
      </c>
      <c r="E433" s="3">
        <v>0.98020110081387901</v>
      </c>
      <c r="F433" s="3">
        <v>0.99851725807512004</v>
      </c>
      <c r="G433" s="3">
        <v>1.27785952724685</v>
      </c>
      <c r="H433" s="3">
        <v>1.1814777983357501</v>
      </c>
      <c r="I433" s="3">
        <v>163.34</v>
      </c>
      <c r="J433" s="3">
        <v>18960</v>
      </c>
      <c r="K433" s="3">
        <v>7073464320</v>
      </c>
      <c r="L433" s="3">
        <v>552</v>
      </c>
    </row>
    <row r="434" spans="2:12" x14ac:dyDescent="0.35">
      <c r="B434" s="9" t="s">
        <v>12</v>
      </c>
      <c r="C434" s="3">
        <v>1.3516775528833E-2</v>
      </c>
      <c r="D434" s="3">
        <v>37.335510833457398</v>
      </c>
      <c r="E434" s="3">
        <v>0.97970640499989303</v>
      </c>
      <c r="F434" s="3">
        <v>0.99861802658599397</v>
      </c>
      <c r="G434" s="3">
        <v>1.22738359519538</v>
      </c>
      <c r="H434" s="3">
        <v>1.2674326341108899</v>
      </c>
      <c r="I434" s="3">
        <v>162.29</v>
      </c>
      <c r="J434" s="3">
        <v>18960</v>
      </c>
      <c r="K434" s="3">
        <v>7073464320</v>
      </c>
      <c r="L434" s="3">
        <v>552</v>
      </c>
    </row>
    <row r="435" spans="2:12" x14ac:dyDescent="0.35">
      <c r="B435" s="9" t="s">
        <v>13</v>
      </c>
      <c r="C435" s="3">
        <v>1.5653078137897399E-2</v>
      </c>
      <c r="D435" s="3">
        <v>36.070315365976299</v>
      </c>
      <c r="E435" s="3">
        <v>0.97659973856038795</v>
      </c>
      <c r="F435" s="3">
        <v>0.99834468761351502</v>
      </c>
      <c r="G435" s="3">
        <v>1.29879627469102</v>
      </c>
      <c r="H435" s="3">
        <v>1.53626044882784</v>
      </c>
      <c r="I435" s="3">
        <v>162.30000000000001</v>
      </c>
      <c r="J435" s="3">
        <v>18960</v>
      </c>
      <c r="K435" s="3">
        <v>7073464320</v>
      </c>
      <c r="L435" s="3">
        <v>552</v>
      </c>
    </row>
    <row r="436" spans="2:12" x14ac:dyDescent="0.35">
      <c r="B436" s="9" t="s">
        <v>14</v>
      </c>
      <c r="C436" s="3">
        <v>2.6103311759984298E-2</v>
      </c>
      <c r="D436" s="3">
        <v>31.618758510812899</v>
      </c>
      <c r="E436" s="3">
        <v>0.965642727134296</v>
      </c>
      <c r="F436" s="3">
        <v>0.99689042116689397</v>
      </c>
      <c r="G436" s="3">
        <v>1.65066421700817</v>
      </c>
      <c r="H436" s="3">
        <v>3.0363783113323199</v>
      </c>
      <c r="I436" s="3">
        <v>161.78</v>
      </c>
      <c r="J436" s="3">
        <v>18960</v>
      </c>
      <c r="K436" s="3">
        <v>7073464320</v>
      </c>
      <c r="L436" s="3">
        <v>552</v>
      </c>
    </row>
    <row r="437" spans="2:12" x14ac:dyDescent="0.35">
      <c r="B437" s="9" t="s">
        <v>15</v>
      </c>
      <c r="C437" s="3">
        <v>2.2407931302116699E-2</v>
      </c>
      <c r="D437" s="3">
        <v>32.970997734592203</v>
      </c>
      <c r="E437" s="3">
        <v>0.93883303265197005</v>
      </c>
      <c r="F437" s="3">
        <v>0.99586518369154298</v>
      </c>
      <c r="G437" s="3">
        <v>2.1415145347831102</v>
      </c>
      <c r="H437" s="3">
        <v>2.0359404399198699</v>
      </c>
      <c r="I437" s="3">
        <v>162.11000000000001</v>
      </c>
      <c r="J437" s="3">
        <v>18870</v>
      </c>
      <c r="K437" s="3">
        <v>7039457280</v>
      </c>
      <c r="L437" s="3">
        <v>552</v>
      </c>
    </row>
    <row r="438" spans="2:12" x14ac:dyDescent="0.35">
      <c r="B438" s="9" t="s">
        <v>16</v>
      </c>
      <c r="C438" s="3">
        <v>1.6426163160383901E-2</v>
      </c>
      <c r="D438" s="3">
        <v>35.656985489434703</v>
      </c>
      <c r="E438" s="3">
        <v>0.968827156361033</v>
      </c>
      <c r="F438" s="3">
        <v>0.99777242902862395</v>
      </c>
      <c r="G438" s="3">
        <v>1.48568835625564</v>
      </c>
      <c r="H438" s="3">
        <v>1.61424349334622</v>
      </c>
      <c r="I438" s="3">
        <v>162.43</v>
      </c>
      <c r="J438" s="3">
        <v>18930</v>
      </c>
      <c r="K438" s="3">
        <v>7062128640</v>
      </c>
      <c r="L438" s="3">
        <v>552</v>
      </c>
    </row>
    <row r="439" spans="2:12" x14ac:dyDescent="0.35">
      <c r="B439" s="9" t="s">
        <v>17</v>
      </c>
      <c r="C439" s="3">
        <v>1.2310740353754001E-2</v>
      </c>
      <c r="D439" s="3">
        <v>38.139211976227102</v>
      </c>
      <c r="E439" s="3">
        <v>0.98325836538815303</v>
      </c>
      <c r="F439" s="3">
        <v>0.99851347580290895</v>
      </c>
      <c r="G439" s="3">
        <v>1.31824437395345</v>
      </c>
      <c r="H439" s="3">
        <v>1.16915859167228</v>
      </c>
      <c r="I439" s="3">
        <v>163.16</v>
      </c>
      <c r="J439" s="3">
        <v>19080</v>
      </c>
      <c r="K439" s="3">
        <v>7118807040</v>
      </c>
      <c r="L439" s="3">
        <v>552</v>
      </c>
    </row>
    <row r="440" spans="2:12" x14ac:dyDescent="0.35">
      <c r="B440" s="9" t="s">
        <v>18</v>
      </c>
      <c r="C440" s="3">
        <v>1.5713518601901101E-2</v>
      </c>
      <c r="D440" s="3">
        <v>36.012301882528902</v>
      </c>
      <c r="E440" s="3">
        <v>0.97751791901139995</v>
      </c>
      <c r="F440" s="3">
        <v>0.99862653767313403</v>
      </c>
      <c r="G440" s="3">
        <v>1.29991850430962</v>
      </c>
      <c r="H440" s="3">
        <v>1.5216152425868601</v>
      </c>
      <c r="I440" s="3">
        <v>165.47</v>
      </c>
      <c r="J440" s="3">
        <v>19320</v>
      </c>
      <c r="K440" s="3">
        <v>7209492480</v>
      </c>
      <c r="L440" s="3">
        <v>552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1.30409556304992E-2</v>
      </c>
      <c r="D442" s="3">
        <v>37.649923197002799</v>
      </c>
      <c r="E442" s="3">
        <v>0.97964767731299296</v>
      </c>
      <c r="F442" s="3">
        <v>0.99847822585335899</v>
      </c>
      <c r="G442" s="3">
        <v>1.35004944952016</v>
      </c>
      <c r="H442" s="3">
        <v>1.1936877219724999</v>
      </c>
      <c r="I442" s="3">
        <v>163.76</v>
      </c>
      <c r="J442" s="3">
        <v>18960</v>
      </c>
      <c r="K442" s="3">
        <v>7073464320</v>
      </c>
      <c r="L442" s="3">
        <v>552</v>
      </c>
    </row>
    <row r="443" spans="2:12" x14ac:dyDescent="0.35">
      <c r="B443" s="9" t="s">
        <v>12</v>
      </c>
      <c r="C443" s="3">
        <v>1.4880668116453499E-2</v>
      </c>
      <c r="D443" s="3">
        <v>36.514742811677301</v>
      </c>
      <c r="E443" s="3">
        <v>0.97872920409077002</v>
      </c>
      <c r="F443" s="3">
        <v>0.99805689193519598</v>
      </c>
      <c r="G443" s="3">
        <v>1.48587889656063</v>
      </c>
      <c r="H443" s="3">
        <v>1.28488771614339</v>
      </c>
      <c r="I443" s="3">
        <v>162.54</v>
      </c>
      <c r="J443" s="3">
        <v>18960</v>
      </c>
      <c r="K443" s="3">
        <v>7073464320</v>
      </c>
      <c r="L443" s="3">
        <v>552</v>
      </c>
    </row>
    <row r="444" spans="2:12" x14ac:dyDescent="0.35">
      <c r="B444" s="9" t="s">
        <v>13</v>
      </c>
      <c r="C444" s="3">
        <v>1.57813629233945E-2</v>
      </c>
      <c r="D444" s="3">
        <v>35.995489901631601</v>
      </c>
      <c r="E444" s="3">
        <v>0.97534507743612497</v>
      </c>
      <c r="F444" s="3">
        <v>0.99835995313730497</v>
      </c>
      <c r="G444" s="3">
        <v>1.32590973228001</v>
      </c>
      <c r="H444" s="3">
        <v>1.56634700523492</v>
      </c>
      <c r="I444" s="3">
        <v>162.44</v>
      </c>
      <c r="J444" s="3">
        <v>18960</v>
      </c>
      <c r="K444" s="3">
        <v>7073464320</v>
      </c>
      <c r="L444" s="3">
        <v>552</v>
      </c>
    </row>
    <row r="445" spans="2:12" x14ac:dyDescent="0.35">
      <c r="B445" s="9" t="s">
        <v>14</v>
      </c>
      <c r="C445" s="3">
        <v>1.9007750750369999E-2</v>
      </c>
      <c r="D445" s="3">
        <v>34.389945597812201</v>
      </c>
      <c r="E445" s="3">
        <v>0.97086182101297602</v>
      </c>
      <c r="F445" s="3">
        <v>0.99657834026687298</v>
      </c>
      <c r="G445" s="3">
        <v>1.6863817845628799</v>
      </c>
      <c r="H445" s="3">
        <v>2.0441750867379702</v>
      </c>
      <c r="I445" s="3">
        <v>161.93</v>
      </c>
      <c r="J445" s="3">
        <v>18960</v>
      </c>
      <c r="K445" s="3">
        <v>7073464320</v>
      </c>
      <c r="L445" s="3">
        <v>552</v>
      </c>
    </row>
    <row r="446" spans="2:12" x14ac:dyDescent="0.35">
      <c r="B446" s="9" t="s">
        <v>15</v>
      </c>
      <c r="C446" s="3">
        <v>2.3335450379633599E-2</v>
      </c>
      <c r="D446" s="3">
        <v>32.619943484457004</v>
      </c>
      <c r="E446" s="3">
        <v>0.93784221827867997</v>
      </c>
      <c r="F446" s="3">
        <v>0.99544471108799704</v>
      </c>
      <c r="G446" s="3">
        <v>2.1903130946498202</v>
      </c>
      <c r="H446" s="3">
        <v>2.0730663600403001</v>
      </c>
      <c r="I446" s="3">
        <v>162.09</v>
      </c>
      <c r="J446" s="3">
        <v>18870</v>
      </c>
      <c r="K446" s="3">
        <v>7039457280</v>
      </c>
      <c r="L446" s="3">
        <v>552</v>
      </c>
    </row>
    <row r="447" spans="2:12" x14ac:dyDescent="0.35">
      <c r="B447" s="9" t="s">
        <v>16</v>
      </c>
      <c r="C447" s="3">
        <v>1.5619320224910299E-2</v>
      </c>
      <c r="D447" s="3">
        <v>36.091724101217103</v>
      </c>
      <c r="E447" s="3">
        <v>0.97235183158951499</v>
      </c>
      <c r="F447" s="3">
        <v>0.99842626500789999</v>
      </c>
      <c r="G447" s="3">
        <v>1.34346723293491</v>
      </c>
      <c r="H447" s="3">
        <v>1.5398584644165501</v>
      </c>
      <c r="I447" s="3">
        <v>162.19</v>
      </c>
      <c r="J447" s="3">
        <v>18930</v>
      </c>
      <c r="K447" s="3">
        <v>7062128640</v>
      </c>
      <c r="L447" s="3">
        <v>552</v>
      </c>
    </row>
    <row r="448" spans="2:12" x14ac:dyDescent="0.35">
      <c r="B448" s="9" t="s">
        <v>17</v>
      </c>
      <c r="C448" s="3">
        <v>1.2669807109296201E-2</v>
      </c>
      <c r="D448" s="3">
        <v>37.889435689712499</v>
      </c>
      <c r="E448" s="3">
        <v>0.98215151215491603</v>
      </c>
      <c r="F448" s="3">
        <v>0.99754849690432201</v>
      </c>
      <c r="G448" s="3">
        <v>1.47397101206199</v>
      </c>
      <c r="H448" s="3">
        <v>1.2184005203283701</v>
      </c>
      <c r="I448" s="3">
        <v>163.12</v>
      </c>
      <c r="J448" s="3">
        <v>19080</v>
      </c>
      <c r="K448" s="3">
        <v>7118807040</v>
      </c>
      <c r="L448" s="3">
        <v>552</v>
      </c>
    </row>
    <row r="449" spans="2:12" x14ac:dyDescent="0.35">
      <c r="B449" s="9" t="s">
        <v>18</v>
      </c>
      <c r="C449" s="3">
        <v>1.50950547399343E-2</v>
      </c>
      <c r="D449" s="3">
        <v>36.352205111258598</v>
      </c>
      <c r="E449" s="3">
        <v>0.979679922345711</v>
      </c>
      <c r="F449" s="3">
        <v>0.99864265599273105</v>
      </c>
      <c r="G449" s="3">
        <v>1.2241032462908199</v>
      </c>
      <c r="H449" s="3">
        <v>1.5487279986623399</v>
      </c>
      <c r="I449" s="3">
        <v>165.3</v>
      </c>
      <c r="J449" s="3">
        <v>19320</v>
      </c>
      <c r="K449" s="3">
        <v>7209492480</v>
      </c>
      <c r="L449" s="3">
        <v>552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1.28373763096523E-2</v>
      </c>
      <c r="D451" s="3">
        <v>37.784759282725098</v>
      </c>
      <c r="E451" s="3">
        <v>0.97958124514837697</v>
      </c>
      <c r="F451" s="3">
        <v>0.99849356319280702</v>
      </c>
      <c r="G451" s="3">
        <v>1.3141978562926699</v>
      </c>
      <c r="H451" s="3">
        <v>1.1649152299287</v>
      </c>
      <c r="I451" s="3">
        <v>163.55000000000001</v>
      </c>
      <c r="J451" s="3">
        <v>18960</v>
      </c>
      <c r="K451" s="3">
        <v>7073464320</v>
      </c>
      <c r="L451" s="3">
        <v>552</v>
      </c>
    </row>
    <row r="452" spans="2:12" x14ac:dyDescent="0.35">
      <c r="B452" s="9" t="s">
        <v>12</v>
      </c>
      <c r="C452" s="3">
        <v>1.3572864497161901E-2</v>
      </c>
      <c r="D452" s="3">
        <v>37.298616002289201</v>
      </c>
      <c r="E452" s="3">
        <v>0.97679194935700797</v>
      </c>
      <c r="F452" s="3">
        <v>0.99692818232151403</v>
      </c>
      <c r="G452" s="3">
        <v>1.59986421593119</v>
      </c>
      <c r="H452" s="3">
        <v>1.32769859480909</v>
      </c>
      <c r="I452" s="3">
        <v>162.44999999999999</v>
      </c>
      <c r="J452" s="3">
        <v>18960</v>
      </c>
      <c r="K452" s="3">
        <v>7073464320</v>
      </c>
      <c r="L452" s="3">
        <v>552</v>
      </c>
    </row>
    <row r="453" spans="2:12" x14ac:dyDescent="0.35">
      <c r="B453" s="9" t="s">
        <v>13</v>
      </c>
      <c r="C453" s="3">
        <v>1.44705344087736E-2</v>
      </c>
      <c r="D453" s="3">
        <v>36.748070406877702</v>
      </c>
      <c r="E453" s="3">
        <v>0.97712077590257396</v>
      </c>
      <c r="F453" s="3">
        <v>0.99793423288499405</v>
      </c>
      <c r="G453" s="3">
        <v>1.39408324395014</v>
      </c>
      <c r="H453" s="3">
        <v>1.4156499802559901</v>
      </c>
      <c r="I453" s="3">
        <v>162.33000000000001</v>
      </c>
      <c r="J453" s="3">
        <v>18960</v>
      </c>
      <c r="K453" s="3">
        <v>7073464320</v>
      </c>
      <c r="L453" s="3">
        <v>552</v>
      </c>
    </row>
    <row r="454" spans="2:12" x14ac:dyDescent="0.35">
      <c r="B454" s="9" t="s">
        <v>14</v>
      </c>
      <c r="C454" s="3">
        <v>1.7931683850689498E-2</v>
      </c>
      <c r="D454" s="3">
        <v>34.896327578048101</v>
      </c>
      <c r="E454" s="3">
        <v>0.97085105884863498</v>
      </c>
      <c r="F454" s="3">
        <v>0.99660285165740603</v>
      </c>
      <c r="G454" s="3">
        <v>1.6786780313142999</v>
      </c>
      <c r="H454" s="3">
        <v>1.8566917301064001</v>
      </c>
      <c r="I454" s="3">
        <v>161.66999999999999</v>
      </c>
      <c r="J454" s="3">
        <v>18960</v>
      </c>
      <c r="K454" s="3">
        <v>7073464320</v>
      </c>
      <c r="L454" s="3">
        <v>552</v>
      </c>
    </row>
    <row r="455" spans="2:12" x14ac:dyDescent="0.35">
      <c r="B455" s="9" t="s">
        <v>15</v>
      </c>
      <c r="C455" s="3">
        <v>2.4650944270278301E-2</v>
      </c>
      <c r="D455" s="3">
        <v>32.143106772742101</v>
      </c>
      <c r="E455" s="3">
        <v>0.91635411353418905</v>
      </c>
      <c r="F455" s="3">
        <v>0.99483423491382394</v>
      </c>
      <c r="G455" s="3">
        <v>2.35310875828204</v>
      </c>
      <c r="H455" s="3">
        <v>2.28491236111106</v>
      </c>
      <c r="I455" s="3">
        <v>162.07</v>
      </c>
      <c r="J455" s="3">
        <v>18870</v>
      </c>
      <c r="K455" s="3">
        <v>7039457280</v>
      </c>
      <c r="L455" s="3">
        <v>552</v>
      </c>
    </row>
    <row r="456" spans="2:12" x14ac:dyDescent="0.35">
      <c r="B456" s="9" t="s">
        <v>16</v>
      </c>
      <c r="C456" s="3">
        <v>1.7907463407972099E-2</v>
      </c>
      <c r="D456" s="3">
        <v>34.907884084475299</v>
      </c>
      <c r="E456" s="3">
        <v>0.95801470096155195</v>
      </c>
      <c r="F456" s="3">
        <v>0.99767419062123497</v>
      </c>
      <c r="G456" s="3">
        <v>1.5089958040936899</v>
      </c>
      <c r="H456" s="3">
        <v>1.8279455983239401</v>
      </c>
      <c r="I456" s="3">
        <v>162.18</v>
      </c>
      <c r="J456" s="3">
        <v>18930</v>
      </c>
      <c r="K456" s="3">
        <v>7062128640</v>
      </c>
      <c r="L456" s="3">
        <v>552</v>
      </c>
    </row>
    <row r="457" spans="2:12" x14ac:dyDescent="0.35">
      <c r="B457" s="9" t="s">
        <v>17</v>
      </c>
      <c r="C457" s="3">
        <v>1.20330285494076E-2</v>
      </c>
      <c r="D457" s="3">
        <v>38.329973418547503</v>
      </c>
      <c r="E457" s="3">
        <v>0.98199889879046898</v>
      </c>
      <c r="F457" s="3">
        <v>0.99835796789315301</v>
      </c>
      <c r="G457" s="3">
        <v>1.3489793441217199</v>
      </c>
      <c r="H457" s="3">
        <v>1.1889654999350801</v>
      </c>
      <c r="I457" s="3">
        <v>163.03</v>
      </c>
      <c r="J457" s="3">
        <v>19080</v>
      </c>
      <c r="K457" s="3">
        <v>7118807040</v>
      </c>
      <c r="L457" s="3">
        <v>552</v>
      </c>
    </row>
    <row r="458" spans="2:12" x14ac:dyDescent="0.35">
      <c r="B458" s="9" t="s">
        <v>18</v>
      </c>
      <c r="C458" s="3">
        <v>1.94236025148239E-2</v>
      </c>
      <c r="D458" s="3">
        <v>34.194377268113598</v>
      </c>
      <c r="E458" s="3">
        <v>0.949021208873574</v>
      </c>
      <c r="F458" s="3">
        <v>0.99774686367955501</v>
      </c>
      <c r="G458" s="3">
        <v>1.6989058970577799</v>
      </c>
      <c r="H458" s="3">
        <v>1.8659617909139901</v>
      </c>
      <c r="I458" s="3">
        <v>165.08</v>
      </c>
      <c r="J458" s="3">
        <v>19320</v>
      </c>
      <c r="K458" s="3">
        <v>7209492480</v>
      </c>
      <c r="L458" s="3">
        <v>552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1.3122592774353899E-2</v>
      </c>
      <c r="D460" s="3">
        <v>37.595057222033297</v>
      </c>
      <c r="E460" s="3">
        <v>0.97871748132511405</v>
      </c>
      <c r="F460" s="3">
        <v>0.99845134903828203</v>
      </c>
      <c r="G460" s="3">
        <v>1.35247719956164</v>
      </c>
      <c r="H460" s="3">
        <v>1.19351259165331</v>
      </c>
      <c r="I460" s="3">
        <v>163.37</v>
      </c>
      <c r="J460" s="3">
        <v>18960</v>
      </c>
      <c r="K460" s="3">
        <v>7073464320</v>
      </c>
      <c r="L460" s="3">
        <v>552</v>
      </c>
    </row>
    <row r="461" spans="2:12" x14ac:dyDescent="0.35">
      <c r="B461" s="9" t="s">
        <v>12</v>
      </c>
      <c r="C461" s="3">
        <v>1.34563856602961E-2</v>
      </c>
      <c r="D461" s="3">
        <v>37.378795277905198</v>
      </c>
      <c r="E461" s="3">
        <v>0.97930704559279302</v>
      </c>
      <c r="F461" s="3">
        <v>0.99835098678378198</v>
      </c>
      <c r="G461" s="3">
        <v>1.3986287404955999</v>
      </c>
      <c r="H461" s="3">
        <v>1.2812423161173101</v>
      </c>
      <c r="I461" s="3">
        <v>162.31</v>
      </c>
      <c r="J461" s="3">
        <v>18960</v>
      </c>
      <c r="K461" s="3">
        <v>7073464320</v>
      </c>
      <c r="L461" s="3">
        <v>552</v>
      </c>
    </row>
    <row r="462" spans="2:12" x14ac:dyDescent="0.35">
      <c r="B462" s="9" t="s">
        <v>13</v>
      </c>
      <c r="C462" s="3">
        <v>1.5186393871087001E-2</v>
      </c>
      <c r="D462" s="3">
        <v>36.329726147924198</v>
      </c>
      <c r="E462" s="3">
        <v>0.97636270485343901</v>
      </c>
      <c r="F462" s="3">
        <v>0.99840308908247999</v>
      </c>
      <c r="G462" s="3">
        <v>1.3032247361393501</v>
      </c>
      <c r="H462" s="3">
        <v>1.4880521198922401</v>
      </c>
      <c r="I462" s="3">
        <v>162.31</v>
      </c>
      <c r="J462" s="3">
        <v>18960</v>
      </c>
      <c r="K462" s="3">
        <v>7073464320</v>
      </c>
      <c r="L462" s="3">
        <v>552</v>
      </c>
    </row>
    <row r="463" spans="2:12" x14ac:dyDescent="0.35">
      <c r="B463" s="9" t="s">
        <v>14</v>
      </c>
      <c r="C463" s="3">
        <v>1.91420071256546E-2</v>
      </c>
      <c r="D463" s="3">
        <v>34.326297243032101</v>
      </c>
      <c r="E463" s="3">
        <v>0.96921026304718305</v>
      </c>
      <c r="F463" s="3">
        <v>0.99503208513652797</v>
      </c>
      <c r="G463" s="3">
        <v>2.03119921888125</v>
      </c>
      <c r="H463" s="3">
        <v>1.98134076146843</v>
      </c>
      <c r="I463" s="3">
        <v>161.79</v>
      </c>
      <c r="J463" s="3">
        <v>18960</v>
      </c>
      <c r="K463" s="3">
        <v>7073464320</v>
      </c>
      <c r="L463" s="3">
        <v>552</v>
      </c>
    </row>
    <row r="464" spans="2:12" x14ac:dyDescent="0.35">
      <c r="B464" s="9" t="s">
        <v>15</v>
      </c>
      <c r="C464" s="3">
        <v>2.29089516123724E-2</v>
      </c>
      <c r="D464" s="3">
        <v>32.779399742656501</v>
      </c>
      <c r="E464" s="3">
        <v>0.938398329281522</v>
      </c>
      <c r="F464" s="3">
        <v>0.99549471018941105</v>
      </c>
      <c r="G464" s="3">
        <v>2.1835468390380202</v>
      </c>
      <c r="H464" s="3">
        <v>2.0409258376837398</v>
      </c>
      <c r="I464" s="3">
        <v>162.1</v>
      </c>
      <c r="J464" s="3">
        <v>18870</v>
      </c>
      <c r="K464" s="3">
        <v>7039457280</v>
      </c>
      <c r="L464" s="3">
        <v>552</v>
      </c>
    </row>
    <row r="465" spans="2:13" x14ac:dyDescent="0.35">
      <c r="B465" s="9" t="s">
        <v>16</v>
      </c>
      <c r="C465" s="3">
        <v>1.55968305025847E-2</v>
      </c>
      <c r="D465" s="3">
        <v>36.1035926048107</v>
      </c>
      <c r="E465" s="3">
        <v>0.97158064354293305</v>
      </c>
      <c r="F465" s="3">
        <v>0.99821280664066403</v>
      </c>
      <c r="G465" s="3">
        <v>1.4735004894955499</v>
      </c>
      <c r="H465" s="3">
        <v>1.5289119123328401</v>
      </c>
      <c r="I465" s="3">
        <v>162.21</v>
      </c>
      <c r="J465" s="3">
        <v>18930</v>
      </c>
      <c r="K465" s="3">
        <v>7062128640</v>
      </c>
      <c r="L465" s="3">
        <v>552</v>
      </c>
    </row>
    <row r="466" spans="2:13" x14ac:dyDescent="0.35">
      <c r="B466" s="9" t="s">
        <v>17</v>
      </c>
      <c r="C466" s="3">
        <v>1.2520927770214E-2</v>
      </c>
      <c r="D466" s="3">
        <v>37.992084666834998</v>
      </c>
      <c r="E466" s="3">
        <v>0.98258885390506501</v>
      </c>
      <c r="F466" s="3">
        <v>0.99853052833405198</v>
      </c>
      <c r="G466" s="3">
        <v>1.2620714221157401</v>
      </c>
      <c r="H466" s="3">
        <v>1.1526932467391999</v>
      </c>
      <c r="I466" s="3">
        <v>163.08000000000001</v>
      </c>
      <c r="J466" s="3">
        <v>19080</v>
      </c>
      <c r="K466" s="3">
        <v>7118807040</v>
      </c>
      <c r="L466" s="3">
        <v>552</v>
      </c>
    </row>
    <row r="467" spans="2:13" x14ac:dyDescent="0.35">
      <c r="B467" s="9" t="s">
        <v>18</v>
      </c>
      <c r="C467" s="3">
        <v>1.4631340976115801E-2</v>
      </c>
      <c r="D467" s="3">
        <v>36.6160054272287</v>
      </c>
      <c r="E467" s="3">
        <v>0.97945091691244701</v>
      </c>
      <c r="F467" s="3">
        <v>0.9983588974184</v>
      </c>
      <c r="G467" s="3">
        <v>1.2780803976941</v>
      </c>
      <c r="H467" s="3">
        <v>1.5653301608222401</v>
      </c>
      <c r="I467" s="3">
        <v>165.1</v>
      </c>
      <c r="J467" s="3">
        <v>19320</v>
      </c>
      <c r="K467" s="3">
        <v>7209492480</v>
      </c>
      <c r="L467" s="3">
        <v>552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1.6633069627697301E-2</v>
      </c>
      <c r="D469" s="3">
        <v>35.550581894671303</v>
      </c>
      <c r="E469" s="3">
        <v>0.95264070096858999</v>
      </c>
      <c r="F469" s="3">
        <v>0.99718717749311603</v>
      </c>
      <c r="G469" s="3">
        <v>1.8234207579134101</v>
      </c>
      <c r="H469" s="3">
        <v>1.5387203841460999</v>
      </c>
      <c r="I469" s="3">
        <v>163.28</v>
      </c>
      <c r="J469" s="3">
        <v>18960</v>
      </c>
      <c r="K469" s="3">
        <v>7073464320</v>
      </c>
      <c r="L469" s="3">
        <v>552</v>
      </c>
    </row>
    <row r="470" spans="2:13" x14ac:dyDescent="0.35">
      <c r="B470" s="9" t="s">
        <v>12</v>
      </c>
      <c r="C470" s="3">
        <v>2.1582687557862999E-2</v>
      </c>
      <c r="D470" s="3">
        <v>33.299717647697697</v>
      </c>
      <c r="E470" s="3">
        <v>0.91571508766053999</v>
      </c>
      <c r="F470" s="3">
        <v>0.99446990088450304</v>
      </c>
      <c r="G470" s="3">
        <v>2.5137369499545201</v>
      </c>
      <c r="H470" s="3">
        <v>2.02571031064707</v>
      </c>
      <c r="I470" s="3">
        <v>162.29</v>
      </c>
      <c r="J470" s="3">
        <v>18960</v>
      </c>
      <c r="K470" s="3">
        <v>7073464320</v>
      </c>
      <c r="L470" s="3">
        <v>552</v>
      </c>
    </row>
    <row r="471" spans="2:13" x14ac:dyDescent="0.35">
      <c r="B471" s="9" t="s">
        <v>13</v>
      </c>
      <c r="C471" s="3">
        <v>1.7239518631748999E-2</v>
      </c>
      <c r="D471" s="3">
        <v>35.240500221531398</v>
      </c>
      <c r="E471" s="3">
        <v>0.96002683888949003</v>
      </c>
      <c r="F471" s="3">
        <v>0.99534442080893804</v>
      </c>
      <c r="G471" s="3">
        <v>2.0764990356938799</v>
      </c>
      <c r="H471" s="3">
        <v>1.69202120530269</v>
      </c>
      <c r="I471" s="3">
        <v>162.19</v>
      </c>
      <c r="J471" s="3">
        <v>18960</v>
      </c>
      <c r="K471" s="3">
        <v>7073464320</v>
      </c>
      <c r="L471" s="3">
        <v>552</v>
      </c>
    </row>
    <row r="472" spans="2:13" x14ac:dyDescent="0.35">
      <c r="B472" s="9" t="s">
        <v>14</v>
      </c>
      <c r="C472" s="3">
        <v>1.8478789100344398E-2</v>
      </c>
      <c r="D472" s="3">
        <v>34.633603384450304</v>
      </c>
      <c r="E472" s="3">
        <v>0.97163306071095201</v>
      </c>
      <c r="F472" s="3">
        <v>0.99666175946533597</v>
      </c>
      <c r="G472" s="3">
        <v>1.6710286829121299</v>
      </c>
      <c r="H472" s="3">
        <v>1.9637365892129599</v>
      </c>
      <c r="I472" s="3">
        <v>161.74</v>
      </c>
      <c r="J472" s="3">
        <v>18960</v>
      </c>
      <c r="K472" s="3">
        <v>7073464320</v>
      </c>
      <c r="L472" s="3">
        <v>552</v>
      </c>
    </row>
    <row r="473" spans="2:13" x14ac:dyDescent="0.35">
      <c r="B473" s="9" t="s">
        <v>15</v>
      </c>
      <c r="C473" s="3">
        <v>3.2072899763388299E-2</v>
      </c>
      <c r="D473" s="3">
        <v>29.865549148204501</v>
      </c>
      <c r="E473" s="3">
        <v>0.83602971389541203</v>
      </c>
      <c r="F473" s="3">
        <v>0.99192222280723696</v>
      </c>
      <c r="G473" s="3">
        <v>2.9498871327178402</v>
      </c>
      <c r="H473" s="3">
        <v>2.5960279046919599</v>
      </c>
      <c r="I473" s="3">
        <v>162.28</v>
      </c>
      <c r="J473" s="3">
        <v>18870</v>
      </c>
      <c r="K473" s="3">
        <v>7039457280</v>
      </c>
      <c r="L473" s="3">
        <v>552</v>
      </c>
    </row>
    <row r="474" spans="2:13" x14ac:dyDescent="0.35">
      <c r="B474" s="9" t="s">
        <v>16</v>
      </c>
      <c r="C474" s="3">
        <v>2.6562949556172399E-2</v>
      </c>
      <c r="D474" s="3">
        <v>31.497094885558901</v>
      </c>
      <c r="E474" s="3">
        <v>0.88759915492362396</v>
      </c>
      <c r="F474" s="3">
        <v>0.99267502100150495</v>
      </c>
      <c r="G474" s="3">
        <v>2.8193569972019601</v>
      </c>
      <c r="H474" s="3">
        <v>2.6331525441519199</v>
      </c>
      <c r="I474" s="3">
        <v>163.01</v>
      </c>
      <c r="J474" s="3">
        <v>18930</v>
      </c>
      <c r="K474" s="3">
        <v>7062128640</v>
      </c>
      <c r="L474" s="3">
        <v>552</v>
      </c>
    </row>
    <row r="475" spans="2:13" x14ac:dyDescent="0.35">
      <c r="B475" s="9" t="s">
        <v>17</v>
      </c>
      <c r="C475" s="3">
        <v>1.8490955542872899E-2</v>
      </c>
      <c r="D475" s="3">
        <v>34.6357435753647</v>
      </c>
      <c r="E475" s="3">
        <v>0.94750215028323803</v>
      </c>
      <c r="F475" s="3">
        <v>0.99707809539327696</v>
      </c>
      <c r="G475" s="3">
        <v>1.7530741398531</v>
      </c>
      <c r="H475" s="3">
        <v>1.8549047818647999</v>
      </c>
      <c r="I475" s="3">
        <v>163.59</v>
      </c>
      <c r="J475" s="3">
        <v>19080</v>
      </c>
      <c r="K475" s="3">
        <v>7118807040</v>
      </c>
      <c r="L475" s="3">
        <v>552</v>
      </c>
    </row>
    <row r="476" spans="2:13" x14ac:dyDescent="0.35">
      <c r="B476" s="9" t="s">
        <v>18</v>
      </c>
      <c r="C476" s="3">
        <v>2.6875034356411E-2</v>
      </c>
      <c r="D476" s="3">
        <v>31.395281035097899</v>
      </c>
      <c r="E476" s="3">
        <v>0.882686818714562</v>
      </c>
      <c r="F476" s="3">
        <v>0.99459766402320204</v>
      </c>
      <c r="G476" s="3">
        <v>2.5743656319819701</v>
      </c>
      <c r="H476" s="3">
        <v>2.4204102941960102</v>
      </c>
      <c r="I476" s="3">
        <v>167.1</v>
      </c>
      <c r="J476" s="3">
        <v>19320</v>
      </c>
      <c r="K476" s="3">
        <v>7209492480</v>
      </c>
      <c r="L476" s="3">
        <v>552</v>
      </c>
    </row>
    <row r="477" spans="2:13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1.837647131646377E-2</v>
      </c>
      <c r="D477" s="10">
        <f t="shared" ref="D477" si="18">(SUM(D388:D395)+SUM(D397:D404)+SUM(D406:D413)+SUM(D415:D422)+SUM(D424:D431)+SUM(D433:D440)+SUM(D442:D449)+SUM(D451:D458)+SUM(D460:D467)+SUM(D469:D476))/80</f>
        <v>35.056716148131585</v>
      </c>
      <c r="E477" s="10">
        <f t="shared" ref="E477" si="19">(SUM(E388:E395)+SUM(E397:E404)+SUM(E406:E413)+SUM(E415:E422)+SUM(E424:E431)+SUM(E433:E440)+SUM(E442:E449)+SUM(E451:E458)+SUM(E460:E467)+SUM(E469:E476))/80</f>
        <v>0.95421912866872738</v>
      </c>
      <c r="F477" s="10">
        <f t="shared" ref="F477" si="20">(SUM(F388:F395)+SUM(F397:F404)+SUM(F406:F413)+SUM(F415:F422)+SUM(F424:F431)+SUM(F433:F440)+SUM(F442:F449)+SUM(F451:F458)+SUM(F460:F467)+SUM(F469:F476))/80</f>
        <v>0.99680575381573322</v>
      </c>
      <c r="G477" s="10">
        <f t="shared" ref="G477" si="21">(SUM(G388:G395)+SUM(G397:G404)+SUM(G406:G413)+SUM(G415:G422)+SUM(G424:G431)+SUM(G433:G440)+SUM(G442:G449)+SUM(G451:G458)+SUM(G460:G467)+SUM(G469:G476))/80</f>
        <v>1.7454016886845427</v>
      </c>
      <c r="H477" s="10">
        <f>(SUM(H388:H395)+SUM(H397:H404)+SUM(H406:H413)+SUM(H415:H422)+SUM(H424:H431)+SUM(H433:H440)+SUM(H442:H449)+SUM(H451:H458)+SUM(H460:H467)+SUM(H469:H476))/80</f>
        <v>1.7738346959468299</v>
      </c>
      <c r="I477" s="10">
        <f t="shared" ref="I477:L477" si="22">(SUM(I388:I395)+SUM(I397:I404)+SUM(I406:I413)+SUM(I415:I422)+SUM(I424:I431)+SUM(I433:I440)+SUM(I442:I449)+SUM(I451:I458)+SUM(I460:I467)+SUM(I469:I476))/80</f>
        <v>162.776375</v>
      </c>
      <c r="J477" s="10">
        <f t="shared" si="22"/>
        <v>19005</v>
      </c>
      <c r="K477" s="10">
        <f t="shared" si="22"/>
        <v>7090467840</v>
      </c>
      <c r="L477" s="10">
        <f t="shared" si="22"/>
        <v>552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1.7249112741510062E-2</v>
      </c>
      <c r="D478" s="12">
        <f t="shared" ref="D478:L478" si="23">SUM(D388:D391,D393:D395,D397:D400,D402:D404,D406:D409,D411:D413,D415:D418,D420:D422,D424:D427,D429:D431,D433:D436,D438:D440,D442:D445,D447:D449,D451:D454,D456:D458,D460:D463,D465:D467,D469:D472,D474:D476)/70</f>
        <v>35.534693719686636</v>
      </c>
      <c r="E478" s="12">
        <f t="shared" si="23"/>
        <v>0.96183010035205829</v>
      </c>
      <c r="F478" s="12">
        <f t="shared" si="23"/>
        <v>0.99715586628919384</v>
      </c>
      <c r="G478" s="12">
        <f t="shared" si="23"/>
        <v>1.645731035056448</v>
      </c>
      <c r="H478" s="12">
        <f t="shared" si="23"/>
        <v>1.7084208569274741</v>
      </c>
      <c r="I478" s="12">
        <f t="shared" si="23"/>
        <v>162.88371428571435</v>
      </c>
      <c r="J478" s="12">
        <f t="shared" si="23"/>
        <v>19024.285714285714</v>
      </c>
      <c r="K478" s="12">
        <f t="shared" si="23"/>
        <v>7097755062.8571424</v>
      </c>
      <c r="L478" s="12">
        <f t="shared" si="23"/>
        <v>552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74A-3BC1-42A5-9B54-DEE1026FC9A5}">
  <dimension ref="B2:L143"/>
  <sheetViews>
    <sheetView topLeftCell="C124" zoomScale="85" zoomScaleNormal="85" workbookViewId="0">
      <selection activeCell="D16" sqref="D16"/>
    </sheetView>
  </sheetViews>
  <sheetFormatPr defaultRowHeight="23.25" x14ac:dyDescent="0.35"/>
  <cols>
    <col min="1" max="1" width="9.140625" style="1"/>
    <col min="2" max="2" width="24.85546875" style="1" customWidth="1"/>
    <col min="3" max="3" width="26.28515625" style="1" customWidth="1"/>
    <col min="4" max="4" width="29" style="1" customWidth="1"/>
    <col min="5" max="5" width="27.85546875" style="1" customWidth="1"/>
    <col min="6" max="6" width="25.140625" style="1" customWidth="1"/>
    <col min="7" max="7" width="30" style="1" customWidth="1"/>
    <col min="8" max="8" width="32.42578125" style="1" customWidth="1"/>
    <col min="9" max="9" width="28.140625" style="1" customWidth="1"/>
    <col min="10" max="10" width="28.28515625" style="1" customWidth="1"/>
    <col min="11" max="11" width="33.140625" style="1" customWidth="1"/>
    <col min="12" max="12" width="46.28515625" style="1" customWidth="1"/>
    <col min="13" max="13" width="31.42578125" style="1" customWidth="1"/>
    <col min="14" max="16384" width="9.140625" style="1"/>
  </cols>
  <sheetData>
    <row r="2" spans="2:12" x14ac:dyDescent="0.35">
      <c r="B2" s="1" t="s">
        <v>137</v>
      </c>
    </row>
    <row r="4" spans="2:12" x14ac:dyDescent="0.35">
      <c r="B4" s="1" t="s">
        <v>47</v>
      </c>
      <c r="C4" s="1" t="s">
        <v>57</v>
      </c>
      <c r="D4" s="1" t="s">
        <v>56</v>
      </c>
      <c r="E4" s="1" t="s">
        <v>56</v>
      </c>
      <c r="F4" s="1" t="s">
        <v>58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</row>
    <row r="5" spans="2:12" x14ac:dyDescent="0.3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50</v>
      </c>
      <c r="J5" s="1" t="s">
        <v>59</v>
      </c>
      <c r="K5" s="1" t="s">
        <v>55</v>
      </c>
      <c r="L5" s="1" t="s">
        <v>51</v>
      </c>
    </row>
    <row r="6" spans="2:12" x14ac:dyDescent="0.35">
      <c r="B6" s="1" t="s">
        <v>40</v>
      </c>
      <c r="C6" s="8">
        <v>3.6110705669037187E-2</v>
      </c>
      <c r="D6" s="5">
        <v>30.280361696679655</v>
      </c>
      <c r="E6" s="7">
        <v>0.93367925757307402</v>
      </c>
      <c r="F6" s="7">
        <v>0.96808887002836586</v>
      </c>
      <c r="G6" s="5">
        <v>5.3331709125498596</v>
      </c>
      <c r="H6" s="5">
        <v>5.2084707656636224</v>
      </c>
      <c r="I6" s="5">
        <v>212.6935</v>
      </c>
      <c r="J6" s="6">
        <f>21765/1000000</f>
        <v>2.1765E-2</v>
      </c>
      <c r="K6" s="5">
        <f>8458464000/1000000000</f>
        <v>8.4584639999999993</v>
      </c>
      <c r="L6" s="5">
        <v>707.54</v>
      </c>
    </row>
    <row r="7" spans="2:12" x14ac:dyDescent="0.35">
      <c r="B7" s="1" t="s">
        <v>41</v>
      </c>
      <c r="C7" s="8">
        <v>2.6810605551316657E-2</v>
      </c>
      <c r="D7" s="5">
        <v>34.735808127223528</v>
      </c>
      <c r="E7" s="7">
        <v>0.959872579297957</v>
      </c>
      <c r="F7" s="7">
        <v>0.9753987340244461</v>
      </c>
      <c r="G7" s="5">
        <v>4.7333914812642117</v>
      </c>
      <c r="H7" s="5">
        <v>3.5317614370876016</v>
      </c>
      <c r="I7" s="5">
        <v>78.535250000000019</v>
      </c>
      <c r="J7" s="6">
        <f>97892/1000000</f>
        <v>9.7892000000000007E-2</v>
      </c>
      <c r="K7" s="5">
        <f>7285478400/1000000000</f>
        <v>7.2854783999999997</v>
      </c>
      <c r="L7" s="5">
        <v>948.87999999999988</v>
      </c>
    </row>
    <row r="8" spans="2:12" x14ac:dyDescent="0.35">
      <c r="B8" s="1" t="s">
        <v>42</v>
      </c>
      <c r="C8" s="8">
        <v>3.0285418849975092E-2</v>
      </c>
      <c r="D8" s="5">
        <v>31.991335836458511</v>
      </c>
      <c r="E8" s="7">
        <v>0.93851114346871134</v>
      </c>
      <c r="F8" s="7">
        <v>0.90708870468757874</v>
      </c>
      <c r="G8" s="5">
        <v>16.593480103067115</v>
      </c>
      <c r="H8" s="5">
        <v>4.2905702635513929</v>
      </c>
      <c r="I8" s="5">
        <v>799.74537499999997</v>
      </c>
      <c r="J8" s="6">
        <f>6454588/1000000</f>
        <v>6.4545880000000002</v>
      </c>
      <c r="K8" s="5">
        <f>511515246080/1000000000</f>
        <v>511.51524608</v>
      </c>
      <c r="L8" s="5">
        <v>5370.3700000000008</v>
      </c>
    </row>
    <row r="9" spans="2:12" x14ac:dyDescent="0.35">
      <c r="B9" s="1" t="s">
        <v>70</v>
      </c>
      <c r="C9" s="8">
        <v>5.0237385703495376E-2</v>
      </c>
      <c r="D9" s="5">
        <v>27.980696084622775</v>
      </c>
      <c r="E9" s="7">
        <v>0.90750468480196145</v>
      </c>
      <c r="F9" s="7">
        <v>0.93843542921124512</v>
      </c>
      <c r="G9" s="5">
        <v>7.4879573665243342</v>
      </c>
      <c r="H9" s="5">
        <v>5.8293959366643708</v>
      </c>
      <c r="I9" s="5">
        <v>67.244</v>
      </c>
      <c r="J9" s="6">
        <f>33366.5/1000000</f>
        <v>3.33665E-2</v>
      </c>
      <c r="K9" s="19">
        <f>67114/1000000000</f>
        <v>6.7113999999999995E-5</v>
      </c>
      <c r="L9" s="1">
        <v>286.31</v>
      </c>
    </row>
    <row r="10" spans="2:12" x14ac:dyDescent="0.35">
      <c r="B10" s="1" t="s">
        <v>43</v>
      </c>
      <c r="C10" s="8">
        <v>3.4942830067252816E-2</v>
      </c>
      <c r="D10" s="5">
        <v>29.978648267799798</v>
      </c>
      <c r="E10" s="7">
        <v>0.91878340591162311</v>
      </c>
      <c r="F10" s="7">
        <v>0.87181686978626016</v>
      </c>
      <c r="G10" s="5">
        <v>30.30058725713215</v>
      </c>
      <c r="H10" s="5">
        <v>4.8144110803328619</v>
      </c>
      <c r="I10" s="5">
        <v>398.07074999999998</v>
      </c>
      <c r="J10" s="6">
        <f>6711133.25/1000000</f>
        <v>6.7111332499999996</v>
      </c>
      <c r="K10" s="5">
        <f>178406698572/1000000000</f>
        <v>178.40669857200001</v>
      </c>
      <c r="L10" s="5">
        <v>81.516249999999999</v>
      </c>
    </row>
    <row r="11" spans="2:12" x14ac:dyDescent="0.35">
      <c r="B11" s="1" t="s">
        <v>44</v>
      </c>
      <c r="C11" s="8">
        <v>2.5582318947449868E-2</v>
      </c>
      <c r="D11" s="5">
        <v>32.655704614075489</v>
      </c>
      <c r="E11" s="7">
        <v>0.96600007418944178</v>
      </c>
      <c r="F11" s="7">
        <v>0.95634565576817265</v>
      </c>
      <c r="G11" s="5">
        <v>7.8330728682714081</v>
      </c>
      <c r="H11" s="5">
        <v>3.789974232033873</v>
      </c>
      <c r="I11" s="5">
        <v>3018.8047499999998</v>
      </c>
      <c r="J11" s="6">
        <f>3702096/1000000</f>
        <v>3.7020960000000001</v>
      </c>
      <c r="K11" s="5">
        <f>251699419008/1000000000</f>
        <v>251.69941900800001</v>
      </c>
      <c r="L11" s="5">
        <v>982.46624999999972</v>
      </c>
    </row>
    <row r="12" spans="2:12" x14ac:dyDescent="0.35">
      <c r="B12" s="1" t="s">
        <v>45</v>
      </c>
      <c r="C12" s="8">
        <v>2.5554875455100861E-2</v>
      </c>
      <c r="D12" s="5">
        <v>32.553095729300352</v>
      </c>
      <c r="E12" s="7">
        <v>0.87597969432506806</v>
      </c>
      <c r="F12" s="7">
        <v>0.68775747722809055</v>
      </c>
      <c r="G12" s="5">
        <v>17.342628489933343</v>
      </c>
      <c r="H12" s="5">
        <v>3.8857453943398199</v>
      </c>
      <c r="I12" s="5">
        <v>11110.068124999998</v>
      </c>
      <c r="J12" s="6">
        <f>188327/1000000</f>
        <v>0.18832699999999999</v>
      </c>
      <c r="K12" s="5">
        <f>946280581632/1000000000</f>
        <v>946.28058163200001</v>
      </c>
      <c r="L12" s="5">
        <v>6328.3612500000008</v>
      </c>
    </row>
    <row r="13" spans="2:12" x14ac:dyDescent="0.35">
      <c r="B13" s="1" t="s">
        <v>46</v>
      </c>
      <c r="C13" s="8">
        <v>2.1927368428618432E-2</v>
      </c>
      <c r="D13" s="5">
        <v>35.209701534598402</v>
      </c>
      <c r="E13" s="7">
        <v>0.96856240551042505</v>
      </c>
      <c r="F13" s="7">
        <v>0.98190194536074882</v>
      </c>
      <c r="G13" s="5">
        <v>2.9158427979255706</v>
      </c>
      <c r="H13" s="5">
        <v>3.29139001406008</v>
      </c>
      <c r="I13" s="5">
        <v>376.34474999999998</v>
      </c>
      <c r="J13" s="6">
        <f>2187936/1000000</f>
        <v>2.1879360000000001</v>
      </c>
      <c r="K13" s="5">
        <f>56373507072/1000000000</f>
        <v>56.373507072000002</v>
      </c>
      <c r="L13" s="5">
        <v>393.73624999999998</v>
      </c>
    </row>
    <row r="14" spans="2:12" x14ac:dyDescent="0.35">
      <c r="B14" s="1" t="s">
        <v>53</v>
      </c>
      <c r="C14" s="8">
        <v>2.343520097394439E-2</v>
      </c>
      <c r="D14" s="5">
        <v>35.955626189186241</v>
      </c>
      <c r="E14" s="7">
        <v>0.96660244942055251</v>
      </c>
      <c r="F14" s="7">
        <v>0.96899744522515463</v>
      </c>
      <c r="G14" s="5">
        <v>5.8712913051645348</v>
      </c>
      <c r="H14" s="5">
        <v>3.2214927035616454</v>
      </c>
      <c r="I14" s="5">
        <v>91.196125000000009</v>
      </c>
      <c r="J14" s="6">
        <f>33631/1000000</f>
        <v>3.3631000000000001E-2</v>
      </c>
      <c r="K14" s="5">
        <f>26280771841/1000000000</f>
        <v>26.280771841</v>
      </c>
      <c r="L14" s="5">
        <v>286.31</v>
      </c>
    </row>
    <row r="15" spans="2:12" x14ac:dyDescent="0.35">
      <c r="B15" s="1" t="s">
        <v>54</v>
      </c>
      <c r="C15" s="8">
        <f>MIN(C6:C14)</f>
        <v>2.1927368428618432E-2</v>
      </c>
      <c r="D15" s="5">
        <f>MAX(D6:D14)</f>
        <v>35.955626189186241</v>
      </c>
      <c r="E15" s="7">
        <f>MAX(E6:E14)</f>
        <v>0.96856240551042505</v>
      </c>
      <c r="F15" s="7">
        <f>MAX(F6:F14)</f>
        <v>0.98190194536074882</v>
      </c>
      <c r="G15" s="5">
        <f t="shared" ref="G15:L15" si="0">MIN(G6:G14)</f>
        <v>2.9158427979255706</v>
      </c>
      <c r="H15" s="5">
        <f t="shared" si="0"/>
        <v>3.2214927035616454</v>
      </c>
      <c r="I15" s="5">
        <f t="shared" si="0"/>
        <v>67.244</v>
      </c>
      <c r="J15" s="6">
        <f t="shared" si="0"/>
        <v>2.1765E-2</v>
      </c>
      <c r="K15" s="5">
        <f t="shared" si="0"/>
        <v>6.7113999999999995E-5</v>
      </c>
      <c r="L15" s="5">
        <f t="shared" si="0"/>
        <v>81.516249999999999</v>
      </c>
    </row>
    <row r="18" spans="2:12" x14ac:dyDescent="0.35">
      <c r="B18" s="1" t="s">
        <v>48</v>
      </c>
      <c r="C18" s="1" t="s">
        <v>57</v>
      </c>
      <c r="D18" s="1" t="s">
        <v>56</v>
      </c>
      <c r="E18" s="1" t="s">
        <v>56</v>
      </c>
      <c r="F18" s="1" t="s">
        <v>58</v>
      </c>
      <c r="G18" s="1" t="s">
        <v>57</v>
      </c>
      <c r="H18" s="1" t="s">
        <v>57</v>
      </c>
      <c r="I18" s="1" t="s">
        <v>57</v>
      </c>
      <c r="J18" s="1" t="s">
        <v>57</v>
      </c>
      <c r="K18" s="1" t="s">
        <v>57</v>
      </c>
      <c r="L18" s="1" t="s">
        <v>57</v>
      </c>
    </row>
    <row r="19" spans="2:12" x14ac:dyDescent="0.35"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50</v>
      </c>
      <c r="J19" s="1" t="s">
        <v>59</v>
      </c>
      <c r="K19" s="1" t="s">
        <v>55</v>
      </c>
      <c r="L19" s="1" t="s">
        <v>51</v>
      </c>
    </row>
    <row r="20" spans="2:12" x14ac:dyDescent="0.35">
      <c r="B20" s="1" t="s">
        <v>40</v>
      </c>
      <c r="C20" s="8">
        <v>4.8550783543014286E-2</v>
      </c>
      <c r="D20" s="5">
        <v>26.414309568574005</v>
      </c>
      <c r="E20" s="7">
        <v>0.90670742240790358</v>
      </c>
      <c r="F20" s="7">
        <v>0.96225112912869637</v>
      </c>
      <c r="G20" s="5">
        <v>8.5399760757718131</v>
      </c>
      <c r="H20" s="5">
        <v>8.8774980435914408</v>
      </c>
      <c r="I20" s="5">
        <v>189.24099999999999</v>
      </c>
      <c r="J20" s="6">
        <f>99640/1000000</f>
        <v>9.9640000000000006E-2</v>
      </c>
      <c r="K20" s="5">
        <f>31122432000/1000000000</f>
        <v>31.122432</v>
      </c>
      <c r="L20" s="5">
        <v>711.05999999999983</v>
      </c>
    </row>
    <row r="21" spans="2:12" x14ac:dyDescent="0.35">
      <c r="B21" s="1" t="s">
        <v>41</v>
      </c>
      <c r="C21" s="8">
        <v>4.5399980693158433E-2</v>
      </c>
      <c r="D21" s="5">
        <v>26.973226963983013</v>
      </c>
      <c r="E21" s="7">
        <v>0.921950751842601</v>
      </c>
      <c r="F21" s="7">
        <v>0.95607278798496931</v>
      </c>
      <c r="G21" s="5">
        <v>8.5001906771535403</v>
      </c>
      <c r="H21" s="5">
        <v>8.8961026944860198</v>
      </c>
      <c r="I21" s="5">
        <v>77.243624999999994</v>
      </c>
      <c r="J21" s="6">
        <f>91262/1000000</f>
        <v>9.1261999999999996E-2</v>
      </c>
      <c r="K21" s="5">
        <f>5415774720/1000000000</f>
        <v>5.4157747199999999</v>
      </c>
      <c r="L21" s="5">
        <v>707.94999999999993</v>
      </c>
    </row>
    <row r="22" spans="2:12" x14ac:dyDescent="0.35">
      <c r="B22" s="1" t="s">
        <v>42</v>
      </c>
      <c r="C22" s="8">
        <v>4.6586913375160119E-2</v>
      </c>
      <c r="D22" s="5">
        <v>26.726200639367953</v>
      </c>
      <c r="E22" s="7">
        <v>0.90562867810774306</v>
      </c>
      <c r="F22" s="7">
        <v>0.94864094453555103</v>
      </c>
      <c r="G22" s="5">
        <v>8.6260040435449348</v>
      </c>
      <c r="H22" s="5">
        <v>9.6514625515613641</v>
      </c>
      <c r="I22" s="5">
        <v>643.65274999999997</v>
      </c>
      <c r="J22" s="6">
        <f>6132208/1000000</f>
        <v>6.1322080000000003</v>
      </c>
      <c r="K22" s="5">
        <f>388548788224/1000000000</f>
        <v>388.54878822400002</v>
      </c>
      <c r="L22" s="5">
        <v>4209.3862499999987</v>
      </c>
    </row>
    <row r="23" spans="2:12" x14ac:dyDescent="0.35">
      <c r="B23" s="1" t="s">
        <v>70</v>
      </c>
      <c r="C23" s="8">
        <v>5.7666655184823702E-2</v>
      </c>
      <c r="D23" s="5">
        <v>25.052850654415046</v>
      </c>
      <c r="E23" s="7">
        <v>0.85075118682471174</v>
      </c>
      <c r="F23" s="7">
        <v>0.92969081618683391</v>
      </c>
      <c r="G23" s="5">
        <v>9.5393461621221576</v>
      </c>
      <c r="H23" s="5">
        <v>10.076298087452502</v>
      </c>
      <c r="I23" s="5">
        <v>70.695000000000007</v>
      </c>
      <c r="J23" s="6">
        <f>28399/1000000</f>
        <v>2.8399000000000001E-2</v>
      </c>
      <c r="K23" s="19">
        <f>57149/1000000000</f>
        <v>5.7148999999999998E-5</v>
      </c>
      <c r="L23" s="1">
        <v>211.06</v>
      </c>
    </row>
    <row r="24" spans="2:12" x14ac:dyDescent="0.35">
      <c r="B24" s="1" t="s">
        <v>43</v>
      </c>
      <c r="C24" s="8">
        <v>4.9509736082262286E-2</v>
      </c>
      <c r="D24" s="5">
        <v>26.11164211423689</v>
      </c>
      <c r="E24" s="7">
        <v>0.91337798815078897</v>
      </c>
      <c r="F24" s="7">
        <v>0.95596605227560316</v>
      </c>
      <c r="G24" s="5">
        <v>9.1730940633941422</v>
      </c>
      <c r="H24" s="5">
        <v>9.2548200622124774</v>
      </c>
      <c r="I24" s="5">
        <v>374.43512500000003</v>
      </c>
      <c r="J24" s="6">
        <f>6030084.5/1000000</f>
        <v>6.0300845000000001</v>
      </c>
      <c r="K24" s="5">
        <f>176433594616/1000000000</f>
        <v>176.43359461599999</v>
      </c>
      <c r="L24" s="5">
        <v>71.318750000000009</v>
      </c>
    </row>
    <row r="25" spans="2:12" x14ac:dyDescent="0.35">
      <c r="B25" s="1" t="s">
        <v>44</v>
      </c>
      <c r="C25" s="8">
        <v>5.0125916295210605E-2</v>
      </c>
      <c r="D25" s="5">
        <v>26.015920635784799</v>
      </c>
      <c r="E25" s="7">
        <v>0.9015746939211251</v>
      </c>
      <c r="F25" s="7">
        <v>0.93248495237919182</v>
      </c>
      <c r="G25" s="5">
        <v>9.0733819301118253</v>
      </c>
      <c r="H25" s="5">
        <v>10.766254331544223</v>
      </c>
      <c r="I25" s="5">
        <v>2206.3373750000001</v>
      </c>
      <c r="J25" s="6">
        <f>3651996/1000000</f>
        <v>3.651996</v>
      </c>
      <c r="K25" s="5">
        <f>261731261184/1000000000</f>
        <v>261.731261184</v>
      </c>
      <c r="L25" s="5">
        <v>984.15124999999966</v>
      </c>
    </row>
    <row r="26" spans="2:12" x14ac:dyDescent="0.35">
      <c r="B26" s="1" t="s">
        <v>45</v>
      </c>
      <c r="C26" s="8">
        <v>5.1242922949593574E-2</v>
      </c>
      <c r="D26" s="5">
        <v>25.817235232405189</v>
      </c>
      <c r="E26" s="7">
        <v>0.88757413935689888</v>
      </c>
      <c r="F26" s="7">
        <v>0.92140768752801316</v>
      </c>
      <c r="G26" s="5">
        <v>9.255518117925277</v>
      </c>
      <c r="H26" s="5">
        <v>11.568564466079136</v>
      </c>
      <c r="I26" s="5">
        <v>6976.8462499999996</v>
      </c>
      <c r="J26" s="6">
        <f>181112/1000000</f>
        <v>0.181112</v>
      </c>
      <c r="K26" s="5">
        <f>787977327360/1000000000</f>
        <v>787.97732736</v>
      </c>
      <c r="L26" s="5">
        <v>6322.0862499999994</v>
      </c>
    </row>
    <row r="27" spans="2:12" x14ac:dyDescent="0.35">
      <c r="B27" s="1" t="s">
        <v>46</v>
      </c>
      <c r="C27" s="8">
        <v>4.6604573442044259E-2</v>
      </c>
      <c r="D27" s="5">
        <v>26.678716290003827</v>
      </c>
      <c r="E27" s="7">
        <v>0.91694860016534641</v>
      </c>
      <c r="F27" s="7">
        <v>0.94104443364278834</v>
      </c>
      <c r="G27" s="5">
        <v>8.7020153771840203</v>
      </c>
      <c r="H27" s="5">
        <v>9.4714300561963007</v>
      </c>
      <c r="I27" s="5">
        <v>305.21412499999997</v>
      </c>
      <c r="J27" s="6">
        <f>2136066/1000000</f>
        <v>2.136066</v>
      </c>
      <c r="K27" s="5">
        <f>56788630016/1000000000</f>
        <v>56.788630015999999</v>
      </c>
      <c r="L27" s="5">
        <v>363.67874999999998</v>
      </c>
    </row>
    <row r="28" spans="2:12" x14ac:dyDescent="0.35">
      <c r="B28" s="1" t="s">
        <v>53</v>
      </c>
      <c r="C28" s="8">
        <v>4.472008599530744E-2</v>
      </c>
      <c r="D28" s="5">
        <v>27.097914202811932</v>
      </c>
      <c r="E28" s="7">
        <v>0.9254634785614746</v>
      </c>
      <c r="F28" s="7">
        <v>0.95689508975230597</v>
      </c>
      <c r="G28" s="5">
        <v>8.4146331527407181</v>
      </c>
      <c r="H28" s="5">
        <v>8.6965166054989957</v>
      </c>
      <c r="I28" s="5">
        <v>92.24362499999998</v>
      </c>
      <c r="J28" s="6">
        <f>32656/1000000</f>
        <v>3.2655999999999998E-2</v>
      </c>
      <c r="K28" s="5">
        <f>20416315393/1000000000</f>
        <v>20.416315393000001</v>
      </c>
      <c r="L28" s="5">
        <v>211.06</v>
      </c>
    </row>
    <row r="29" spans="2:12" x14ac:dyDescent="0.35">
      <c r="B29" s="1" t="s">
        <v>54</v>
      </c>
      <c r="C29" s="8">
        <f>MIN(C20:C28)</f>
        <v>4.472008599530744E-2</v>
      </c>
      <c r="D29" s="5">
        <f>MAX(D20:D28)</f>
        <v>27.097914202811932</v>
      </c>
      <c r="E29" s="7">
        <f>MAX(E20:E28)</f>
        <v>0.9254634785614746</v>
      </c>
      <c r="F29" s="7">
        <f>MAX(F20:F28)</f>
        <v>0.96225112912869637</v>
      </c>
      <c r="G29" s="5">
        <f t="shared" ref="G29:L29" si="1">MIN(G20:G28)</f>
        <v>8.4146331527407181</v>
      </c>
      <c r="H29" s="5">
        <f t="shared" si="1"/>
        <v>8.6965166054989957</v>
      </c>
      <c r="I29" s="5">
        <f t="shared" si="1"/>
        <v>70.695000000000007</v>
      </c>
      <c r="J29" s="6">
        <f t="shared" si="1"/>
        <v>2.8399000000000001E-2</v>
      </c>
      <c r="K29" s="5">
        <f t="shared" si="1"/>
        <v>5.7148999999999998E-5</v>
      </c>
      <c r="L29" s="5">
        <f t="shared" si="1"/>
        <v>71.318750000000009</v>
      </c>
    </row>
    <row r="32" spans="2:12" x14ac:dyDescent="0.35">
      <c r="B32" s="1" t="s">
        <v>49</v>
      </c>
      <c r="C32" s="1" t="s">
        <v>57</v>
      </c>
      <c r="D32" s="1" t="s">
        <v>56</v>
      </c>
      <c r="E32" s="1" t="s">
        <v>56</v>
      </c>
      <c r="F32" s="1" t="s">
        <v>58</v>
      </c>
      <c r="G32" s="1" t="s">
        <v>57</v>
      </c>
      <c r="H32" s="1" t="s">
        <v>57</v>
      </c>
      <c r="I32" s="1" t="s">
        <v>57</v>
      </c>
      <c r="J32" s="1" t="s">
        <v>57</v>
      </c>
      <c r="K32" s="1" t="s">
        <v>57</v>
      </c>
      <c r="L32" s="1" t="s">
        <v>57</v>
      </c>
    </row>
    <row r="33" spans="2:12" x14ac:dyDescent="0.35"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50</v>
      </c>
      <c r="J33" s="1" t="s">
        <v>59</v>
      </c>
      <c r="K33" s="1" t="s">
        <v>55</v>
      </c>
      <c r="L33" s="1" t="s">
        <v>51</v>
      </c>
    </row>
    <row r="34" spans="2:12" x14ac:dyDescent="0.35">
      <c r="B34" s="1" t="s">
        <v>40</v>
      </c>
      <c r="C34" s="8">
        <v>3.775230454109281E-2</v>
      </c>
      <c r="D34" s="5">
        <v>29.617472590004166</v>
      </c>
      <c r="E34" s="7">
        <v>0.90611823349955589</v>
      </c>
      <c r="F34" s="7">
        <v>0.98363882818639858</v>
      </c>
      <c r="G34" s="5">
        <v>3.6403807425984773</v>
      </c>
      <c r="H34" s="5">
        <v>5.0132939933407084</v>
      </c>
      <c r="I34" s="5">
        <v>99.993624999999994</v>
      </c>
      <c r="J34" s="6">
        <f>87960/1000000</f>
        <v>8.7959999999999997E-2</v>
      </c>
      <c r="K34" s="5">
        <f>18110168000/1000000000</f>
        <v>18.110168000000002</v>
      </c>
      <c r="L34" s="5">
        <v>445.91125</v>
      </c>
    </row>
    <row r="35" spans="2:12" x14ac:dyDescent="0.35">
      <c r="B35" s="1" t="s">
        <v>41</v>
      </c>
      <c r="C35" s="8">
        <v>3.6177886603119921E-2</v>
      </c>
      <c r="D35" s="5">
        <v>31.702397011874673</v>
      </c>
      <c r="E35" s="7">
        <v>0.91377163302614761</v>
      </c>
      <c r="F35" s="7">
        <v>0.9763906127077332</v>
      </c>
      <c r="G35" s="5">
        <v>3.3598083753758132</v>
      </c>
      <c r="H35" s="5">
        <v>4.6339594354683404</v>
      </c>
      <c r="I35" s="5">
        <v>73.236374999999995</v>
      </c>
      <c r="J35" s="6">
        <f>58996/1000000</f>
        <v>5.8996E-2</v>
      </c>
      <c r="K35" s="5">
        <f>2248216000/1000000000</f>
        <v>2.2482160000000002</v>
      </c>
      <c r="L35" s="5">
        <v>293.47000000000008</v>
      </c>
    </row>
    <row r="36" spans="2:12" x14ac:dyDescent="0.35">
      <c r="B36" s="1" t="s">
        <v>42</v>
      </c>
      <c r="C36" s="8">
        <v>3.0877354947078932E-2</v>
      </c>
      <c r="D36" s="5">
        <v>31.875135603317851</v>
      </c>
      <c r="E36" s="7">
        <v>0.91695060400735096</v>
      </c>
      <c r="F36" s="7">
        <v>0.98248742829882452</v>
      </c>
      <c r="G36" s="5">
        <v>3.138908452926477</v>
      </c>
      <c r="H36" s="5">
        <v>4.2925628058231009</v>
      </c>
      <c r="I36" s="5">
        <v>385.57987500000002</v>
      </c>
      <c r="J36" s="6">
        <f>4621108/1000000</f>
        <v>4.6211080000000004</v>
      </c>
      <c r="K36" s="5">
        <f>192660082000/1000000000</f>
        <v>192.66008199999999</v>
      </c>
      <c r="L36" s="5">
        <v>2491.0325000000007</v>
      </c>
    </row>
    <row r="37" spans="2:12" x14ac:dyDescent="0.35">
      <c r="B37" s="1" t="s">
        <v>70</v>
      </c>
      <c r="C37" s="8">
        <v>5.8509004714428728E-2</v>
      </c>
      <c r="D37" s="5">
        <v>26.3061045577738</v>
      </c>
      <c r="E37" s="7">
        <v>0.82944390281397984</v>
      </c>
      <c r="F37" s="7">
        <v>0.95020475714782759</v>
      </c>
      <c r="G37" s="5">
        <v>5.457470957105615</v>
      </c>
      <c r="H37" s="5">
        <v>5.6813297297990033</v>
      </c>
      <c r="I37" s="5">
        <v>66.480874999999997</v>
      </c>
      <c r="J37" s="6">
        <f>9913/1000000</f>
        <v>9.9129999999999999E-3</v>
      </c>
      <c r="K37" s="19">
        <f>20031/1000000000</f>
        <v>2.0030999999999998E-5</v>
      </c>
      <c r="L37" s="1">
        <v>81.489999999999995</v>
      </c>
    </row>
    <row r="38" spans="2:12" x14ac:dyDescent="0.35">
      <c r="B38" s="1" t="s">
        <v>43</v>
      </c>
      <c r="C38" s="8">
        <v>3.060386598964681E-2</v>
      </c>
      <c r="D38" s="5">
        <v>30.796428830553815</v>
      </c>
      <c r="E38" s="7">
        <v>0.91966367598781429</v>
      </c>
      <c r="F38" s="7">
        <v>0.98553218147336497</v>
      </c>
      <c r="G38" s="5">
        <v>3.3612320941703517</v>
      </c>
      <c r="H38" s="5">
        <v>4.1858605794210009</v>
      </c>
      <c r="I38" s="5">
        <v>243.71549999999996</v>
      </c>
      <c r="J38" s="6">
        <f>3467255.25/1000000</f>
        <v>3.46725525</v>
      </c>
      <c r="K38" s="5">
        <f>68618751100/1000000000</f>
        <v>68.618751099999997</v>
      </c>
      <c r="L38" s="5">
        <v>22.632499999999997</v>
      </c>
    </row>
    <row r="39" spans="2:12" x14ac:dyDescent="0.35">
      <c r="B39" s="1" t="s">
        <v>44</v>
      </c>
      <c r="C39" s="8">
        <v>2.789477059179421E-2</v>
      </c>
      <c r="D39" s="5">
        <v>31.816296441282031</v>
      </c>
      <c r="E39" s="7">
        <v>0.93277400782673681</v>
      </c>
      <c r="F39" s="7">
        <v>0.98219891502728562</v>
      </c>
      <c r="G39" s="5">
        <v>3.0403794427287982</v>
      </c>
      <c r="H39" s="5">
        <v>4.1759791473135879</v>
      </c>
      <c r="I39" s="5">
        <v>1187.3498750000001</v>
      </c>
      <c r="J39" s="6">
        <f>3408176/1000000</f>
        <v>3.4081760000000001</v>
      </c>
      <c r="K39" s="5">
        <f>127632014720/1000000000</f>
        <v>127.63201472</v>
      </c>
      <c r="L39" s="5">
        <v>381.94124999999997</v>
      </c>
    </row>
    <row r="40" spans="2:12" x14ac:dyDescent="0.35">
      <c r="B40" s="1" t="s">
        <v>45</v>
      </c>
      <c r="C40" s="8">
        <v>3.0167552064750379E-2</v>
      </c>
      <c r="D40" s="5">
        <v>30.995758150274821</v>
      </c>
      <c r="E40" s="7">
        <v>0.92904197060655136</v>
      </c>
      <c r="F40" s="7">
        <v>0.98318929103003982</v>
      </c>
      <c r="G40" s="5">
        <v>3.3152518624347929</v>
      </c>
      <c r="H40" s="5">
        <v>4.221644908982177</v>
      </c>
      <c r="I40" s="5">
        <v>5556.5156250000009</v>
      </c>
      <c r="J40" s="6">
        <f>145999/1000000</f>
        <v>0.14599899999999999</v>
      </c>
      <c r="K40" s="5">
        <f>471064110336/1000000000</f>
        <v>471.064110336</v>
      </c>
      <c r="L40" s="5">
        <v>6231.1112500000008</v>
      </c>
    </row>
    <row r="41" spans="2:12" x14ac:dyDescent="0.35">
      <c r="B41" s="1" t="s">
        <v>46</v>
      </c>
      <c r="C41" s="8">
        <v>2.2358468160054806E-2</v>
      </c>
      <c r="D41" s="5">
        <v>34.339382294355119</v>
      </c>
      <c r="E41" s="7">
        <v>0.9447994705220788</v>
      </c>
      <c r="F41" s="7">
        <v>0.98855019501029928</v>
      </c>
      <c r="G41" s="5">
        <v>2.4937179748402487</v>
      </c>
      <c r="H41" s="5">
        <v>3.3303861680413052</v>
      </c>
      <c r="I41" s="5">
        <v>221.62587499999995</v>
      </c>
      <c r="J41" s="6">
        <f>1883632/1000000</f>
        <v>1.883632</v>
      </c>
      <c r="K41" s="5">
        <f>22930088960/1000000000</f>
        <v>22.930088959999999</v>
      </c>
      <c r="L41" s="5">
        <v>153.75375000000005</v>
      </c>
    </row>
    <row r="42" spans="2:12" x14ac:dyDescent="0.35">
      <c r="B42" s="1" t="s">
        <v>53</v>
      </c>
      <c r="C42" s="8">
        <v>3.0729551635676589E-2</v>
      </c>
      <c r="D42" s="5">
        <v>32.78942180201328</v>
      </c>
      <c r="E42" s="7">
        <v>0.92803414629568992</v>
      </c>
      <c r="F42" s="7">
        <v>0.97973970398620269</v>
      </c>
      <c r="G42" s="5">
        <v>2.9862034667959305</v>
      </c>
      <c r="H42" s="5">
        <v>4.1769722328065155</v>
      </c>
      <c r="I42" s="5">
        <v>91.03</v>
      </c>
      <c r="J42" s="6">
        <f>27911/1000000</f>
        <v>2.7910999999999998E-2</v>
      </c>
      <c r="K42" s="5">
        <f>11516299801/1000000000</f>
        <v>11.516299801000001</v>
      </c>
      <c r="L42" s="5">
        <v>81.489999999999995</v>
      </c>
    </row>
    <row r="43" spans="2:12" x14ac:dyDescent="0.35">
      <c r="B43" s="1" t="s">
        <v>54</v>
      </c>
      <c r="C43" s="8">
        <f>MIN(C34:C42)</f>
        <v>2.2358468160054806E-2</v>
      </c>
      <c r="D43" s="5">
        <f>MAX(D34:D42)</f>
        <v>34.339382294355119</v>
      </c>
      <c r="E43" s="7">
        <f>MAX(E34:E42)</f>
        <v>0.9447994705220788</v>
      </c>
      <c r="F43" s="7">
        <f>MAX(F34:F42)</f>
        <v>0.98855019501029928</v>
      </c>
      <c r="G43" s="5">
        <f t="shared" ref="G43:L43" si="2">MIN(G34:G42)</f>
        <v>2.4937179748402487</v>
      </c>
      <c r="H43" s="5">
        <f t="shared" si="2"/>
        <v>3.3303861680413052</v>
      </c>
      <c r="I43" s="5">
        <f t="shared" si="2"/>
        <v>66.480874999999997</v>
      </c>
      <c r="J43" s="6">
        <f t="shared" si="2"/>
        <v>9.9129999999999999E-3</v>
      </c>
      <c r="K43" s="5">
        <f t="shared" si="2"/>
        <v>2.0030999999999998E-5</v>
      </c>
      <c r="L43" s="5">
        <f t="shared" si="2"/>
        <v>22.632499999999997</v>
      </c>
    </row>
    <row r="46" spans="2:12" x14ac:dyDescent="0.35">
      <c r="B46" s="1" t="s">
        <v>22</v>
      </c>
      <c r="C46" s="1" t="s">
        <v>57</v>
      </c>
      <c r="D46" s="1" t="s">
        <v>56</v>
      </c>
      <c r="E46" s="1" t="s">
        <v>56</v>
      </c>
      <c r="F46" s="1" t="s">
        <v>58</v>
      </c>
      <c r="G46" s="1" t="s">
        <v>57</v>
      </c>
      <c r="H46" s="1" t="s">
        <v>57</v>
      </c>
      <c r="I46" s="1" t="s">
        <v>57</v>
      </c>
      <c r="J46" s="1" t="s">
        <v>57</v>
      </c>
      <c r="K46" s="1" t="s">
        <v>57</v>
      </c>
      <c r="L46" s="1" t="s">
        <v>57</v>
      </c>
    </row>
    <row r="47" spans="2:12" x14ac:dyDescent="0.35"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50</v>
      </c>
      <c r="J47" s="1" t="s">
        <v>59</v>
      </c>
      <c r="K47" s="1" t="s">
        <v>55</v>
      </c>
      <c r="L47" s="1" t="s">
        <v>51</v>
      </c>
    </row>
    <row r="48" spans="2:12" x14ac:dyDescent="0.35">
      <c r="B48" s="1" t="s">
        <v>40</v>
      </c>
      <c r="C48" s="8">
        <v>4.344189439012773E-2</v>
      </c>
      <c r="D48" s="5">
        <v>28.66579850468899</v>
      </c>
      <c r="E48" s="7">
        <v>0.90112415988913563</v>
      </c>
      <c r="F48" s="7">
        <v>0.98364318339369716</v>
      </c>
      <c r="G48" s="5">
        <v>3.5756375816254335</v>
      </c>
      <c r="H48" s="5">
        <v>6.9928138050320729</v>
      </c>
      <c r="I48" s="5">
        <v>314.86199999999997</v>
      </c>
      <c r="J48" s="6">
        <f>87800/1000000</f>
        <v>8.7800000000000003E-2</v>
      </c>
      <c r="K48" s="5">
        <f>68302062400/1000000000</f>
        <v>68.302062399999997</v>
      </c>
      <c r="L48" s="5">
        <v>1677.5750000000003</v>
      </c>
    </row>
    <row r="49" spans="2:12" x14ac:dyDescent="0.35">
      <c r="B49" s="1" t="s">
        <v>41</v>
      </c>
      <c r="C49" s="8">
        <v>2.8612627540493013E-2</v>
      </c>
      <c r="D49" s="5">
        <v>33.383574494952697</v>
      </c>
      <c r="E49" s="7">
        <v>0.95577533861979036</v>
      </c>
      <c r="F49" s="7">
        <v>0.98772056943532649</v>
      </c>
      <c r="G49" s="5">
        <v>2.4647624032433852</v>
      </c>
      <c r="H49" s="5">
        <v>4.9028789294666364</v>
      </c>
      <c r="I49" s="5">
        <v>85.772125000000017</v>
      </c>
      <c r="J49" s="6">
        <f>58554/1000000</f>
        <v>5.8554000000000002E-2</v>
      </c>
      <c r="K49" s="5">
        <f>8426089100/1000000000</f>
        <v>8.4260891000000004</v>
      </c>
      <c r="L49" s="5">
        <v>1094.1000000000001</v>
      </c>
    </row>
    <row r="50" spans="2:12" x14ac:dyDescent="0.35">
      <c r="B50" s="1" t="s">
        <v>42</v>
      </c>
      <c r="C50" s="8">
        <v>2.9789924825385707E-2</v>
      </c>
      <c r="D50" s="5">
        <v>32.113288117077801</v>
      </c>
      <c r="E50" s="7">
        <v>0.95206875252311973</v>
      </c>
      <c r="F50" s="7">
        <v>0.98825063245781331</v>
      </c>
      <c r="G50" s="5">
        <v>2.6142137456386552</v>
      </c>
      <c r="H50" s="5">
        <v>5.5778311315899476</v>
      </c>
      <c r="I50" s="5">
        <v>1085.0388750000002</v>
      </c>
      <c r="J50" s="6">
        <f>4601074/1000000</f>
        <v>4.6010739999999997</v>
      </c>
      <c r="K50" s="5">
        <f>724766694080/1000000000</f>
        <v>724.76669407999998</v>
      </c>
      <c r="L50" s="5">
        <v>9375.1424999999999</v>
      </c>
    </row>
    <row r="51" spans="2:12" x14ac:dyDescent="0.35">
      <c r="B51" s="1" t="s">
        <v>70</v>
      </c>
      <c r="C51" s="8">
        <v>6.3991556436386821E-2</v>
      </c>
      <c r="D51" s="5">
        <v>25.672552760556204</v>
      </c>
      <c r="E51" s="7">
        <v>0.83871922901080431</v>
      </c>
      <c r="F51" s="7">
        <v>0.95791187625763352</v>
      </c>
      <c r="G51" s="5">
        <v>5.2579548638204967</v>
      </c>
      <c r="H51" s="5">
        <v>6.2766179431646361</v>
      </c>
      <c r="I51" s="5">
        <v>67.55125000000001</v>
      </c>
      <c r="J51" s="6">
        <f>9843/1000000</f>
        <v>9.8429999999999993E-3</v>
      </c>
      <c r="K51" s="19">
        <f>19890/1000000000</f>
        <v>1.9890000000000001E-5</v>
      </c>
      <c r="L51" s="1">
        <v>304.90999999999997</v>
      </c>
    </row>
    <row r="52" spans="2:12" x14ac:dyDescent="0.35">
      <c r="B52" s="1" t="s">
        <v>43</v>
      </c>
      <c r="C52" s="8">
        <v>2.9286117027167314E-2</v>
      </c>
      <c r="D52" s="5">
        <v>31.10473349686842</v>
      </c>
      <c r="E52" s="7">
        <v>0.95393378098467907</v>
      </c>
      <c r="F52" s="7">
        <v>0.99226750426472421</v>
      </c>
      <c r="G52" s="5">
        <v>2.6757993732040362</v>
      </c>
      <c r="H52" s="5">
        <v>4.9756671295374719</v>
      </c>
      <c r="I52" s="5">
        <v>723.75162499999999</v>
      </c>
      <c r="J52" s="6">
        <f>3440806/1000000</f>
        <v>3.4408059999999998</v>
      </c>
      <c r="K52" s="5">
        <f>263178700246/1000000000</f>
        <v>263.17870024600001</v>
      </c>
      <c r="L52" s="5">
        <v>92.436249999999987</v>
      </c>
    </row>
    <row r="53" spans="2:12" x14ac:dyDescent="0.35">
      <c r="B53" s="1" t="s">
        <v>44</v>
      </c>
      <c r="C53" s="8">
        <v>2.5324769673333358E-2</v>
      </c>
      <c r="D53" s="5">
        <v>32.484647443330871</v>
      </c>
      <c r="E53" s="7">
        <v>0.96363346616648859</v>
      </c>
      <c r="F53" s="7">
        <v>0.99173853296869119</v>
      </c>
      <c r="G53" s="5">
        <v>2.3300173772174291</v>
      </c>
      <c r="H53" s="5">
        <v>4.8271062729018883</v>
      </c>
      <c r="I53" s="5">
        <v>5131.2017500000002</v>
      </c>
      <c r="J53" s="6">
        <f>3404836/1000000</f>
        <v>3.404836</v>
      </c>
      <c r="K53" s="5">
        <f>490849463104/1000000000</f>
        <v>490.84946310399999</v>
      </c>
      <c r="L53" s="5">
        <v>1459.9537500000001</v>
      </c>
    </row>
    <row r="54" spans="2:12" x14ac:dyDescent="0.35">
      <c r="B54" s="1" t="s">
        <v>45</v>
      </c>
      <c r="C54" s="8">
        <v>2.2620779126207281E-2</v>
      </c>
      <c r="D54" s="5">
        <v>33.575858643096957</v>
      </c>
      <c r="E54" s="7">
        <v>0.96802166751965957</v>
      </c>
      <c r="F54" s="7">
        <v>0.99277178931539978</v>
      </c>
      <c r="G54" s="5">
        <v>2.0920330777392078</v>
      </c>
      <c r="H54" s="5">
        <v>4.4882349269434005</v>
      </c>
      <c r="I54" s="5">
        <v>19432.892374999999</v>
      </c>
      <c r="J54" s="6">
        <f>145518/1000000</f>
        <v>0.14551800000000001</v>
      </c>
      <c r="K54" s="5">
        <f>1884162069504/1000000000</f>
        <v>1884.1620695040001</v>
      </c>
      <c r="L54" s="5">
        <v>6321.7075000000013</v>
      </c>
    </row>
    <row r="55" spans="2:12" x14ac:dyDescent="0.35">
      <c r="B55" s="1" t="s">
        <v>46</v>
      </c>
      <c r="C55" s="8">
        <v>2.1679075387179017E-2</v>
      </c>
      <c r="D55" s="5">
        <v>35.018561716157421</v>
      </c>
      <c r="E55" s="7">
        <v>0.96284423391251683</v>
      </c>
      <c r="F55" s="7">
        <v>0.99275533909541736</v>
      </c>
      <c r="G55" s="5">
        <v>2.0140984710790062</v>
      </c>
      <c r="H55" s="5">
        <v>4.1869984916047596</v>
      </c>
      <c r="I55" s="5">
        <v>706.32787500000006</v>
      </c>
      <c r="J55" s="6">
        <f>1880174/1000000</f>
        <v>1.880174</v>
      </c>
      <c r="K55" s="5">
        <f>87913844480/1000000000</f>
        <v>87.913844479999995</v>
      </c>
      <c r="L55" s="5">
        <v>575.90125</v>
      </c>
    </row>
    <row r="56" spans="2:12" x14ac:dyDescent="0.35">
      <c r="B56" s="1" t="s">
        <v>53</v>
      </c>
      <c r="C56" s="8">
        <v>2.7155913987407937E-2</v>
      </c>
      <c r="D56" s="5">
        <v>33.884745782507785</v>
      </c>
      <c r="E56" s="7">
        <v>0.95763316891713368</v>
      </c>
      <c r="F56" s="7">
        <v>0.98816841212403261</v>
      </c>
      <c r="G56" s="5">
        <v>2.3583009297575539</v>
      </c>
      <c r="H56" s="5">
        <v>4.8047968473602118</v>
      </c>
      <c r="I56" s="5">
        <v>90.837999999999994</v>
      </c>
      <c r="J56" s="6">
        <f>27846/1000000</f>
        <v>2.7845999999999999E-2</v>
      </c>
      <c r="K56" s="5">
        <f>43412088721/1000000000</f>
        <v>43.412088721000003</v>
      </c>
      <c r="L56" s="5">
        <v>304.90999999999997</v>
      </c>
    </row>
    <row r="57" spans="2:12" x14ac:dyDescent="0.35">
      <c r="B57" s="1" t="s">
        <v>54</v>
      </c>
      <c r="C57" s="8">
        <f>MIN(C48:C56)</f>
        <v>2.1679075387179017E-2</v>
      </c>
      <c r="D57" s="5">
        <f>MAX(D48:D56)</f>
        <v>35.018561716157421</v>
      </c>
      <c r="E57" s="7">
        <f>MAX(E48:E56)</f>
        <v>0.96802166751965957</v>
      </c>
      <c r="F57" s="7">
        <f>MAX(F48:F56)</f>
        <v>0.99277178931539978</v>
      </c>
      <c r="G57" s="5">
        <f t="shared" ref="G57:L57" si="3">MIN(G48:G56)</f>
        <v>2.0140984710790062</v>
      </c>
      <c r="H57" s="5">
        <f t="shared" si="3"/>
        <v>4.1869984916047596</v>
      </c>
      <c r="I57" s="5">
        <f t="shared" si="3"/>
        <v>67.55125000000001</v>
      </c>
      <c r="J57" s="6">
        <f t="shared" si="3"/>
        <v>9.8429999999999993E-3</v>
      </c>
      <c r="K57" s="5">
        <f t="shared" si="3"/>
        <v>1.9890000000000001E-5</v>
      </c>
      <c r="L57" s="5">
        <f t="shared" si="3"/>
        <v>92.436249999999987</v>
      </c>
    </row>
    <row r="60" spans="2:12" x14ac:dyDescent="0.35">
      <c r="B60" s="1" t="s">
        <v>23</v>
      </c>
      <c r="C60" s="1" t="s">
        <v>57</v>
      </c>
      <c r="D60" s="1" t="s">
        <v>56</v>
      </c>
      <c r="E60" s="1" t="s">
        <v>56</v>
      </c>
      <c r="F60" s="1" t="s">
        <v>58</v>
      </c>
      <c r="G60" s="1" t="s">
        <v>57</v>
      </c>
      <c r="H60" s="1" t="s">
        <v>57</v>
      </c>
      <c r="I60" s="1" t="s">
        <v>57</v>
      </c>
      <c r="J60" s="1" t="s">
        <v>57</v>
      </c>
      <c r="K60" s="1" t="s">
        <v>57</v>
      </c>
      <c r="L60" s="1" t="s">
        <v>57</v>
      </c>
    </row>
    <row r="61" spans="2:12" x14ac:dyDescent="0.35"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  <c r="I61" s="1" t="s">
        <v>50</v>
      </c>
      <c r="J61" s="1" t="s">
        <v>59</v>
      </c>
      <c r="K61" s="1" t="s">
        <v>55</v>
      </c>
      <c r="L61" s="1" t="s">
        <v>51</v>
      </c>
    </row>
    <row r="62" spans="2:12" x14ac:dyDescent="0.35">
      <c r="B62" s="1" t="s">
        <v>40</v>
      </c>
      <c r="C62" s="8">
        <v>1.837647131646377E-2</v>
      </c>
      <c r="D62" s="5">
        <v>35.056716148131585</v>
      </c>
      <c r="E62" s="7">
        <v>0.95421912866872738</v>
      </c>
      <c r="F62" s="7">
        <v>0.99680575381573322</v>
      </c>
      <c r="G62" s="5">
        <v>1.74540168868454</v>
      </c>
      <c r="H62" s="5">
        <v>1.7738346959468299</v>
      </c>
      <c r="I62" s="5">
        <v>162.776375</v>
      </c>
      <c r="J62" s="6">
        <f>19005/1000000</f>
        <v>1.9005000000000001E-2</v>
      </c>
      <c r="K62" s="5">
        <f>7090467840/1000000000</f>
        <v>7.0904678399999996</v>
      </c>
      <c r="L62" s="5">
        <v>552</v>
      </c>
    </row>
    <row r="63" spans="2:12" x14ac:dyDescent="0.35">
      <c r="B63" s="1" t="s">
        <v>41</v>
      </c>
      <c r="C63" s="8">
        <v>1.5719489848667972E-2</v>
      </c>
      <c r="D63" s="5">
        <v>36.510493759015063</v>
      </c>
      <c r="E63" s="7">
        <v>0.96998536247787415</v>
      </c>
      <c r="F63" s="7">
        <v>0.99769777839579166</v>
      </c>
      <c r="G63" s="5">
        <v>1.4848838375690019</v>
      </c>
      <c r="H63" s="5">
        <v>1.5852645841811692</v>
      </c>
      <c r="I63" s="5">
        <v>74.822624999999988</v>
      </c>
      <c r="J63" s="6">
        <f>77560/1000000</f>
        <v>7.7560000000000004E-2</v>
      </c>
      <c r="K63" s="5">
        <f>5484579840/1000000000</f>
        <v>5.4845798400000003</v>
      </c>
      <c r="L63" s="5">
        <v>716.4799999999999</v>
      </c>
    </row>
    <row r="64" spans="2:12" x14ac:dyDescent="0.35">
      <c r="B64" s="1" t="s">
        <v>42</v>
      </c>
      <c r="C64" s="8">
        <v>1.8631347495566639E-2</v>
      </c>
      <c r="D64" s="5">
        <v>34.818560475942427</v>
      </c>
      <c r="E64" s="7">
        <v>0.95076824298090301</v>
      </c>
      <c r="F64" s="7">
        <v>0.99466459357995585</v>
      </c>
      <c r="G64" s="5">
        <v>2.2861554989808992</v>
      </c>
      <c r="H64" s="5">
        <v>1.96511599394061</v>
      </c>
      <c r="I64" s="5">
        <v>698.00874999999996</v>
      </c>
      <c r="J64" s="6">
        <f>5478790/1000000</f>
        <v>5.47879</v>
      </c>
      <c r="K64" s="5">
        <f>416766855168/1000000000</f>
        <v>416.76685516800001</v>
      </c>
      <c r="L64" s="5">
        <v>4835.4075000000003</v>
      </c>
    </row>
    <row r="65" spans="2:12" x14ac:dyDescent="0.35">
      <c r="B65" s="1" t="s">
        <v>70</v>
      </c>
      <c r="C65" s="8">
        <v>2.0499554225102402E-2</v>
      </c>
      <c r="D65" s="5">
        <v>34.195609953403633</v>
      </c>
      <c r="E65" s="7">
        <v>0.95278761296961501</v>
      </c>
      <c r="F65" s="7">
        <v>0.99581260420194173</v>
      </c>
      <c r="G65" s="5">
        <v>1.9295524620528373</v>
      </c>
      <c r="H65" s="5">
        <v>1.6908727690247081</v>
      </c>
      <c r="I65" s="5">
        <v>86.12062499999999</v>
      </c>
      <c r="J65" s="6">
        <f>19370/1000000</f>
        <v>1.9369999999999998E-2</v>
      </c>
      <c r="K65" s="19">
        <f>39029/1000000000</f>
        <v>3.9029000000000002E-5</v>
      </c>
      <c r="L65" s="1">
        <v>208.97250000000003</v>
      </c>
    </row>
    <row r="66" spans="2:12" x14ac:dyDescent="0.35">
      <c r="B66" s="1" t="s">
        <v>43</v>
      </c>
      <c r="C66" s="8">
        <v>1.970337945415691E-2</v>
      </c>
      <c r="D66" s="5">
        <v>34.252263683966518</v>
      </c>
      <c r="E66" s="7">
        <v>0.92656185556744197</v>
      </c>
      <c r="F66" s="7">
        <v>0.98558503119563878</v>
      </c>
      <c r="G66" s="5">
        <v>4.1113857480863434</v>
      </c>
      <c r="H66" s="5">
        <v>1.9315910642764489</v>
      </c>
      <c r="I66" s="5">
        <v>439.14462500000002</v>
      </c>
      <c r="J66" s="6">
        <f>4789425.75/1000000</f>
        <v>4.7894257500000004</v>
      </c>
      <c r="K66" s="5">
        <f>162618019880/1000000000</f>
        <v>162.61801987999999</v>
      </c>
      <c r="L66" s="5">
        <v>68.644999999999996</v>
      </c>
    </row>
    <row r="67" spans="2:12" x14ac:dyDescent="0.35">
      <c r="B67" s="1" t="s">
        <v>44</v>
      </c>
      <c r="C67" s="8">
        <v>2.2500536255189055E-2</v>
      </c>
      <c r="D67" s="5">
        <v>33.444199520731189</v>
      </c>
      <c r="E67" s="7">
        <v>0.94594556835240107</v>
      </c>
      <c r="F67" s="7">
        <v>0.99540537219015168</v>
      </c>
      <c r="G67" s="5">
        <v>1.9469604863397652</v>
      </c>
      <c r="H67" s="5">
        <v>2.5286360970121202</v>
      </c>
      <c r="I67" s="5">
        <v>2718.4638749999999</v>
      </c>
      <c r="J67" s="6">
        <f>3548456/1000000</f>
        <v>3.5484559999999998</v>
      </c>
      <c r="K67" s="5">
        <f>266910434560/1000000000</f>
        <v>266.91043456</v>
      </c>
      <c r="L67" s="5">
        <v>919.14625000000001</v>
      </c>
    </row>
    <row r="68" spans="2:12" x14ac:dyDescent="0.35">
      <c r="B68" s="1" t="s">
        <v>45</v>
      </c>
      <c r="C68" s="8">
        <v>2.9365634426520393E-2</v>
      </c>
      <c r="D68" s="5">
        <v>31.098883708198048</v>
      </c>
      <c r="E68" s="7">
        <v>0.77967721685308233</v>
      </c>
      <c r="F68" s="7">
        <v>0.81507804640747439</v>
      </c>
      <c r="G68" s="5">
        <v>11.225376637932373</v>
      </c>
      <c r="H68" s="5">
        <v>3.3484619808672234</v>
      </c>
      <c r="I68" s="5">
        <v>8333.2667499999989</v>
      </c>
      <c r="J68" s="6">
        <f>166201/1000000</f>
        <v>0.16620099999999999</v>
      </c>
      <c r="K68" s="5">
        <f>944110029312/1000000000</f>
        <v>944.11002931200005</v>
      </c>
      <c r="L68" s="5">
        <v>6299.6762500000013</v>
      </c>
    </row>
    <row r="69" spans="2:12" x14ac:dyDescent="0.35">
      <c r="B69" s="1" t="s">
        <v>46</v>
      </c>
      <c r="C69" s="8">
        <v>1.3462325115007931E-2</v>
      </c>
      <c r="D69" s="5">
        <v>37.758414120088588</v>
      </c>
      <c r="E69" s="7">
        <v>0.97310057407112682</v>
      </c>
      <c r="F69" s="7">
        <v>0.99771989314117238</v>
      </c>
      <c r="G69" s="5">
        <v>1.3497125874695235</v>
      </c>
      <c r="H69" s="5">
        <v>1.5391922715104904</v>
      </c>
      <c r="I69" s="5">
        <v>365.493875</v>
      </c>
      <c r="J69" s="6">
        <f>2028868/1000000</f>
        <v>2.0288680000000001</v>
      </c>
      <c r="K69" s="5">
        <f>53867407360/1000000000</f>
        <v>53.867407360000001</v>
      </c>
      <c r="L69" s="5">
        <v>367.97749999999996</v>
      </c>
    </row>
    <row r="70" spans="2:12" x14ac:dyDescent="0.35">
      <c r="B70" s="1" t="s">
        <v>53</v>
      </c>
      <c r="C70" s="8">
        <v>1.4516213796146765E-2</v>
      </c>
      <c r="D70" s="5">
        <v>37.038939434010267</v>
      </c>
      <c r="E70" s="7">
        <v>0.97440742374157596</v>
      </c>
      <c r="F70" s="7">
        <v>0.99746921333497574</v>
      </c>
      <c r="G70" s="5">
        <v>1.6001936736228708</v>
      </c>
      <c r="H70" s="5">
        <v>1.4575424732867155</v>
      </c>
      <c r="I70" s="5">
        <v>93.96674999999999</v>
      </c>
      <c r="J70" s="6">
        <f>30641/1000000</f>
        <v>3.0641000000000002E-2</v>
      </c>
      <c r="K70" s="5">
        <f>23028433921/1000000000</f>
        <v>23.028433921000001</v>
      </c>
      <c r="L70" s="5">
        <v>209</v>
      </c>
    </row>
    <row r="71" spans="2:12" x14ac:dyDescent="0.35">
      <c r="B71" s="1" t="s">
        <v>54</v>
      </c>
      <c r="C71" s="8">
        <f>MIN(C62:C70)</f>
        <v>1.3462325115007931E-2</v>
      </c>
      <c r="D71" s="5">
        <f>MAX(D62:D70)</f>
        <v>37.758414120088588</v>
      </c>
      <c r="E71" s="7">
        <f>MAX(E62:E70)</f>
        <v>0.97440742374157596</v>
      </c>
      <c r="F71" s="7">
        <f>MAX(F62:F70)</f>
        <v>0.99771989314117238</v>
      </c>
      <c r="G71" s="5">
        <f t="shared" ref="G71:L71" si="4">MIN(G62:G70)</f>
        <v>1.3497125874695235</v>
      </c>
      <c r="H71" s="5">
        <f t="shared" si="4"/>
        <v>1.4575424732867155</v>
      </c>
      <c r="I71" s="5">
        <f t="shared" si="4"/>
        <v>74.822624999999988</v>
      </c>
      <c r="J71" s="6">
        <f t="shared" si="4"/>
        <v>1.9005000000000001E-2</v>
      </c>
      <c r="K71" s="5">
        <f t="shared" si="4"/>
        <v>3.9029000000000002E-5</v>
      </c>
      <c r="L71" s="5">
        <f t="shared" si="4"/>
        <v>68.644999999999996</v>
      </c>
    </row>
    <row r="74" spans="2:12" x14ac:dyDescent="0.35">
      <c r="B74" s="1" t="s">
        <v>143</v>
      </c>
    </row>
    <row r="75" spans="2:12" x14ac:dyDescent="0.35">
      <c r="C75" s="3"/>
      <c r="D75" s="3"/>
      <c r="E75" s="3"/>
      <c r="F75" s="3"/>
      <c r="G75" s="3"/>
      <c r="H75" s="3"/>
    </row>
    <row r="76" spans="2:12" x14ac:dyDescent="0.35">
      <c r="B76" s="1" t="s">
        <v>47</v>
      </c>
      <c r="C76" s="1" t="s">
        <v>57</v>
      </c>
      <c r="D76" s="1" t="s">
        <v>56</v>
      </c>
      <c r="E76" s="1" t="s">
        <v>56</v>
      </c>
      <c r="F76" s="1" t="s">
        <v>58</v>
      </c>
      <c r="G76" s="1" t="s">
        <v>57</v>
      </c>
      <c r="H76" s="1" t="s">
        <v>57</v>
      </c>
      <c r="I76" s="1" t="s">
        <v>57</v>
      </c>
      <c r="J76" s="1" t="s">
        <v>57</v>
      </c>
      <c r="K76" s="1" t="s">
        <v>57</v>
      </c>
      <c r="L76" s="1" t="s">
        <v>57</v>
      </c>
    </row>
    <row r="77" spans="2:12" x14ac:dyDescent="0.35">
      <c r="C77" s="1" t="s">
        <v>3</v>
      </c>
      <c r="D77" s="1" t="s">
        <v>4</v>
      </c>
      <c r="E77" s="1" t="s">
        <v>5</v>
      </c>
      <c r="F77" s="1" t="s">
        <v>6</v>
      </c>
      <c r="G77" s="1" t="s">
        <v>7</v>
      </c>
      <c r="H77" s="1" t="s">
        <v>8</v>
      </c>
      <c r="I77" s="1" t="s">
        <v>50</v>
      </c>
      <c r="J77" s="1" t="s">
        <v>9</v>
      </c>
      <c r="K77" s="1" t="s">
        <v>10</v>
      </c>
      <c r="L77" s="1" t="s">
        <v>51</v>
      </c>
    </row>
    <row r="78" spans="2:12" x14ac:dyDescent="0.35">
      <c r="B78" s="1" t="s">
        <v>40</v>
      </c>
      <c r="C78" s="8">
        <v>3.2385868972178794E-2</v>
      </c>
      <c r="D78" s="5">
        <v>31.135789694433566</v>
      </c>
      <c r="E78" s="7">
        <v>0.94779878529648764</v>
      </c>
      <c r="F78" s="7">
        <v>0.97100790404622983</v>
      </c>
      <c r="G78" s="5">
        <v>5.0284645769439704</v>
      </c>
      <c r="H78" s="5">
        <v>4.9247523251841914</v>
      </c>
      <c r="I78" s="5">
        <v>212.78742857142865</v>
      </c>
      <c r="J78" s="6">
        <v>21784.285714285714</v>
      </c>
      <c r="K78" s="5">
        <v>8466042514.2857141</v>
      </c>
      <c r="L78" s="5">
        <v>707.54000000000065</v>
      </c>
    </row>
    <row r="79" spans="2:12" x14ac:dyDescent="0.35">
      <c r="B79" s="1" t="s">
        <v>41</v>
      </c>
      <c r="C79" s="8">
        <v>1.569239203048545E-2</v>
      </c>
      <c r="D79" s="5">
        <v>36.887097830722411</v>
      </c>
      <c r="E79" s="7">
        <v>0.98797269958576561</v>
      </c>
      <c r="F79" s="7">
        <v>0.98893344585480125</v>
      </c>
      <c r="G79" s="5">
        <v>3.7446835123615196</v>
      </c>
      <c r="H79" s="5">
        <v>2.1728785382110583</v>
      </c>
      <c r="I79" s="5">
        <v>83.309714285714293</v>
      </c>
      <c r="J79" s="6">
        <v>102350.85714285714</v>
      </c>
      <c r="K79" s="5">
        <v>7527990857.1428576</v>
      </c>
      <c r="L79" s="5">
        <v>948.87999999999886</v>
      </c>
    </row>
    <row r="80" spans="2:12" x14ac:dyDescent="0.35">
      <c r="B80" s="1" t="s">
        <v>42</v>
      </c>
      <c r="C80" s="8">
        <v>2.2141744467594208E-2</v>
      </c>
      <c r="D80" s="5">
        <v>33.492825452146086</v>
      </c>
      <c r="E80" s="7">
        <v>0.96122650018659372</v>
      </c>
      <c r="F80" s="7">
        <v>0.91386782976800518</v>
      </c>
      <c r="G80" s="5">
        <v>16.293310313564188</v>
      </c>
      <c r="H80" s="5">
        <v>3.4855141555143216</v>
      </c>
      <c r="I80" s="5">
        <v>799.86471428571463</v>
      </c>
      <c r="J80" s="6">
        <v>6454588</v>
      </c>
      <c r="K80" s="5">
        <v>511515246080</v>
      </c>
      <c r="L80" s="5">
        <v>5370.3485714285725</v>
      </c>
    </row>
    <row r="81" spans="2:12" x14ac:dyDescent="0.35">
      <c r="B81" s="1" t="s">
        <v>70</v>
      </c>
      <c r="C81" s="8">
        <v>4.2693205150332703E-2</v>
      </c>
      <c r="D81" s="5">
        <v>29.157488372065345</v>
      </c>
      <c r="E81" s="7">
        <v>0.92566830128269906</v>
      </c>
      <c r="F81" s="7">
        <v>0.94679589664888708</v>
      </c>
      <c r="G81" s="5">
        <v>7.0098507697952055</v>
      </c>
      <c r="H81" s="5">
        <v>4.7486597482120576</v>
      </c>
      <c r="I81" s="5">
        <v>67.230142857142866</v>
      </c>
      <c r="J81" s="6">
        <v>33407</v>
      </c>
      <c r="K81" s="19">
        <v>67195</v>
      </c>
      <c r="L81" s="1">
        <v>286.31000000000012</v>
      </c>
    </row>
    <row r="82" spans="2:12" x14ac:dyDescent="0.35">
      <c r="B82" s="1" t="s">
        <v>43</v>
      </c>
      <c r="C82" s="8">
        <v>3.1729627283120926E-2</v>
      </c>
      <c r="D82" s="5">
        <v>30.717088845848462</v>
      </c>
      <c r="E82" s="7">
        <v>0.92796155840048178</v>
      </c>
      <c r="F82" s="7">
        <v>0.87017666449521613</v>
      </c>
      <c r="G82" s="5">
        <v>31.345612840195624</v>
      </c>
      <c r="H82" s="5">
        <v>4.4264189668708598</v>
      </c>
      <c r="I82" s="5">
        <v>398.72857142857129</v>
      </c>
      <c r="J82" s="6">
        <v>6785055.7142857146</v>
      </c>
      <c r="K82" s="5">
        <v>178431399730.28571</v>
      </c>
      <c r="L82" s="5">
        <v>81.885714285714258</v>
      </c>
    </row>
    <row r="83" spans="2:12" x14ac:dyDescent="0.35">
      <c r="B83" s="1" t="s">
        <v>44</v>
      </c>
      <c r="C83" s="8">
        <v>2.1423717487453035E-2</v>
      </c>
      <c r="D83" s="5">
        <v>33.71588053582802</v>
      </c>
      <c r="E83" s="7">
        <v>0.97760987733397486</v>
      </c>
      <c r="F83" s="7">
        <v>0.95919158443159103</v>
      </c>
      <c r="G83" s="5">
        <v>7.579029281371402</v>
      </c>
      <c r="H83" s="5">
        <v>3.4209386625657721</v>
      </c>
      <c r="I83" s="5">
        <v>3020.9568571428576</v>
      </c>
      <c r="J83" s="6">
        <v>3702836.5714285714</v>
      </c>
      <c r="K83" s="5">
        <v>251795916946.28571</v>
      </c>
      <c r="L83" s="5">
        <v>982.75428571428529</v>
      </c>
    </row>
    <row r="84" spans="2:12" x14ac:dyDescent="0.35">
      <c r="B84" s="1" t="s">
        <v>45</v>
      </c>
      <c r="C84" s="8">
        <v>2.193493881987614E-2</v>
      </c>
      <c r="D84" s="5">
        <v>33.506135506150066</v>
      </c>
      <c r="E84" s="7">
        <v>0.88617526091631948</v>
      </c>
      <c r="F84" s="7">
        <v>0.6891214505288511</v>
      </c>
      <c r="G84" s="5">
        <v>17.300403377659471</v>
      </c>
      <c r="H84" s="5">
        <v>3.5613783411877371</v>
      </c>
      <c r="I84" s="5">
        <v>11110.448714285716</v>
      </c>
      <c r="J84" s="6">
        <v>188357.85714285713</v>
      </c>
      <c r="K84" s="5">
        <v>946283615012.57141</v>
      </c>
      <c r="L84" s="5">
        <v>6328.3585714285709</v>
      </c>
    </row>
    <row r="85" spans="2:12" x14ac:dyDescent="0.35">
      <c r="B85" s="1" t="s">
        <v>46</v>
      </c>
      <c r="C85" s="8">
        <v>1.4565144307278649E-2</v>
      </c>
      <c r="D85" s="5">
        <v>37.000297727574335</v>
      </c>
      <c r="E85" s="7">
        <v>0.99070611736505698</v>
      </c>
      <c r="F85" s="7">
        <v>0.98932458224420539</v>
      </c>
      <c r="G85" s="5">
        <v>2.1608647020183747</v>
      </c>
      <c r="H85" s="5">
        <v>2.3195611423742517</v>
      </c>
      <c r="I85" s="5">
        <v>376.43371428571442</v>
      </c>
      <c r="J85" s="6">
        <v>2188491.4285714286</v>
      </c>
      <c r="K85" s="5">
        <v>56427314029.714287</v>
      </c>
      <c r="L85" s="5">
        <v>393.82857142857142</v>
      </c>
    </row>
    <row r="86" spans="2:12" x14ac:dyDescent="0.35">
      <c r="B86" s="1" t="s">
        <v>53</v>
      </c>
      <c r="C86" s="8">
        <v>1.2661112235718521E-2</v>
      </c>
      <c r="D86" s="5">
        <v>38.221834840652505</v>
      </c>
      <c r="E86" s="7">
        <v>0.99054746309896602</v>
      </c>
      <c r="F86" s="7">
        <v>0.98048934946229838</v>
      </c>
      <c r="G86" s="5">
        <v>5.1312632628720145</v>
      </c>
      <c r="H86" s="5">
        <v>1.8998550389102971</v>
      </c>
      <c r="I86" s="5">
        <v>91.209142857142851</v>
      </c>
      <c r="J86" s="6">
        <v>33672.142857142855</v>
      </c>
      <c r="K86" s="5">
        <v>26313106835.285713</v>
      </c>
      <c r="L86" s="5">
        <v>286.31000000000012</v>
      </c>
    </row>
    <row r="87" spans="2:12" x14ac:dyDescent="0.35">
      <c r="B87" s="1" t="s">
        <v>54</v>
      </c>
      <c r="C87" s="8">
        <f>MIN(C78:C86)</f>
        <v>1.2661112235718521E-2</v>
      </c>
      <c r="D87" s="5">
        <f>MAX(D78:D86)</f>
        <v>38.221834840652505</v>
      </c>
      <c r="E87" s="7">
        <f>MAX(E78:E86)</f>
        <v>0.99070611736505698</v>
      </c>
      <c r="F87" s="7">
        <f>MAX(F78:F86)</f>
        <v>0.98932458224420539</v>
      </c>
      <c r="G87" s="5">
        <f t="shared" ref="G87:L87" si="5">MIN(G78:G86)</f>
        <v>2.1608647020183747</v>
      </c>
      <c r="H87" s="5">
        <f t="shared" si="5"/>
        <v>1.8998550389102971</v>
      </c>
      <c r="I87" s="5">
        <f t="shared" si="5"/>
        <v>67.230142857142866</v>
      </c>
      <c r="J87" s="6">
        <f t="shared" si="5"/>
        <v>21784.285714285714</v>
      </c>
      <c r="K87" s="5">
        <f t="shared" si="5"/>
        <v>67195</v>
      </c>
      <c r="L87" s="5">
        <f t="shared" si="5"/>
        <v>81.885714285714258</v>
      </c>
    </row>
    <row r="90" spans="2:12" x14ac:dyDescent="0.35">
      <c r="B90" s="1" t="s">
        <v>48</v>
      </c>
      <c r="C90" s="1" t="s">
        <v>57</v>
      </c>
      <c r="D90" s="1" t="s">
        <v>56</v>
      </c>
      <c r="E90" s="1" t="s">
        <v>56</v>
      </c>
      <c r="F90" s="1" t="s">
        <v>58</v>
      </c>
      <c r="G90" s="1" t="s">
        <v>57</v>
      </c>
      <c r="H90" s="1" t="s">
        <v>57</v>
      </c>
      <c r="I90" s="1" t="s">
        <v>57</v>
      </c>
      <c r="J90" s="1" t="s">
        <v>57</v>
      </c>
      <c r="K90" s="1" t="s">
        <v>57</v>
      </c>
      <c r="L90" s="1" t="s">
        <v>57</v>
      </c>
    </row>
    <row r="91" spans="2:12" x14ac:dyDescent="0.35">
      <c r="C91" s="1" t="s">
        <v>3</v>
      </c>
      <c r="D91" s="1" t="s">
        <v>4</v>
      </c>
      <c r="E91" s="1" t="s">
        <v>5</v>
      </c>
      <c r="F91" s="1" t="s">
        <v>6</v>
      </c>
      <c r="G91" s="1" t="s">
        <v>7</v>
      </c>
      <c r="H91" s="1" t="s">
        <v>8</v>
      </c>
      <c r="I91" s="1" t="s">
        <v>50</v>
      </c>
      <c r="J91" s="1" t="s">
        <v>9</v>
      </c>
      <c r="K91" s="1" t="s">
        <v>10</v>
      </c>
      <c r="L91" s="1" t="s">
        <v>51</v>
      </c>
    </row>
    <row r="92" spans="2:12" x14ac:dyDescent="0.35">
      <c r="B92" s="1" t="s">
        <v>40</v>
      </c>
      <c r="C92" s="8">
        <v>4.7361005178322105E-2</v>
      </c>
      <c r="D92" s="5">
        <v>26.624363039510765</v>
      </c>
      <c r="E92" s="7">
        <v>0.91502889506494911</v>
      </c>
      <c r="F92" s="7">
        <v>0.96287372121205794</v>
      </c>
      <c r="G92" s="5">
        <v>8.3981629895793741</v>
      </c>
      <c r="H92" s="5">
        <v>8.7531874618241527</v>
      </c>
      <c r="I92" s="5">
        <v>189.2334285714285</v>
      </c>
      <c r="J92" s="6">
        <v>99691.428571428565</v>
      </c>
      <c r="K92" s="5">
        <v>31138599497.142857</v>
      </c>
      <c r="L92" s="5">
        <v>711.05999999999949</v>
      </c>
    </row>
    <row r="93" spans="2:12" x14ac:dyDescent="0.35">
      <c r="B93" s="1" t="s">
        <v>41</v>
      </c>
      <c r="C93" s="8">
        <v>4.2471376020225327E-2</v>
      </c>
      <c r="D93" s="5">
        <v>27.453367048791229</v>
      </c>
      <c r="E93" s="7">
        <v>0.93598355510866615</v>
      </c>
      <c r="F93" s="7">
        <v>0.95890384827346975</v>
      </c>
      <c r="G93" s="5">
        <v>8.1356225135381859</v>
      </c>
      <c r="H93" s="5">
        <v>8.3767126001036143</v>
      </c>
      <c r="I93" s="5">
        <v>81.955857142857127</v>
      </c>
      <c r="J93" s="6">
        <v>95373.71428571429</v>
      </c>
      <c r="K93" s="5">
        <v>5594627657.1428576</v>
      </c>
      <c r="L93" s="5">
        <v>707.94999999999936</v>
      </c>
    </row>
    <row r="94" spans="2:12" x14ac:dyDescent="0.35">
      <c r="B94" s="1" t="s">
        <v>42</v>
      </c>
      <c r="C94" s="8">
        <v>4.385600693580137E-2</v>
      </c>
      <c r="D94" s="5">
        <v>27.16463445140792</v>
      </c>
      <c r="E94" s="7">
        <v>0.92263857560683393</v>
      </c>
      <c r="F94" s="7">
        <v>0.95294010936938045</v>
      </c>
      <c r="G94" s="5">
        <v>8.3056402937856468</v>
      </c>
      <c r="H94" s="5">
        <v>9.1637651836433225</v>
      </c>
      <c r="I94" s="5">
        <v>643.60328571428579</v>
      </c>
      <c r="J94" s="6">
        <v>6132208</v>
      </c>
      <c r="K94" s="5">
        <v>388548788224</v>
      </c>
      <c r="L94" s="5">
        <v>4209.42</v>
      </c>
    </row>
    <row r="95" spans="2:12" x14ac:dyDescent="0.35">
      <c r="B95" s="1" t="s">
        <v>70</v>
      </c>
      <c r="C95" s="8">
        <v>5.6081800106454187E-2</v>
      </c>
      <c r="D95" s="5">
        <v>25.3080018539038</v>
      </c>
      <c r="E95" s="7">
        <v>0.85738053970583505</v>
      </c>
      <c r="F95" s="7">
        <v>0.93275327166441424</v>
      </c>
      <c r="G95" s="5">
        <v>9.285860902939767</v>
      </c>
      <c r="H95" s="5">
        <v>9.5465419742870274</v>
      </c>
      <c r="I95" s="5">
        <v>70.707571428571413</v>
      </c>
      <c r="J95" s="6">
        <v>28436.285714285714</v>
      </c>
      <c r="K95" s="19">
        <v>57223.571428571428</v>
      </c>
      <c r="L95" s="1">
        <v>211.05999999999989</v>
      </c>
    </row>
    <row r="96" spans="2:12" x14ac:dyDescent="0.35">
      <c r="B96" s="1" t="s">
        <v>43</v>
      </c>
      <c r="C96" s="8">
        <v>4.8510946066990107E-2</v>
      </c>
      <c r="D96" s="5">
        <v>26.27813741613528</v>
      </c>
      <c r="E96" s="7">
        <v>0.91986606774151158</v>
      </c>
      <c r="F96" s="7">
        <v>0.95665768145999452</v>
      </c>
      <c r="G96" s="5">
        <v>9.0590988590543517</v>
      </c>
      <c r="H96" s="5">
        <v>9.0918113117616581</v>
      </c>
      <c r="I96" s="5">
        <v>375.38642857142844</v>
      </c>
      <c r="J96" s="6">
        <v>6096617.8571428573</v>
      </c>
      <c r="K96" s="5">
        <v>176463599350.85715</v>
      </c>
      <c r="L96" s="5">
        <v>71.614285714285671</v>
      </c>
    </row>
    <row r="97" spans="2:12" x14ac:dyDescent="0.35">
      <c r="B97" s="1" t="s">
        <v>44</v>
      </c>
      <c r="C97" s="8">
        <v>4.9257905398891119E-2</v>
      </c>
      <c r="D97" s="5">
        <v>26.162022910376958</v>
      </c>
      <c r="E97" s="7">
        <v>0.90790332837486143</v>
      </c>
      <c r="F97" s="7">
        <v>0.93152793718996452</v>
      </c>
      <c r="G97" s="5">
        <v>8.9789007551428419</v>
      </c>
      <c r="H97" s="5">
        <v>10.738623635210841</v>
      </c>
      <c r="I97" s="5">
        <v>2207.2159999999999</v>
      </c>
      <c r="J97" s="6">
        <v>3652736.5714285714</v>
      </c>
      <c r="K97" s="5">
        <v>261832627638.85715</v>
      </c>
      <c r="L97" s="5">
        <v>984.48571428571427</v>
      </c>
    </row>
    <row r="98" spans="2:12" x14ac:dyDescent="0.35">
      <c r="B98" s="1" t="s">
        <v>45</v>
      </c>
      <c r="C98" s="8">
        <v>5.0591435768122833E-2</v>
      </c>
      <c r="D98" s="5">
        <v>25.925335384619643</v>
      </c>
      <c r="E98" s="7">
        <v>0.89219522986001043</v>
      </c>
      <c r="F98" s="7">
        <v>0.92079784173452051</v>
      </c>
      <c r="G98" s="5">
        <v>9.1931879696243755</v>
      </c>
      <c r="H98" s="5">
        <v>11.543433728752877</v>
      </c>
      <c r="I98" s="5">
        <v>6968.7144285714267</v>
      </c>
      <c r="J98" s="6">
        <v>181142.85714285713</v>
      </c>
      <c r="K98" s="5">
        <v>787979855177.14282</v>
      </c>
      <c r="L98" s="5">
        <v>6322.0371428571434</v>
      </c>
    </row>
    <row r="99" spans="2:12" x14ac:dyDescent="0.35">
      <c r="B99" s="1" t="s">
        <v>46</v>
      </c>
      <c r="C99" s="8">
        <v>4.4503183335113577E-2</v>
      </c>
      <c r="D99" s="5">
        <v>27.026960930359994</v>
      </c>
      <c r="E99" s="7">
        <v>0.93283868581669771</v>
      </c>
      <c r="F99" s="7">
        <v>0.94308146860834896</v>
      </c>
      <c r="G99" s="5">
        <v>8.4649687518051522</v>
      </c>
      <c r="H99" s="5">
        <v>9.0882322072592086</v>
      </c>
      <c r="I99" s="5">
        <v>305.18142857142846</v>
      </c>
      <c r="J99" s="6">
        <v>2136621.4285714286</v>
      </c>
      <c r="K99" s="5">
        <v>56845426249.14286</v>
      </c>
      <c r="L99" s="5">
        <v>363.93428571428564</v>
      </c>
    </row>
    <row r="100" spans="2:12" x14ac:dyDescent="0.35">
      <c r="B100" s="1" t="s">
        <v>53</v>
      </c>
      <c r="C100" s="8">
        <v>4.1783906819076476E-2</v>
      </c>
      <c r="D100" s="5">
        <v>27.584092645806876</v>
      </c>
      <c r="E100" s="7">
        <v>0.93947541366080611</v>
      </c>
      <c r="F100" s="7">
        <v>0.95983134582101859</v>
      </c>
      <c r="G100" s="5">
        <v>8.0491913921084315</v>
      </c>
      <c r="H100" s="5">
        <v>8.1501584086903129</v>
      </c>
      <c r="I100" s="5">
        <v>92.240857142857138</v>
      </c>
      <c r="J100" s="6">
        <v>32697.142857142859</v>
      </c>
      <c r="K100" s="5">
        <v>20442183388.42857</v>
      </c>
      <c r="L100" s="5">
        <v>211.05999999999989</v>
      </c>
    </row>
    <row r="101" spans="2:12" x14ac:dyDescent="0.35">
      <c r="B101" s="1" t="s">
        <v>54</v>
      </c>
      <c r="C101" s="8">
        <f>MIN(C92:C100)</f>
        <v>4.1783906819076476E-2</v>
      </c>
      <c r="D101" s="5">
        <f>MAX(D92:D100)</f>
        <v>27.584092645806876</v>
      </c>
      <c r="E101" s="7">
        <f>MAX(E92:E100)</f>
        <v>0.93947541366080611</v>
      </c>
      <c r="F101" s="7">
        <f>MAX(F92:F100)</f>
        <v>0.96287372121205794</v>
      </c>
      <c r="G101" s="5">
        <f t="shared" ref="G101:L101" si="6">MIN(G92:G100)</f>
        <v>8.0491913921084315</v>
      </c>
      <c r="H101" s="5">
        <f t="shared" si="6"/>
        <v>8.1501584086903129</v>
      </c>
      <c r="I101" s="5">
        <f t="shared" si="6"/>
        <v>70.707571428571413</v>
      </c>
      <c r="J101" s="6">
        <f t="shared" si="6"/>
        <v>28436.285714285714</v>
      </c>
      <c r="K101" s="5">
        <f t="shared" si="6"/>
        <v>57223.571428571428</v>
      </c>
      <c r="L101" s="5">
        <f t="shared" si="6"/>
        <v>71.614285714285671</v>
      </c>
    </row>
    <row r="104" spans="2:12" x14ac:dyDescent="0.35">
      <c r="B104" s="1" t="s">
        <v>49</v>
      </c>
      <c r="C104" s="1" t="s">
        <v>57</v>
      </c>
      <c r="D104" s="1" t="s">
        <v>56</v>
      </c>
      <c r="E104" s="1" t="s">
        <v>56</v>
      </c>
      <c r="F104" s="1" t="s">
        <v>58</v>
      </c>
      <c r="G104" s="1" t="s">
        <v>57</v>
      </c>
      <c r="H104" s="1" t="s">
        <v>57</v>
      </c>
      <c r="I104" s="1" t="s">
        <v>57</v>
      </c>
      <c r="J104" s="1" t="s">
        <v>57</v>
      </c>
      <c r="K104" s="1" t="s">
        <v>57</v>
      </c>
      <c r="L104" s="1" t="s">
        <v>57</v>
      </c>
    </row>
    <row r="105" spans="2:12" x14ac:dyDescent="0.35">
      <c r="C105" s="1" t="s">
        <v>3</v>
      </c>
      <c r="D105" s="1" t="s">
        <v>4</v>
      </c>
      <c r="E105" s="1" t="s">
        <v>5</v>
      </c>
      <c r="F105" s="1" t="s">
        <v>6</v>
      </c>
      <c r="G105" s="1" t="s">
        <v>7</v>
      </c>
      <c r="H105" s="1" t="s">
        <v>8</v>
      </c>
      <c r="I105" s="1" t="s">
        <v>50</v>
      </c>
      <c r="J105" s="1" t="s">
        <v>9</v>
      </c>
      <c r="K105" s="1" t="s">
        <v>10</v>
      </c>
      <c r="L105" s="1" t="s">
        <v>51</v>
      </c>
    </row>
    <row r="106" spans="2:12" x14ac:dyDescent="0.35">
      <c r="B106" s="1" t="s">
        <v>40</v>
      </c>
      <c r="C106" s="8">
        <v>3.3478638717491273E-2</v>
      </c>
      <c r="D106" s="5">
        <v>30.49970285330129</v>
      </c>
      <c r="E106" s="7">
        <v>0.92428559828341617</v>
      </c>
      <c r="F106" s="7">
        <v>0.98600100627007536</v>
      </c>
      <c r="G106" s="5">
        <v>3.2933734973373148</v>
      </c>
      <c r="H106" s="5">
        <v>4.8078180687194845</v>
      </c>
      <c r="I106" s="5">
        <v>99.936000000000007</v>
      </c>
      <c r="J106" s="6">
        <v>88011.428571428565</v>
      </c>
      <c r="K106" s="5">
        <v>18120834285.714287</v>
      </c>
      <c r="L106" s="5">
        <v>445.89857142857153</v>
      </c>
    </row>
    <row r="107" spans="2:12" x14ac:dyDescent="0.35">
      <c r="B107" s="1" t="s">
        <v>41</v>
      </c>
      <c r="C107" s="8">
        <v>2.4853683065993788E-2</v>
      </c>
      <c r="D107" s="5">
        <v>33.553160851716704</v>
      </c>
      <c r="E107" s="7">
        <v>0.94668313126406234</v>
      </c>
      <c r="F107" s="7">
        <v>0.98691886100369841</v>
      </c>
      <c r="G107" s="5">
        <v>2.6269036003018402</v>
      </c>
      <c r="H107" s="5">
        <v>3.5497649309024744</v>
      </c>
      <c r="I107" s="5">
        <v>77.512428571428572</v>
      </c>
      <c r="J107" s="6">
        <v>61418.285714285717</v>
      </c>
      <c r="K107" s="5">
        <v>2317546857.1428571</v>
      </c>
      <c r="L107" s="5">
        <v>293.47000000000008</v>
      </c>
    </row>
    <row r="108" spans="2:12" x14ac:dyDescent="0.35">
      <c r="B108" s="1" t="s">
        <v>42</v>
      </c>
      <c r="C108" s="8">
        <v>2.1698992652677256E-2</v>
      </c>
      <c r="D108" s="5">
        <v>33.46540306425657</v>
      </c>
      <c r="E108" s="7">
        <v>0.94982498725070352</v>
      </c>
      <c r="F108" s="7">
        <v>0.98970074299133848</v>
      </c>
      <c r="G108" s="5">
        <v>2.5430973282450515</v>
      </c>
      <c r="H108" s="5">
        <v>3.4916330475644908</v>
      </c>
      <c r="I108" s="5">
        <v>385.69271428571432</v>
      </c>
      <c r="J108" s="6">
        <v>4621108</v>
      </c>
      <c r="K108" s="5">
        <v>192660082000</v>
      </c>
      <c r="L108" s="5">
        <v>2491.0671428571418</v>
      </c>
    </row>
    <row r="109" spans="2:12" x14ac:dyDescent="0.35">
      <c r="B109" s="1" t="s">
        <v>70</v>
      </c>
      <c r="C109" s="8">
        <v>5.0403602401899561E-2</v>
      </c>
      <c r="D109" s="5">
        <v>27.383616510478539</v>
      </c>
      <c r="E109" s="7">
        <v>0.85510189908235457</v>
      </c>
      <c r="F109" s="7">
        <v>0.9585163582791012</v>
      </c>
      <c r="G109" s="5">
        <v>4.9928319325417103</v>
      </c>
      <c r="H109" s="5">
        <v>4.7876157931270571</v>
      </c>
      <c r="I109" s="5">
        <v>66.486571428571452</v>
      </c>
      <c r="J109" s="6">
        <v>9934.8571428571431</v>
      </c>
      <c r="K109" s="19">
        <v>20074.714285714286</v>
      </c>
      <c r="L109" s="1">
        <v>81.489999999999853</v>
      </c>
    </row>
    <row r="110" spans="2:12" x14ac:dyDescent="0.35">
      <c r="B110" s="1" t="s">
        <v>43</v>
      </c>
      <c r="C110" s="8">
        <v>2.6619045797968151E-2</v>
      </c>
      <c r="D110" s="5">
        <v>31.672118577112307</v>
      </c>
      <c r="E110" s="7">
        <v>0.93330399100480721</v>
      </c>
      <c r="F110" s="7">
        <v>0.98735328887459239</v>
      </c>
      <c r="G110" s="5">
        <v>3.1732065570385513</v>
      </c>
      <c r="H110" s="5">
        <v>3.8993414465528335</v>
      </c>
      <c r="I110" s="5">
        <v>244.37742857142848</v>
      </c>
      <c r="J110" s="6">
        <v>3506087.7142857141</v>
      </c>
      <c r="K110" s="5">
        <v>68642300045.714287</v>
      </c>
      <c r="L110" s="5">
        <v>22.848571428571418</v>
      </c>
    </row>
    <row r="111" spans="2:12" x14ac:dyDescent="0.35">
      <c r="B111" s="1" t="s">
        <v>44</v>
      </c>
      <c r="C111" s="8">
        <v>2.4124429231942118E-2</v>
      </c>
      <c r="D111" s="5">
        <v>32.74262458670249</v>
      </c>
      <c r="E111" s="7">
        <v>0.94752713453157411</v>
      </c>
      <c r="F111" s="7">
        <v>0.98339396710416993</v>
      </c>
      <c r="G111" s="5">
        <v>2.852567291298572</v>
      </c>
      <c r="H111" s="5">
        <v>3.9397167193999945</v>
      </c>
      <c r="I111" s="5">
        <v>1188.8037142857147</v>
      </c>
      <c r="J111" s="6">
        <v>3408916.5714285714</v>
      </c>
      <c r="K111" s="5">
        <v>127684104045.71428</v>
      </c>
      <c r="L111" s="5">
        <v>382.01571428571424</v>
      </c>
    </row>
    <row r="112" spans="2:12" x14ac:dyDescent="0.35">
      <c r="B112" s="1" t="s">
        <v>45</v>
      </c>
      <c r="C112" s="8">
        <v>2.6159462441733047E-2</v>
      </c>
      <c r="D112" s="5">
        <v>31.894709297415854</v>
      </c>
      <c r="E112" s="7">
        <v>0.94317487820197998</v>
      </c>
      <c r="F112" s="7">
        <v>0.98521339843545175</v>
      </c>
      <c r="G112" s="5">
        <v>3.1396861446098061</v>
      </c>
      <c r="H112" s="5">
        <v>3.9689527129595752</v>
      </c>
      <c r="I112" s="5">
        <v>5556.6705714285717</v>
      </c>
      <c r="J112" s="6">
        <v>146029.85714285713</v>
      </c>
      <c r="K112" s="5">
        <v>471065627026.28571</v>
      </c>
      <c r="L112" s="5">
        <v>6231.1985714285756</v>
      </c>
    </row>
    <row r="113" spans="2:12" x14ac:dyDescent="0.35">
      <c r="B113" s="1" t="s">
        <v>46</v>
      </c>
      <c r="C113" s="8">
        <v>1.6319956243725411E-2</v>
      </c>
      <c r="D113" s="5">
        <v>35.846867413464409</v>
      </c>
      <c r="E113" s="7">
        <v>0.96538787324733999</v>
      </c>
      <c r="F113" s="7">
        <v>0.99171007594650229</v>
      </c>
      <c r="G113" s="5">
        <v>2.1231475085691658</v>
      </c>
      <c r="H113" s="5">
        <v>2.75452600583789</v>
      </c>
      <c r="I113" s="5">
        <v>221.97328571428574</v>
      </c>
      <c r="J113" s="6">
        <v>1884187.4285714286</v>
      </c>
      <c r="K113" s="5">
        <v>22959981714.285713</v>
      </c>
      <c r="L113" s="5">
        <v>153.83428571428573</v>
      </c>
    </row>
    <row r="114" spans="2:12" x14ac:dyDescent="0.35">
      <c r="B114" s="1" t="s">
        <v>53</v>
      </c>
      <c r="C114" s="8">
        <v>1.8711421005007826E-2</v>
      </c>
      <c r="D114" s="5">
        <v>34.789075773784511</v>
      </c>
      <c r="E114" s="7">
        <v>0.96254124132718788</v>
      </c>
      <c r="F114" s="7">
        <v>0.99050878070776915</v>
      </c>
      <c r="G114" s="5">
        <v>2.208824898222296</v>
      </c>
      <c r="H114" s="5">
        <v>3.0711868671858378</v>
      </c>
      <c r="I114" s="5">
        <v>91.029428571428525</v>
      </c>
      <c r="J114" s="6">
        <v>27952.142857142859</v>
      </c>
      <c r="K114" s="5">
        <v>11533365858.142857</v>
      </c>
      <c r="L114" s="5">
        <v>81.489999999999853</v>
      </c>
    </row>
    <row r="115" spans="2:12" x14ac:dyDescent="0.35">
      <c r="B115" s="1" t="s">
        <v>54</v>
      </c>
      <c r="C115" s="8">
        <f>MIN(C106:C114)</f>
        <v>1.6319956243725411E-2</v>
      </c>
      <c r="D115" s="5">
        <f>MAX(D106:D114)</f>
        <v>35.846867413464409</v>
      </c>
      <c r="E115" s="7">
        <f>MAX(E106:E114)</f>
        <v>0.96538787324733999</v>
      </c>
      <c r="F115" s="7">
        <f>MAX(F106:F114)</f>
        <v>0.99171007594650229</v>
      </c>
      <c r="G115" s="5">
        <f t="shared" ref="G115:L115" si="7">MIN(G106:G114)</f>
        <v>2.1231475085691658</v>
      </c>
      <c r="H115" s="5">
        <f t="shared" si="7"/>
        <v>2.75452600583789</v>
      </c>
      <c r="I115" s="5">
        <f t="shared" si="7"/>
        <v>66.486571428571452</v>
      </c>
      <c r="J115" s="6">
        <f t="shared" si="7"/>
        <v>9934.8571428571431</v>
      </c>
      <c r="K115" s="5">
        <f t="shared" si="7"/>
        <v>20074.714285714286</v>
      </c>
      <c r="L115" s="5">
        <f t="shared" si="7"/>
        <v>22.848571428571418</v>
      </c>
    </row>
    <row r="118" spans="2:12" x14ac:dyDescent="0.35">
      <c r="B118" s="1" t="s">
        <v>22</v>
      </c>
      <c r="C118" s="1" t="s">
        <v>57</v>
      </c>
      <c r="D118" s="1" t="s">
        <v>56</v>
      </c>
      <c r="E118" s="1" t="s">
        <v>56</v>
      </c>
      <c r="F118" s="1" t="s">
        <v>58</v>
      </c>
      <c r="G118" s="1" t="s">
        <v>57</v>
      </c>
      <c r="H118" s="1" t="s">
        <v>57</v>
      </c>
      <c r="I118" s="1" t="s">
        <v>57</v>
      </c>
      <c r="J118" s="1" t="s">
        <v>57</v>
      </c>
      <c r="K118" s="1" t="s">
        <v>57</v>
      </c>
      <c r="L118" s="1" t="s">
        <v>57</v>
      </c>
    </row>
    <row r="119" spans="2:12" x14ac:dyDescent="0.35">
      <c r="C119" s="1" t="s">
        <v>3</v>
      </c>
      <c r="D119" s="1" t="s">
        <v>4</v>
      </c>
      <c r="E119" s="1" t="s">
        <v>5</v>
      </c>
      <c r="F119" s="1" t="s">
        <v>6</v>
      </c>
      <c r="G119" s="1" t="s">
        <v>7</v>
      </c>
      <c r="H119" s="1" t="s">
        <v>8</v>
      </c>
      <c r="I119" s="1" t="s">
        <v>50</v>
      </c>
      <c r="J119" s="1" t="s">
        <v>9</v>
      </c>
      <c r="K119" s="1" t="s">
        <v>10</v>
      </c>
      <c r="L119" s="1" t="s">
        <v>51</v>
      </c>
    </row>
    <row r="120" spans="2:12" x14ac:dyDescent="0.35">
      <c r="B120" s="1" t="s">
        <v>40</v>
      </c>
      <c r="C120" s="8">
        <v>3.9321692754403781E-2</v>
      </c>
      <c r="D120" s="5">
        <v>29.473885979144921</v>
      </c>
      <c r="E120" s="7">
        <v>0.91655314667493393</v>
      </c>
      <c r="F120" s="7">
        <v>0.98588794308834726</v>
      </c>
      <c r="G120" s="5">
        <v>3.2698170637445849</v>
      </c>
      <c r="H120" s="5">
        <v>6.6701477723778906</v>
      </c>
      <c r="I120" s="5">
        <v>314.91942857142857</v>
      </c>
      <c r="J120" s="6">
        <v>87851.428571428565</v>
      </c>
      <c r="K120" s="5">
        <v>68342363885.714287</v>
      </c>
      <c r="L120" s="5">
        <v>1677.6357142857134</v>
      </c>
    </row>
    <row r="121" spans="2:12" x14ac:dyDescent="0.35">
      <c r="B121" s="1" t="s">
        <v>41</v>
      </c>
      <c r="C121" s="8">
        <v>1.7702153330796926E-2</v>
      </c>
      <c r="D121" s="5">
        <v>35.356737398059906</v>
      </c>
      <c r="E121" s="7">
        <v>0.97800566661360622</v>
      </c>
      <c r="F121" s="7">
        <v>0.99621095609181043</v>
      </c>
      <c r="G121" s="5">
        <v>1.7321349871778351</v>
      </c>
      <c r="H121" s="5">
        <v>3.4297403035115357</v>
      </c>
      <c r="I121" s="5">
        <v>91.528857142857163</v>
      </c>
      <c r="J121" s="6">
        <v>60953.142857142855</v>
      </c>
      <c r="K121" s="5">
        <v>8685529914.2857151</v>
      </c>
      <c r="L121" s="5">
        <v>1094.0999999999999</v>
      </c>
    </row>
    <row r="122" spans="2:12" x14ac:dyDescent="0.35">
      <c r="B122" s="1" t="s">
        <v>42</v>
      </c>
      <c r="C122" s="8">
        <v>2.081144187605315E-2</v>
      </c>
      <c r="D122" s="5">
        <v>33.718928717521123</v>
      </c>
      <c r="E122" s="7">
        <v>0.97127218585331987</v>
      </c>
      <c r="F122" s="7">
        <v>0.99452137612566205</v>
      </c>
      <c r="G122" s="5">
        <v>2.0160776686845252</v>
      </c>
      <c r="H122" s="5">
        <v>4.3071296032456932</v>
      </c>
      <c r="I122" s="5">
        <v>1083.6887142857142</v>
      </c>
      <c r="J122" s="6">
        <v>4601074</v>
      </c>
      <c r="K122" s="5">
        <v>724766694080</v>
      </c>
      <c r="L122" s="5">
        <v>9375.142857142866</v>
      </c>
    </row>
    <row r="123" spans="2:12" x14ac:dyDescent="0.35">
      <c r="B123" s="1" t="s">
        <v>70</v>
      </c>
      <c r="C123" s="8">
        <v>5.7897075124860337E-2</v>
      </c>
      <c r="D123" s="5">
        <v>26.561396203301438</v>
      </c>
      <c r="E123" s="7">
        <v>0.84888778683331279</v>
      </c>
      <c r="F123" s="7">
        <v>0.96319290088845688</v>
      </c>
      <c r="G123" s="5">
        <v>4.8874604694914741</v>
      </c>
      <c r="H123" s="5">
        <v>5.0221879222626953</v>
      </c>
      <c r="I123" s="5">
        <v>67.556857142857112</v>
      </c>
      <c r="J123" s="6">
        <v>9864.8571428571431</v>
      </c>
      <c r="K123" s="19">
        <v>19933.714285714286</v>
      </c>
      <c r="L123" s="1">
        <v>304.90999999999991</v>
      </c>
    </row>
    <row r="124" spans="2:12" x14ac:dyDescent="0.35">
      <c r="B124" s="1" t="s">
        <v>43</v>
      </c>
      <c r="C124" s="8">
        <v>2.5630259658143494E-2</v>
      </c>
      <c r="D124" s="5">
        <v>31.947094757605608</v>
      </c>
      <c r="E124" s="7">
        <v>0.96211571216078851</v>
      </c>
      <c r="F124" s="7">
        <v>0.99363231163015509</v>
      </c>
      <c r="G124" s="5">
        <v>2.4558732379407426</v>
      </c>
      <c r="H124" s="5">
        <v>4.6276551106428885</v>
      </c>
      <c r="I124" s="5">
        <v>724.5440000000001</v>
      </c>
      <c r="J124" s="6">
        <v>3479354.1428571427</v>
      </c>
      <c r="K124" s="5">
        <v>263269670224</v>
      </c>
      <c r="L124" s="5">
        <v>92.200000000000031</v>
      </c>
    </row>
    <row r="125" spans="2:12" x14ac:dyDescent="0.35">
      <c r="B125" s="1" t="s">
        <v>44</v>
      </c>
      <c r="C125" s="8">
        <v>2.2077023811359165E-2</v>
      </c>
      <c r="D125" s="5">
        <v>33.359860135165007</v>
      </c>
      <c r="E125" s="7">
        <v>0.97015045101295827</v>
      </c>
      <c r="F125" s="7">
        <v>0.99262053797043359</v>
      </c>
      <c r="G125" s="5">
        <v>2.135929431966197</v>
      </c>
      <c r="H125" s="5">
        <v>4.5923955092212516</v>
      </c>
      <c r="I125" s="5">
        <v>5133.91285714286</v>
      </c>
      <c r="J125" s="6">
        <v>3405576.5714285714</v>
      </c>
      <c r="K125" s="5">
        <v>491049940480</v>
      </c>
      <c r="L125" s="5">
        <v>1460.2685714285712</v>
      </c>
    </row>
    <row r="126" spans="2:12" x14ac:dyDescent="0.35">
      <c r="B126" s="1" t="s">
        <v>45</v>
      </c>
      <c r="C126" s="8">
        <v>1.920103860755561E-2</v>
      </c>
      <c r="D126" s="5">
        <v>34.566944986129563</v>
      </c>
      <c r="E126" s="7">
        <v>0.97459277641653297</v>
      </c>
      <c r="F126" s="7">
        <v>0.99372483643379017</v>
      </c>
      <c r="G126" s="5">
        <v>1.8821526367324886</v>
      </c>
      <c r="H126" s="5">
        <v>4.2383855787644711</v>
      </c>
      <c r="I126" s="5">
        <v>19431.912285714279</v>
      </c>
      <c r="J126" s="6">
        <v>145548.85714285713</v>
      </c>
      <c r="K126" s="5">
        <v>1884168136265.1428</v>
      </c>
      <c r="L126" s="5">
        <v>6321.8171428571377</v>
      </c>
    </row>
    <row r="127" spans="2:12" x14ac:dyDescent="0.35">
      <c r="B127" s="1" t="s">
        <v>46</v>
      </c>
      <c r="C127" s="8">
        <v>1.4740163340908618E-2</v>
      </c>
      <c r="D127" s="5">
        <v>36.725309148068128</v>
      </c>
      <c r="E127" s="7">
        <v>0.98076161945596407</v>
      </c>
      <c r="F127" s="7">
        <v>0.99614015325234284</v>
      </c>
      <c r="G127" s="5">
        <v>1.5613306126849595</v>
      </c>
      <c r="H127" s="5">
        <v>3.1941170997383819</v>
      </c>
      <c r="I127" s="5">
        <v>706.68542857142836</v>
      </c>
      <c r="J127" s="6">
        <v>1880729.4285714286</v>
      </c>
      <c r="K127" s="5">
        <v>88028931584</v>
      </c>
      <c r="L127" s="5">
        <v>576.4114285714287</v>
      </c>
    </row>
    <row r="128" spans="2:12" x14ac:dyDescent="0.35">
      <c r="B128" s="1" t="s">
        <v>53</v>
      </c>
      <c r="C128" s="8">
        <v>1.6070106243789354E-2</v>
      </c>
      <c r="D128" s="5">
        <v>35.926798151331269</v>
      </c>
      <c r="E128" s="7">
        <v>0.97983526584710301</v>
      </c>
      <c r="F128" s="7">
        <v>0.99674718158623532</v>
      </c>
      <c r="G128" s="5">
        <v>1.611458315039674</v>
      </c>
      <c r="H128" s="5">
        <v>3.2973428555213333</v>
      </c>
      <c r="I128" s="5">
        <v>90.841285714285732</v>
      </c>
      <c r="J128" s="6">
        <v>27887.142857142859</v>
      </c>
      <c r="K128" s="5">
        <v>43476571098.14286</v>
      </c>
      <c r="L128" s="5">
        <v>304.90999999999991</v>
      </c>
    </row>
    <row r="129" spans="2:12" x14ac:dyDescent="0.35">
      <c r="B129" s="1" t="s">
        <v>54</v>
      </c>
      <c r="C129" s="8">
        <f>MIN(C120:C128)</f>
        <v>1.4740163340908618E-2</v>
      </c>
      <c r="D129" s="5">
        <f>MAX(D120:D128)</f>
        <v>36.725309148068128</v>
      </c>
      <c r="E129" s="7">
        <f>MAX(E120:E128)</f>
        <v>0.98076161945596407</v>
      </c>
      <c r="F129" s="7">
        <f>MAX(F120:F128)</f>
        <v>0.99674718158623532</v>
      </c>
      <c r="G129" s="5">
        <f t="shared" ref="G129:L129" si="8">MIN(G120:G128)</f>
        <v>1.5613306126849595</v>
      </c>
      <c r="H129" s="5">
        <f t="shared" si="8"/>
        <v>3.1941170997383819</v>
      </c>
      <c r="I129" s="5">
        <f t="shared" si="8"/>
        <v>67.556857142857112</v>
      </c>
      <c r="J129" s="6">
        <f t="shared" si="8"/>
        <v>9864.8571428571431</v>
      </c>
      <c r="K129" s="5">
        <f t="shared" si="8"/>
        <v>19933.714285714286</v>
      </c>
      <c r="L129" s="5">
        <f t="shared" si="8"/>
        <v>92.200000000000031</v>
      </c>
    </row>
    <row r="132" spans="2:12" x14ac:dyDescent="0.35">
      <c r="B132" s="1" t="s">
        <v>23</v>
      </c>
      <c r="C132" s="1" t="s">
        <v>57</v>
      </c>
      <c r="D132" s="1" t="s">
        <v>56</v>
      </c>
      <c r="E132" s="1" t="s">
        <v>56</v>
      </c>
      <c r="F132" s="1" t="s">
        <v>58</v>
      </c>
      <c r="G132" s="1" t="s">
        <v>57</v>
      </c>
      <c r="H132" s="1" t="s">
        <v>57</v>
      </c>
      <c r="I132" s="1" t="s">
        <v>57</v>
      </c>
      <c r="J132" s="1" t="s">
        <v>57</v>
      </c>
      <c r="K132" s="1" t="s">
        <v>57</v>
      </c>
      <c r="L132" s="1" t="s">
        <v>57</v>
      </c>
    </row>
    <row r="133" spans="2:12" x14ac:dyDescent="0.35">
      <c r="C133" s="1" t="s">
        <v>3</v>
      </c>
      <c r="D133" s="1" t="s">
        <v>4</v>
      </c>
      <c r="E133" s="1" t="s">
        <v>5</v>
      </c>
      <c r="F133" s="1" t="s">
        <v>6</v>
      </c>
      <c r="G133" s="1" t="s">
        <v>7</v>
      </c>
      <c r="H133" s="1" t="s">
        <v>8</v>
      </c>
      <c r="I133" s="1" t="s">
        <v>50</v>
      </c>
      <c r="J133" s="1" t="s">
        <v>9</v>
      </c>
      <c r="K133" s="1" t="s">
        <v>10</v>
      </c>
      <c r="L133" s="1" t="s">
        <v>51</v>
      </c>
    </row>
    <row r="134" spans="2:12" x14ac:dyDescent="0.35">
      <c r="B134" s="1" t="s">
        <v>40</v>
      </c>
      <c r="C134" s="8">
        <v>1.7249112741510062E-2</v>
      </c>
      <c r="D134" s="5">
        <v>35.534693719686636</v>
      </c>
      <c r="E134" s="7">
        <v>0.96183010035205829</v>
      </c>
      <c r="F134" s="7">
        <v>0.99715586628919384</v>
      </c>
      <c r="G134" s="5">
        <v>1.645731035056448</v>
      </c>
      <c r="H134" s="5">
        <v>1.7084208569274741</v>
      </c>
      <c r="I134" s="5">
        <v>162.88371428571435</v>
      </c>
      <c r="J134" s="6">
        <v>19024.285714285714</v>
      </c>
      <c r="K134" s="5">
        <v>7097755062.8571424</v>
      </c>
      <c r="L134" s="5">
        <v>552</v>
      </c>
    </row>
    <row r="135" spans="2:12" x14ac:dyDescent="0.35">
      <c r="B135" s="1" t="s">
        <v>41</v>
      </c>
      <c r="C135" s="8">
        <v>1.4278740156282832E-2</v>
      </c>
      <c r="D135" s="5">
        <v>37.190822162454822</v>
      </c>
      <c r="E135" s="7">
        <v>0.97433971167967737</v>
      </c>
      <c r="F135" s="7">
        <v>0.9983662849903997</v>
      </c>
      <c r="G135" s="5">
        <v>1.3431296266887016</v>
      </c>
      <c r="H135" s="5">
        <v>1.4608399830397392</v>
      </c>
      <c r="I135" s="5">
        <v>79.127142857142871</v>
      </c>
      <c r="J135" s="6">
        <v>80954.28571428571</v>
      </c>
      <c r="K135" s="5">
        <v>5661902262.8571424</v>
      </c>
      <c r="L135" s="5">
        <v>716.48000000000093</v>
      </c>
    </row>
    <row r="136" spans="2:12" x14ac:dyDescent="0.35">
      <c r="B136" s="1" t="s">
        <v>42</v>
      </c>
      <c r="C136" s="8">
        <v>1.7423205139171366E-2</v>
      </c>
      <c r="D136" s="5">
        <v>35.317099890217207</v>
      </c>
      <c r="E136" s="7">
        <v>0.95496187748016259</v>
      </c>
      <c r="F136" s="7">
        <v>0.99506717577712367</v>
      </c>
      <c r="G136" s="5">
        <v>2.2145604527743932</v>
      </c>
      <c r="H136" s="5">
        <v>1.8781302668894084</v>
      </c>
      <c r="I136" s="5">
        <v>698.64971428571425</v>
      </c>
      <c r="J136" s="6">
        <v>5478790</v>
      </c>
      <c r="K136" s="5">
        <v>416766855168</v>
      </c>
      <c r="L136" s="5">
        <v>4835.4471428571433</v>
      </c>
    </row>
    <row r="137" spans="2:12" x14ac:dyDescent="0.35">
      <c r="B137" s="1" t="s">
        <v>70</v>
      </c>
      <c r="C137" s="8">
        <v>1.9532244632180319E-2</v>
      </c>
      <c r="D137" s="5">
        <v>34.60940574856059</v>
      </c>
      <c r="E137" s="7">
        <v>0.95582264442316422</v>
      </c>
      <c r="F137" s="7">
        <v>0.9963278387043033</v>
      </c>
      <c r="G137" s="5">
        <v>1.8325875401621776</v>
      </c>
      <c r="H137" s="5">
        <v>1.5758920375666468</v>
      </c>
      <c r="I137" s="5">
        <v>86.100571428571456</v>
      </c>
      <c r="J137" s="6">
        <v>19400.857142857141</v>
      </c>
      <c r="K137" s="19">
        <v>39090.714285714283</v>
      </c>
      <c r="L137" s="1">
        <v>208.96857142857149</v>
      </c>
    </row>
    <row r="138" spans="2:12" x14ac:dyDescent="0.35">
      <c r="B138" s="1" t="s">
        <v>43</v>
      </c>
      <c r="C138" s="8">
        <v>1.9178003351431529E-2</v>
      </c>
      <c r="D138" s="5">
        <v>34.484672113711042</v>
      </c>
      <c r="E138" s="7">
        <v>0.92892526277196563</v>
      </c>
      <c r="F138" s="7">
        <v>0.985275095284735</v>
      </c>
      <c r="G138" s="5">
        <v>4.169322472918302</v>
      </c>
      <c r="H138" s="5">
        <v>1.8935488517910759</v>
      </c>
      <c r="I138" s="5">
        <v>440.0441428571429</v>
      </c>
      <c r="J138" s="6">
        <v>4842521.7142857146</v>
      </c>
      <c r="K138" s="5">
        <v>162657129371.42856</v>
      </c>
      <c r="L138" s="5">
        <v>68.864285714285728</v>
      </c>
    </row>
    <row r="139" spans="2:12" x14ac:dyDescent="0.35">
      <c r="B139" s="1" t="s">
        <v>44</v>
      </c>
      <c r="C139" s="8">
        <v>2.2497847311555578E-2</v>
      </c>
      <c r="D139" s="5">
        <v>33.517346350934424</v>
      </c>
      <c r="E139" s="7">
        <v>0.94830224235101135</v>
      </c>
      <c r="F139" s="7">
        <v>0.99528785381652085</v>
      </c>
      <c r="G139" s="5">
        <v>1.9411813242996248</v>
      </c>
      <c r="H139" s="5">
        <v>2.5645664662706587</v>
      </c>
      <c r="I139" s="5">
        <v>2719.6002857142862</v>
      </c>
      <c r="J139" s="6">
        <v>3549196.5714285714</v>
      </c>
      <c r="K139" s="5">
        <v>267016064731.42856</v>
      </c>
      <c r="L139" s="5">
        <v>919.47</v>
      </c>
    </row>
    <row r="140" spans="2:12" x14ac:dyDescent="0.35">
      <c r="B140" s="1" t="s">
        <v>45</v>
      </c>
      <c r="C140" s="8">
        <v>2.8676881924598441E-2</v>
      </c>
      <c r="D140" s="5">
        <v>31.26331168107027</v>
      </c>
      <c r="E140" s="7">
        <v>0.78703312150150573</v>
      </c>
      <c r="F140" s="7">
        <v>0.81409914532779559</v>
      </c>
      <c r="G140" s="5">
        <v>11.294181604907985</v>
      </c>
      <c r="H140" s="5">
        <v>3.3287449642972007</v>
      </c>
      <c r="I140" s="5">
        <v>8333.6965714285725</v>
      </c>
      <c r="J140" s="6">
        <v>166231.85714285713</v>
      </c>
      <c r="K140" s="5">
        <v>944113062692.57141</v>
      </c>
      <c r="L140" s="5">
        <v>6299.7642857142846</v>
      </c>
    </row>
    <row r="141" spans="2:12" x14ac:dyDescent="0.35">
      <c r="B141" s="1" t="s">
        <v>46</v>
      </c>
      <c r="C141" s="8">
        <v>1.2501681113166766E-2</v>
      </c>
      <c r="D141" s="5">
        <v>38.314313605423003</v>
      </c>
      <c r="E141" s="7">
        <v>0.97852178746758312</v>
      </c>
      <c r="F141" s="7">
        <v>0.99795087514211178</v>
      </c>
      <c r="G141" s="5">
        <v>1.2594302952211878</v>
      </c>
      <c r="H141" s="5">
        <v>1.4577639646583422</v>
      </c>
      <c r="I141" s="5">
        <v>365.49228571428563</v>
      </c>
      <c r="J141" s="6">
        <v>2029423.4285714286</v>
      </c>
      <c r="K141" s="5">
        <v>53927192868.571426</v>
      </c>
      <c r="L141" s="5">
        <v>368.2742857142859</v>
      </c>
    </row>
    <row r="142" spans="2:12" x14ac:dyDescent="0.35">
      <c r="B142" s="1" t="s">
        <v>53</v>
      </c>
      <c r="C142" s="8">
        <v>1.2902103591924405E-2</v>
      </c>
      <c r="D142" s="5">
        <v>37.795269667233718</v>
      </c>
      <c r="E142" s="7">
        <v>0.97940158976312708</v>
      </c>
      <c r="F142" s="7">
        <v>0.9981106005490511</v>
      </c>
      <c r="G142" s="5">
        <v>1.4739880595473434</v>
      </c>
      <c r="H142" s="5">
        <v>1.3146682068950575</v>
      </c>
      <c r="I142" s="5">
        <v>93.917999999999992</v>
      </c>
      <c r="J142" s="6">
        <v>30682.142857142859</v>
      </c>
      <c r="K142" s="5">
        <v>23059526071.857143</v>
      </c>
      <c r="L142" s="5">
        <v>209</v>
      </c>
    </row>
    <row r="143" spans="2:12" x14ac:dyDescent="0.35">
      <c r="B143" s="1" t="s">
        <v>54</v>
      </c>
      <c r="C143" s="8">
        <f>MIN(C134:C142)</f>
        <v>1.2501681113166766E-2</v>
      </c>
      <c r="D143" s="5">
        <f>MAX(D134:D142)</f>
        <v>38.314313605423003</v>
      </c>
      <c r="E143" s="7">
        <f>MAX(E134:E142)</f>
        <v>0.97940158976312708</v>
      </c>
      <c r="F143" s="7">
        <f>MAX(F134:F142)</f>
        <v>0.9983662849903997</v>
      </c>
      <c r="G143" s="5">
        <f t="shared" ref="G143:L143" si="9">MIN(G134:G142)</f>
        <v>1.2594302952211878</v>
      </c>
      <c r="H143" s="5">
        <f t="shared" si="9"/>
        <v>1.3146682068950575</v>
      </c>
      <c r="I143" s="5">
        <f t="shared" si="9"/>
        <v>79.127142857142871</v>
      </c>
      <c r="J143" s="6">
        <f t="shared" si="9"/>
        <v>19024.285714285714</v>
      </c>
      <c r="K143" s="5">
        <f t="shared" si="9"/>
        <v>39090.714285714283</v>
      </c>
      <c r="L143" s="5">
        <f t="shared" si="9"/>
        <v>68.864285714285728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30EB-99E4-4FD2-8738-1457BC85EEB3}">
  <dimension ref="B2:BH651"/>
  <sheetViews>
    <sheetView tabSelected="1" topLeftCell="AR15" zoomScale="85" zoomScaleNormal="85" workbookViewId="0">
      <selection activeCell="BD27" sqref="BD27"/>
    </sheetView>
  </sheetViews>
  <sheetFormatPr defaultColWidth="17.28515625" defaultRowHeight="23.25" x14ac:dyDescent="0.35"/>
  <cols>
    <col min="1" max="1" width="17.28515625" style="1"/>
    <col min="2" max="2" width="26.5703125" style="1" customWidth="1"/>
    <col min="3" max="11" width="17.28515625" style="1"/>
    <col min="12" max="12" width="12.85546875" style="1" customWidth="1"/>
    <col min="13" max="13" width="19.42578125" style="1" customWidth="1"/>
    <col min="14" max="14" width="25.7109375" style="1" customWidth="1"/>
    <col min="15" max="23" width="17.28515625" style="1"/>
    <col min="24" max="24" width="12.28515625" style="1" customWidth="1"/>
    <col min="25" max="25" width="17.28515625" style="1"/>
    <col min="26" max="26" width="25.42578125" style="1" customWidth="1"/>
    <col min="27" max="31" width="17.28515625" style="1"/>
    <col min="32" max="32" width="17.28515625" style="1" customWidth="1"/>
    <col min="33" max="34" width="17.28515625" style="1"/>
    <col min="35" max="35" width="26.85546875" style="1" customWidth="1"/>
    <col min="36" max="36" width="14.140625" style="1" customWidth="1"/>
    <col min="37" max="37" width="17.28515625" style="1"/>
    <col min="38" max="38" width="25.140625" style="1" customWidth="1"/>
    <col min="39" max="45" width="17.28515625" style="1"/>
    <col min="46" max="46" width="21" style="1" customWidth="1"/>
    <col min="47" max="47" width="17.28515625" style="1"/>
    <col min="48" max="48" width="13.42578125" style="1" customWidth="1"/>
    <col min="49" max="49" width="17.28515625" style="1"/>
    <col min="50" max="50" width="29.42578125" style="1" customWidth="1"/>
    <col min="51" max="59" width="17.28515625" style="1"/>
    <col min="60" max="60" width="13.140625" style="1" customWidth="1"/>
    <col min="61" max="16384" width="17.28515625" style="1"/>
  </cols>
  <sheetData>
    <row r="2" spans="2:60" x14ac:dyDescent="0.35">
      <c r="B2" s="1" t="s">
        <v>85</v>
      </c>
      <c r="C2" s="1" t="s">
        <v>40</v>
      </c>
      <c r="D2" s="1" t="s">
        <v>41</v>
      </c>
      <c r="E2" s="1" t="s">
        <v>42</v>
      </c>
      <c r="F2" s="1" t="s">
        <v>70</v>
      </c>
      <c r="G2" s="1" t="s">
        <v>43</v>
      </c>
      <c r="H2" s="1" t="s">
        <v>44</v>
      </c>
      <c r="I2" s="1" t="s">
        <v>45</v>
      </c>
      <c r="J2" s="1" t="s">
        <v>84</v>
      </c>
      <c r="K2" s="1" t="s">
        <v>53</v>
      </c>
      <c r="L2" s="1" t="s">
        <v>54</v>
      </c>
      <c r="N2" s="1" t="s">
        <v>92</v>
      </c>
      <c r="O2" s="1" t="s">
        <v>40</v>
      </c>
      <c r="P2" s="1" t="s">
        <v>41</v>
      </c>
      <c r="Q2" s="1" t="s">
        <v>42</v>
      </c>
      <c r="R2" s="1" t="s">
        <v>70</v>
      </c>
      <c r="S2" s="1" t="s">
        <v>43</v>
      </c>
      <c r="T2" s="1" t="s">
        <v>44</v>
      </c>
      <c r="U2" s="1" t="s">
        <v>45</v>
      </c>
      <c r="V2" s="1" t="s">
        <v>84</v>
      </c>
      <c r="W2" s="1" t="s">
        <v>53</v>
      </c>
      <c r="X2" s="1" t="s">
        <v>54</v>
      </c>
      <c r="Z2" s="1" t="s">
        <v>98</v>
      </c>
      <c r="AA2" s="1" t="s">
        <v>40</v>
      </c>
      <c r="AB2" s="1" t="s">
        <v>41</v>
      </c>
      <c r="AC2" s="1" t="s">
        <v>42</v>
      </c>
      <c r="AD2" s="1" t="s">
        <v>70</v>
      </c>
      <c r="AE2" s="1" t="s">
        <v>43</v>
      </c>
      <c r="AF2" s="1" t="s">
        <v>44</v>
      </c>
      <c r="AG2" s="1" t="s">
        <v>45</v>
      </c>
      <c r="AH2" s="1" t="s">
        <v>84</v>
      </c>
      <c r="AI2" s="1" t="s">
        <v>53</v>
      </c>
      <c r="AJ2" s="1" t="s">
        <v>54</v>
      </c>
      <c r="AL2" s="1" t="s">
        <v>104</v>
      </c>
      <c r="AM2" s="1" t="s">
        <v>40</v>
      </c>
      <c r="AN2" s="1" t="s">
        <v>41</v>
      </c>
      <c r="AO2" s="1" t="s">
        <v>42</v>
      </c>
      <c r="AP2" s="1" t="s">
        <v>70</v>
      </c>
      <c r="AQ2" s="1" t="s">
        <v>43</v>
      </c>
      <c r="AR2" s="1" t="s">
        <v>44</v>
      </c>
      <c r="AS2" s="1" t="s">
        <v>45</v>
      </c>
      <c r="AT2" s="1" t="s">
        <v>84</v>
      </c>
      <c r="AU2" s="1" t="s">
        <v>53</v>
      </c>
      <c r="AV2" s="1" t="s">
        <v>54</v>
      </c>
      <c r="AX2" s="1" t="s">
        <v>110</v>
      </c>
      <c r="AY2" s="1" t="s">
        <v>40</v>
      </c>
      <c r="AZ2" s="1" t="s">
        <v>41</v>
      </c>
      <c r="BA2" s="1" t="s">
        <v>42</v>
      </c>
      <c r="BB2" s="1" t="s">
        <v>70</v>
      </c>
      <c r="BC2" s="1" t="s">
        <v>43</v>
      </c>
      <c r="BD2" s="1" t="s">
        <v>44</v>
      </c>
      <c r="BE2" s="1" t="s">
        <v>45</v>
      </c>
      <c r="BF2" s="1" t="s">
        <v>84</v>
      </c>
      <c r="BG2" s="1" t="s">
        <v>53</v>
      </c>
      <c r="BH2" s="1" t="s">
        <v>54</v>
      </c>
    </row>
    <row r="3" spans="2:60" x14ac:dyDescent="0.35">
      <c r="B3" s="10" t="s">
        <v>29</v>
      </c>
      <c r="N3" s="10" t="s">
        <v>29</v>
      </c>
      <c r="Z3" s="10" t="s">
        <v>29</v>
      </c>
      <c r="AL3" s="10" t="s">
        <v>29</v>
      </c>
      <c r="AX3" s="10" t="s">
        <v>29</v>
      </c>
    </row>
    <row r="4" spans="2:60" x14ac:dyDescent="0.35">
      <c r="B4" s="9" t="s">
        <v>11</v>
      </c>
      <c r="C4" s="1">
        <v>1.1943570563667299E-2</v>
      </c>
      <c r="D4" s="1">
        <v>1.2888102758368001E-2</v>
      </c>
      <c r="E4" s="1">
        <v>1.8686872539938199E-2</v>
      </c>
      <c r="F4" s="1">
        <v>1.5966980566468499E-2</v>
      </c>
      <c r="G4" s="1">
        <v>2.07692240182515E-2</v>
      </c>
      <c r="H4" s="1">
        <v>1.7914962876921299E-2</v>
      </c>
      <c r="I4" s="1">
        <v>1.6842662865647302E-2</v>
      </c>
      <c r="J4" s="1">
        <v>1.26429044029255E-2</v>
      </c>
      <c r="K4" s="15">
        <v>1.22690630827956E-2</v>
      </c>
      <c r="L4" s="1" t="str">
        <f>SUBSTITUTE(ADDRESS(1, MATCH(MIN(C4:K4), C4:K4, 0) + COLUMN(C4)-1, 4), "1", "")</f>
        <v>C</v>
      </c>
      <c r="N4" s="9" t="s">
        <v>11</v>
      </c>
      <c r="O4" s="1">
        <v>3.9192624673932301E-2</v>
      </c>
      <c r="P4" s="1">
        <v>4.1985037811456197E-2</v>
      </c>
      <c r="Q4" s="1">
        <v>4.2469808795702502E-2</v>
      </c>
      <c r="R4" s="1">
        <v>4.1612998753127899E-2</v>
      </c>
      <c r="S4" s="1">
        <v>4.64671765125989E-2</v>
      </c>
      <c r="T4" s="1">
        <v>5.0402613302497998E-2</v>
      </c>
      <c r="U4" s="1">
        <v>4.7181870452880498E-2</v>
      </c>
      <c r="V4" s="1">
        <v>4.2596535406495599E-2</v>
      </c>
      <c r="W4" s="15">
        <v>4.0916375533519199E-2</v>
      </c>
      <c r="X4" s="1" t="str">
        <f>SUBSTITUTE(ADDRESS(1, MATCH(MIN(O4:W4), O4:W4, 0) + COLUMN(O4)-1, 4), "1", "")</f>
        <v>O</v>
      </c>
      <c r="Z4" s="9" t="s">
        <v>11</v>
      </c>
      <c r="AA4" s="1">
        <v>1.49043612812558E-2</v>
      </c>
      <c r="AB4" s="1">
        <v>1.7397182118118599E-2</v>
      </c>
      <c r="AC4" s="1">
        <v>1.8642647916734E-2</v>
      </c>
      <c r="AD4" s="1">
        <v>1.9402702675133901E-2</v>
      </c>
      <c r="AE4" s="1">
        <v>2.1053913042697599E-2</v>
      </c>
      <c r="AF4" s="1">
        <v>2.1082226794209201E-2</v>
      </c>
      <c r="AG4" s="1">
        <v>1.9934050952580998E-2</v>
      </c>
      <c r="AH4" s="1">
        <v>1.4662635284639401E-2</v>
      </c>
      <c r="AI4" s="15">
        <v>1.6629204234053001E-2</v>
      </c>
      <c r="AJ4" s="1" t="str">
        <f>SUBSTITUTE(ADDRESS(1, MATCH(MIN(AA4:AI4), AA4:AI4, 0) + COLUMN(AA4)-1, 4), "1", "")</f>
        <v>AH</v>
      </c>
      <c r="AL4" s="9" t="s">
        <v>11</v>
      </c>
      <c r="AM4" s="1">
        <v>1.49413742197946E-2</v>
      </c>
      <c r="AN4" s="1">
        <v>1.6336380157227499E-2</v>
      </c>
      <c r="AO4" s="1">
        <v>1.86819869304936E-2</v>
      </c>
      <c r="AP4" s="1">
        <v>1.77408008405581E-2</v>
      </c>
      <c r="AQ4" s="1">
        <v>1.9483040722896802E-2</v>
      </c>
      <c r="AR4" s="1">
        <v>1.8273275930953001E-2</v>
      </c>
      <c r="AS4" s="1">
        <v>1.4941473452100699E-2</v>
      </c>
      <c r="AT4" s="1">
        <v>1.3806331321830101E-2</v>
      </c>
      <c r="AU4" s="15">
        <v>1.57979199175079E-2</v>
      </c>
      <c r="AV4" s="1" t="str">
        <f>SUBSTITUTE(ADDRESS(1, MATCH(MIN(AM4:AU4), AM4:AU4, 0) + COLUMN(AM4)-1, 4), "1", "")</f>
        <v>AT</v>
      </c>
      <c r="AX4" s="9" t="s">
        <v>11</v>
      </c>
      <c r="AY4" s="1">
        <v>1.27295589727705E-2</v>
      </c>
      <c r="AZ4" s="1">
        <v>1.33821241919789E-2</v>
      </c>
      <c r="BA4" s="1">
        <v>1.5989898920187699E-2</v>
      </c>
      <c r="BB4" s="1">
        <v>1.33979602435735E-2</v>
      </c>
      <c r="BC4" s="1">
        <v>1.43835277363836E-2</v>
      </c>
      <c r="BD4" s="1">
        <v>1.7650324151315299E-2</v>
      </c>
      <c r="BE4" s="1">
        <v>2.18891878363612E-2</v>
      </c>
      <c r="BF4" s="1">
        <v>1.0609696101492001E-2</v>
      </c>
      <c r="BG4" s="15">
        <v>1.2421208433218599E-2</v>
      </c>
      <c r="BH4" s="1" t="str">
        <f>SUBSTITUTE(ADDRESS(1, MATCH(MIN(AY4:BG4), AY4:BG4, 0) + COLUMN(AY4)-1, 4), "1", "")</f>
        <v>BF</v>
      </c>
    </row>
    <row r="5" spans="2:60" x14ac:dyDescent="0.35">
      <c r="B5" s="9" t="s">
        <v>12</v>
      </c>
      <c r="C5" s="1">
        <v>1.8596560733658E-2</v>
      </c>
      <c r="D5" s="1">
        <v>1.27946804074604E-2</v>
      </c>
      <c r="E5" s="1">
        <v>1.9772620164493E-2</v>
      </c>
      <c r="F5" s="1">
        <v>1.9012838867637601E-2</v>
      </c>
      <c r="G5" s="1">
        <v>2.6139623513382299E-2</v>
      </c>
      <c r="H5" s="1">
        <v>1.8817445736805102E-2</v>
      </c>
      <c r="I5" s="1">
        <v>1.9338001937447901E-2</v>
      </c>
      <c r="J5" s="1">
        <v>1.50221635864942E-2</v>
      </c>
      <c r="K5" s="15">
        <v>1.25271441501493E-2</v>
      </c>
      <c r="L5" s="1" t="str">
        <f t="shared" ref="L5:L68" si="0">SUBSTITUTE(ADDRESS(1, MATCH(MIN(C5:K5), C5:K5, 0) + COLUMN(C5)-1, 4), "1", "")</f>
        <v>K</v>
      </c>
      <c r="N5" s="9" t="s">
        <v>12</v>
      </c>
      <c r="O5" s="1">
        <v>4.0092124248232101E-2</v>
      </c>
      <c r="P5" s="1">
        <v>4.0940075801142402E-2</v>
      </c>
      <c r="Q5" s="1">
        <v>4.3435225424084602E-2</v>
      </c>
      <c r="R5" s="1">
        <v>4.3578296635457897E-2</v>
      </c>
      <c r="S5" s="1">
        <v>4.7570764569547799E-2</v>
      </c>
      <c r="T5" s="1">
        <v>4.8120992388755703E-2</v>
      </c>
      <c r="U5" s="1">
        <v>5.0734615032794E-2</v>
      </c>
      <c r="V5" s="1">
        <v>4.3596632594525599E-2</v>
      </c>
      <c r="W5" s="15">
        <v>4.1081039661003398E-2</v>
      </c>
      <c r="X5" s="1" t="str">
        <f t="shared" ref="X5:X68" si="1">SUBSTITUTE(ADDRESS(1, MATCH(MIN(O5:W5), O5:W5, 0) + COLUMN(O5)-1, 4), "1", "")</f>
        <v>O</v>
      </c>
      <c r="Z5" s="9" t="s">
        <v>12</v>
      </c>
      <c r="AA5" s="1">
        <v>1.8269059431430899E-2</v>
      </c>
      <c r="AB5" s="1">
        <v>1.82113815450318E-2</v>
      </c>
      <c r="AC5" s="1">
        <v>1.9554812287042901E-2</v>
      </c>
      <c r="AD5" s="1">
        <v>2.4690333305221999E-2</v>
      </c>
      <c r="AE5" s="1">
        <v>2.4097388631408801E-2</v>
      </c>
      <c r="AF5" s="1">
        <v>2.0300384311738199E-2</v>
      </c>
      <c r="AG5" s="1">
        <v>2.32965548939826E-2</v>
      </c>
      <c r="AH5" s="1">
        <v>1.56763462713298E-2</v>
      </c>
      <c r="AI5" s="15">
        <v>1.7168186203962401E-2</v>
      </c>
      <c r="AJ5" s="1" t="str">
        <f t="shared" ref="AJ5:AJ68" si="2">SUBSTITUTE(ADDRESS(1, MATCH(MIN(AA5:AI5), AA5:AI5, 0) + COLUMN(AA5)-1, 4), "1", "")</f>
        <v>AH</v>
      </c>
      <c r="AL5" s="9" t="s">
        <v>12</v>
      </c>
      <c r="AM5" s="1">
        <v>1.9091043672430301E-2</v>
      </c>
      <c r="AN5" s="1">
        <v>1.60657062461452E-2</v>
      </c>
      <c r="AO5" s="1">
        <v>1.9476161818568E-2</v>
      </c>
      <c r="AP5" s="1">
        <v>2.3112211413120899E-2</v>
      </c>
      <c r="AQ5" s="1">
        <v>2.3949387451519599E-2</v>
      </c>
      <c r="AR5" s="1">
        <v>2.0200361043007299E-2</v>
      </c>
      <c r="AS5" s="1">
        <v>1.6814618371501298E-2</v>
      </c>
      <c r="AT5" s="1">
        <v>1.44280699601484E-2</v>
      </c>
      <c r="AU5" s="15">
        <v>1.6051175437146601E-2</v>
      </c>
      <c r="AV5" s="1" t="str">
        <f t="shared" ref="AV5:AV68" si="3">SUBSTITUTE(ADDRESS(1, MATCH(MIN(AM5:AU5), AM5:AU5, 0) + COLUMN(AM5)-1, 4), "1", "")</f>
        <v>AT</v>
      </c>
      <c r="AX5" s="9" t="s">
        <v>12</v>
      </c>
      <c r="AY5" s="1">
        <v>1.3743170426046201E-2</v>
      </c>
      <c r="AZ5" s="1">
        <v>1.31671688327587E-2</v>
      </c>
      <c r="BA5" s="1">
        <v>1.69339540982167E-2</v>
      </c>
      <c r="BB5" s="1">
        <v>1.4501548155051299E-2</v>
      </c>
      <c r="BC5" s="1">
        <v>1.68183002539633E-2</v>
      </c>
      <c r="BD5" s="1">
        <v>1.9229415576381002E-2</v>
      </c>
      <c r="BE5" s="1">
        <v>2.4373427660471101E-2</v>
      </c>
      <c r="BF5" s="1">
        <v>1.0939618263457501E-2</v>
      </c>
      <c r="BG5" s="15">
        <v>1.29651098995003E-2</v>
      </c>
      <c r="BH5" s="1" t="str">
        <f t="shared" ref="BH5:BH68" si="4">SUBSTITUTE(ADDRESS(1, MATCH(MIN(AY5:BG5), AY5:BG5, 0) + COLUMN(AY5)-1, 4), "1", "")</f>
        <v>BF</v>
      </c>
    </row>
    <row r="6" spans="2:60" x14ac:dyDescent="0.35">
      <c r="B6" s="9" t="s">
        <v>13</v>
      </c>
      <c r="C6" s="1">
        <v>3.0034527104788301E-2</v>
      </c>
      <c r="D6" s="1">
        <v>1.51184322497826E-2</v>
      </c>
      <c r="E6" s="1">
        <v>2.51269187456944E-2</v>
      </c>
      <c r="F6" s="1">
        <v>3.4748812317765901E-2</v>
      </c>
      <c r="G6" s="1">
        <v>3.4211922532968897E-2</v>
      </c>
      <c r="H6" s="1">
        <v>2.5480898658855299E-2</v>
      </c>
      <c r="I6" s="1">
        <v>2.6012917934151301E-2</v>
      </c>
      <c r="J6" s="1">
        <v>1.7387833635327199E-2</v>
      </c>
      <c r="K6" s="15">
        <v>1.3696259899331001E-2</v>
      </c>
      <c r="L6" s="1" t="str">
        <f t="shared" si="0"/>
        <v>K</v>
      </c>
      <c r="N6" s="9" t="s">
        <v>13</v>
      </c>
      <c r="O6" s="1">
        <v>4.1466178841735798E-2</v>
      </c>
      <c r="P6" s="1">
        <v>4.2722284391998301E-2</v>
      </c>
      <c r="Q6" s="1">
        <v>4.4228915733813698E-2</v>
      </c>
      <c r="R6" s="1">
        <v>4.9578166408063097E-2</v>
      </c>
      <c r="S6" s="1">
        <v>5.0085938783019597E-2</v>
      </c>
      <c r="T6" s="1">
        <v>5.1349894153278598E-2</v>
      </c>
      <c r="U6" s="1">
        <v>5.2396488343510898E-2</v>
      </c>
      <c r="V6" s="1">
        <v>4.5480760095030701E-2</v>
      </c>
      <c r="W6" s="15">
        <v>4.1365338328151202E-2</v>
      </c>
      <c r="X6" s="1" t="str">
        <f t="shared" si="1"/>
        <v>W</v>
      </c>
      <c r="Z6" s="9" t="s">
        <v>13</v>
      </c>
      <c r="AA6" s="1">
        <v>2.03102119451554E-2</v>
      </c>
      <c r="AB6" s="1">
        <v>2.46906604031286E-2</v>
      </c>
      <c r="AC6" s="1">
        <v>2.1587921667878401E-2</v>
      </c>
      <c r="AD6" s="1">
        <v>4.09391053190062E-2</v>
      </c>
      <c r="AE6" s="1">
        <v>2.9196038419717098E-2</v>
      </c>
      <c r="AF6" s="1">
        <v>2.77385273832636E-2</v>
      </c>
      <c r="AG6" s="1">
        <v>2.9328358463647401E-2</v>
      </c>
      <c r="AH6" s="1">
        <v>1.7494936636021099E-2</v>
      </c>
      <c r="AI6" s="15">
        <v>2.0150473836188398E-2</v>
      </c>
      <c r="AJ6" s="1" t="str">
        <f t="shared" si="2"/>
        <v>AH</v>
      </c>
      <c r="AL6" s="9" t="s">
        <v>13</v>
      </c>
      <c r="AM6" s="1">
        <v>2.21602043993064E-2</v>
      </c>
      <c r="AN6" s="1">
        <v>1.6950451820182798E-2</v>
      </c>
      <c r="AO6" s="1">
        <v>2.1490297064043099E-2</v>
      </c>
      <c r="AP6" s="1">
        <v>7.0379892660918306E-2</v>
      </c>
      <c r="AQ6" s="1">
        <v>2.9216087452139699E-2</v>
      </c>
      <c r="AR6" s="1">
        <v>2.4794648329277798E-2</v>
      </c>
      <c r="AS6" s="1">
        <v>2.12877168136032E-2</v>
      </c>
      <c r="AT6" s="1">
        <v>1.58794102431251E-2</v>
      </c>
      <c r="AU6" s="15">
        <v>1.66093517489686E-2</v>
      </c>
      <c r="AV6" s="1" t="str">
        <f t="shared" si="3"/>
        <v>AT</v>
      </c>
      <c r="AX6" s="9" t="s">
        <v>13</v>
      </c>
      <c r="AY6" s="1">
        <v>1.51661790450616E-2</v>
      </c>
      <c r="AZ6" s="1">
        <v>1.3343952254452901E-2</v>
      </c>
      <c r="BA6" s="1">
        <v>1.8793218035120199E-2</v>
      </c>
      <c r="BB6" s="1">
        <v>1.7733170544095699E-2</v>
      </c>
      <c r="BC6" s="1">
        <v>2.32511667724851E-2</v>
      </c>
      <c r="BD6" s="1">
        <v>2.78884881798117E-2</v>
      </c>
      <c r="BE6" s="1">
        <v>3.4152442258723999E-2</v>
      </c>
      <c r="BF6" s="1">
        <v>1.3694342032801499E-2</v>
      </c>
      <c r="BG6" s="15">
        <v>1.33576165906531E-2</v>
      </c>
      <c r="BH6" s="1" t="str">
        <f t="shared" si="4"/>
        <v>AZ</v>
      </c>
    </row>
    <row r="7" spans="2:60" x14ac:dyDescent="0.35">
      <c r="B7" s="9" t="s">
        <v>14</v>
      </c>
      <c r="C7" s="1">
        <v>3.8448642072666399E-2</v>
      </c>
      <c r="D7" s="1">
        <v>3.03003599688625E-2</v>
      </c>
      <c r="E7" s="1">
        <v>3.6449492869108403E-2</v>
      </c>
      <c r="F7" s="1">
        <v>8.0774921737025607E-2</v>
      </c>
      <c r="G7" s="1">
        <v>7.9601643141393799E-2</v>
      </c>
      <c r="H7" s="1">
        <v>4.3749392917782598E-2</v>
      </c>
      <c r="I7" s="1">
        <v>3.5037337155963202E-2</v>
      </c>
      <c r="J7" s="1">
        <v>2.1959547921462499E-2</v>
      </c>
      <c r="K7" s="15">
        <v>1.9136851306698399E-2</v>
      </c>
      <c r="L7" s="1" t="str">
        <f t="shared" si="0"/>
        <v>K</v>
      </c>
      <c r="N7" s="9" t="s">
        <v>14</v>
      </c>
      <c r="O7" s="1">
        <v>4.3904955832499697E-2</v>
      </c>
      <c r="P7" s="1">
        <v>4.7270389417322603E-2</v>
      </c>
      <c r="Q7" s="1">
        <v>4.9417619563616899E-2</v>
      </c>
      <c r="R7" s="1">
        <v>7.2873939508567701E-2</v>
      </c>
      <c r="S7" s="1">
        <v>5.4465593442699703E-2</v>
      </c>
      <c r="T7" s="1">
        <v>5.7284128176957098E-2</v>
      </c>
      <c r="U7" s="1">
        <v>5.7625859923398699E-2</v>
      </c>
      <c r="V7" s="1">
        <v>5.0090426176792997E-2</v>
      </c>
      <c r="W7" s="15">
        <v>4.6883307937159703E-2</v>
      </c>
      <c r="X7" s="1" t="str">
        <f t="shared" si="1"/>
        <v>O</v>
      </c>
      <c r="Z7" s="9" t="s">
        <v>14</v>
      </c>
      <c r="AA7" s="1">
        <v>2.9558418773783499E-2</v>
      </c>
      <c r="AB7" s="1">
        <v>5.6422902066006003E-2</v>
      </c>
      <c r="AC7" s="1">
        <v>3.4121402634831502E-2</v>
      </c>
      <c r="AD7" s="1">
        <v>9.9759189987366298E-2</v>
      </c>
      <c r="AE7" s="1">
        <v>4.2002260098846E-2</v>
      </c>
      <c r="AF7" s="1">
        <v>4.2231288617958301E-2</v>
      </c>
      <c r="AG7" s="1">
        <v>3.90245029490855E-2</v>
      </c>
      <c r="AH7" s="1">
        <v>2.30585697883482E-2</v>
      </c>
      <c r="AI7" s="15">
        <v>3.0759830623939E-2</v>
      </c>
      <c r="AJ7" s="1" t="str">
        <f t="shared" si="2"/>
        <v>AH</v>
      </c>
      <c r="AL7" s="9" t="s">
        <v>14</v>
      </c>
      <c r="AM7" s="1">
        <v>2.5639340561625399E-2</v>
      </c>
      <c r="AN7" s="1">
        <v>2.8620041508395502E-2</v>
      </c>
      <c r="AO7" s="1">
        <v>2.5528418253709901E-2</v>
      </c>
      <c r="AP7" s="1">
        <v>0.10141742529516901</v>
      </c>
      <c r="AQ7" s="1">
        <v>3.6736832851481202E-2</v>
      </c>
      <c r="AR7" s="1">
        <v>3.6701609188035902E-2</v>
      </c>
      <c r="AS7" s="1">
        <v>3.1564912980621099E-2</v>
      </c>
      <c r="AT7" s="1">
        <v>1.96040298778127E-2</v>
      </c>
      <c r="AU7" s="15">
        <v>1.98646840340218E-2</v>
      </c>
      <c r="AV7" s="1" t="str">
        <f t="shared" si="3"/>
        <v>AT</v>
      </c>
      <c r="AX7" s="9" t="s">
        <v>14</v>
      </c>
      <c r="AY7" s="1">
        <v>1.7842712192979799E-2</v>
      </c>
      <c r="AZ7" s="1">
        <v>2.1144709620077098E-2</v>
      </c>
      <c r="BA7" s="1">
        <v>2.3157442879776301E-2</v>
      </c>
      <c r="BB7" s="1">
        <v>2.2620106568818701E-2</v>
      </c>
      <c r="BC7" s="1">
        <v>2.8961538249050501E-2</v>
      </c>
      <c r="BD7" s="1">
        <v>4.3047572343299402E-2</v>
      </c>
      <c r="BE7" s="1">
        <v>4.6985064500209298E-2</v>
      </c>
      <c r="BF7" s="1">
        <v>2.2426910202629099E-2</v>
      </c>
      <c r="BG7" s="15">
        <v>1.5515962844536E-2</v>
      </c>
      <c r="BH7" s="1" t="str">
        <f t="shared" si="4"/>
        <v>BG</v>
      </c>
    </row>
    <row r="8" spans="2:60" x14ac:dyDescent="0.35">
      <c r="B8" s="9" t="s">
        <v>15</v>
      </c>
      <c r="C8" s="1">
        <v>5.19807214207441E-2</v>
      </c>
      <c r="D8" s="1">
        <v>9.9483188153419597E-2</v>
      </c>
      <c r="E8" s="1">
        <v>6.3618489072394896E-2</v>
      </c>
      <c r="F8" s="1">
        <v>9.8113503362714405E-2</v>
      </c>
      <c r="G8" s="1">
        <v>5.7636230371781699E-2</v>
      </c>
      <c r="H8" s="1">
        <v>5.6018849260299299E-2</v>
      </c>
      <c r="I8" s="1">
        <v>5.3970318017003097E-2</v>
      </c>
      <c r="J8" s="1">
        <v>7.34132696946031E-2</v>
      </c>
      <c r="K8" s="15">
        <v>9.9252819113217497E-2</v>
      </c>
      <c r="L8" s="1" t="str">
        <f t="shared" si="0"/>
        <v>C</v>
      </c>
      <c r="N8" s="9" t="s">
        <v>15</v>
      </c>
      <c r="O8" s="1">
        <v>5.1705318564830301E-2</v>
      </c>
      <c r="P8" s="1">
        <v>6.7162404802439304E-2</v>
      </c>
      <c r="Q8" s="1">
        <v>6.1121248001575097E-2</v>
      </c>
      <c r="R8" s="1">
        <v>6.5429928573253499E-2</v>
      </c>
      <c r="S8" s="1">
        <v>5.6379590114854598E-2</v>
      </c>
      <c r="T8" s="1">
        <v>5.6396221054577401E-2</v>
      </c>
      <c r="U8" s="1">
        <v>5.5514253449737601E-2</v>
      </c>
      <c r="V8" s="1">
        <v>6.2398609510252202E-2</v>
      </c>
      <c r="W8" s="15">
        <v>6.5393532821754002E-2</v>
      </c>
      <c r="X8" s="1" t="str">
        <f t="shared" si="1"/>
        <v>O</v>
      </c>
      <c r="Z8" s="9" t="s">
        <v>15</v>
      </c>
      <c r="AA8" s="1">
        <v>6.1003683754235601E-2</v>
      </c>
      <c r="AB8" s="1">
        <v>0.11712709735030601</v>
      </c>
      <c r="AC8" s="1">
        <v>6.7759396039798206E-2</v>
      </c>
      <c r="AD8" s="1">
        <v>0.114490840369234</v>
      </c>
      <c r="AE8" s="1">
        <v>5.2944831020515899E-2</v>
      </c>
      <c r="AF8" s="1">
        <v>5.2884438501905301E-2</v>
      </c>
      <c r="AG8" s="1">
        <v>5.6882041096126497E-2</v>
      </c>
      <c r="AH8" s="1">
        <v>6.5251671907071596E-2</v>
      </c>
      <c r="AI8" s="15">
        <v>0.115730430474048</v>
      </c>
      <c r="AJ8" s="1" t="str">
        <f t="shared" si="2"/>
        <v>AF</v>
      </c>
      <c r="AL8" s="9" t="s">
        <v>15</v>
      </c>
      <c r="AM8" s="1">
        <v>5.8214696326291698E-2</v>
      </c>
      <c r="AN8" s="1">
        <v>0.105335001676264</v>
      </c>
      <c r="AO8" s="1">
        <v>6.9080373791566896E-2</v>
      </c>
      <c r="AP8" s="1">
        <v>0.102465550505507</v>
      </c>
      <c r="AQ8" s="1">
        <v>5.5679979095147297E-2</v>
      </c>
      <c r="AR8" s="1">
        <v>4.7340134316445397E-2</v>
      </c>
      <c r="AS8" s="1">
        <v>4.7777720378884399E-2</v>
      </c>
      <c r="AT8" s="1">
        <v>7.3962395510939999E-2</v>
      </c>
      <c r="AU8" s="15">
        <v>0.105000738911151</v>
      </c>
      <c r="AV8" s="1" t="str">
        <f t="shared" si="3"/>
        <v>AR</v>
      </c>
      <c r="AX8" s="9" t="s">
        <v>15</v>
      </c>
      <c r="AY8" s="1">
        <v>2.37989612418637E-2</v>
      </c>
      <c r="AZ8" s="1">
        <v>2.5911781337958802E-2</v>
      </c>
      <c r="BA8" s="1">
        <v>2.6705825473857699E-2</v>
      </c>
      <c r="BB8" s="1">
        <v>2.6072064420766601E-2</v>
      </c>
      <c r="BC8" s="1">
        <v>2.2897325221830099E-2</v>
      </c>
      <c r="BD8" s="1">
        <v>2.4192635372683801E-2</v>
      </c>
      <c r="BE8" s="1">
        <v>2.3292106419333099E-2</v>
      </c>
      <c r="BF8" s="1">
        <v>2.06264841435671E-2</v>
      </c>
      <c r="BG8" s="15">
        <v>2.5895697979287601E-2</v>
      </c>
      <c r="BH8" s="1" t="str">
        <f t="shared" si="4"/>
        <v>BF</v>
      </c>
    </row>
    <row r="9" spans="2:60" x14ac:dyDescent="0.35">
      <c r="B9" s="9" t="s">
        <v>16</v>
      </c>
      <c r="C9" s="1">
        <v>1.5653728436338998E-2</v>
      </c>
      <c r="D9" s="1">
        <v>1.5919309849639199E-2</v>
      </c>
      <c r="E9" s="1">
        <v>2.0858122277871399E-2</v>
      </c>
      <c r="F9" s="1">
        <v>2.1079985363119301E-2</v>
      </c>
      <c r="G9" s="1">
        <v>2.5267128776869301E-2</v>
      </c>
      <c r="H9" s="1">
        <v>1.9374400661849499E-2</v>
      </c>
      <c r="I9" s="1">
        <v>1.9946920636415798E-2</v>
      </c>
      <c r="J9" s="1">
        <v>1.5718139270347601E-2</v>
      </c>
      <c r="K9" s="15">
        <v>1.51037763006179E-2</v>
      </c>
      <c r="L9" s="1" t="str">
        <f t="shared" si="0"/>
        <v>K</v>
      </c>
      <c r="N9" s="9" t="s">
        <v>16</v>
      </c>
      <c r="O9" s="1">
        <v>4.09237263976076E-2</v>
      </c>
      <c r="P9" s="1">
        <v>4.2128091065747601E-2</v>
      </c>
      <c r="Q9" s="1">
        <v>4.4335343088419098E-2</v>
      </c>
      <c r="R9" s="1">
        <v>4.4000335854019801E-2</v>
      </c>
      <c r="S9" s="1">
        <v>4.8131195295686803E-2</v>
      </c>
      <c r="T9" s="1">
        <v>4.8220349133463403E-2</v>
      </c>
      <c r="U9" s="1">
        <v>5.0138331254457401E-2</v>
      </c>
      <c r="V9" s="1">
        <v>4.4596705447589598E-2</v>
      </c>
      <c r="W9" s="15">
        <v>4.2141635154395098E-2</v>
      </c>
      <c r="X9" s="1" t="str">
        <f t="shared" si="1"/>
        <v>O</v>
      </c>
      <c r="Z9" s="9" t="s">
        <v>16</v>
      </c>
      <c r="AA9" s="1">
        <v>2.1683251677318601E-2</v>
      </c>
      <c r="AB9" s="1">
        <v>1.9539640283481902E-2</v>
      </c>
      <c r="AC9" s="1">
        <v>2.1664688677972801E-2</v>
      </c>
      <c r="AD9" s="1">
        <v>2.4917019627582901E-2</v>
      </c>
      <c r="AE9" s="1">
        <v>2.3760055693495701E-2</v>
      </c>
      <c r="AF9" s="1">
        <v>2.1214486927540799E-2</v>
      </c>
      <c r="AG9" s="1">
        <v>2.23971644788078E-2</v>
      </c>
      <c r="AH9" s="1">
        <v>1.6812340902489401E-2</v>
      </c>
      <c r="AI9" s="15">
        <v>2.0023501004639802E-2</v>
      </c>
      <c r="AJ9" s="1" t="str">
        <f t="shared" si="2"/>
        <v>AH</v>
      </c>
      <c r="AL9" s="9" t="s">
        <v>16</v>
      </c>
      <c r="AM9" s="1">
        <v>2.1924561566646399E-2</v>
      </c>
      <c r="AN9" s="1">
        <v>1.82320834054789E-2</v>
      </c>
      <c r="AO9" s="1">
        <v>2.18441651649856E-2</v>
      </c>
      <c r="AP9" s="1">
        <v>2.4592308500204899E-2</v>
      </c>
      <c r="AQ9" s="1">
        <v>2.4019117323466101E-2</v>
      </c>
      <c r="AR9" s="1">
        <v>2.0500975266766801E-2</v>
      </c>
      <c r="AS9" s="1">
        <v>1.7331590220495699E-2</v>
      </c>
      <c r="AT9" s="1">
        <v>1.5500939956935999E-2</v>
      </c>
      <c r="AU9" s="15">
        <v>1.7972090579921999E-2</v>
      </c>
      <c r="AV9" s="1" t="str">
        <f t="shared" si="3"/>
        <v>AT</v>
      </c>
      <c r="AX9" s="9" t="s">
        <v>16</v>
      </c>
      <c r="AY9" s="1">
        <v>1.58024851948417E-2</v>
      </c>
      <c r="AZ9" s="1">
        <v>1.444123638242E-2</v>
      </c>
      <c r="BA9" s="1">
        <v>2.1644581544732099E-2</v>
      </c>
      <c r="BB9" s="1">
        <v>1.7006457947033399E-2</v>
      </c>
      <c r="BC9" s="1">
        <v>1.7805008277837601E-2</v>
      </c>
      <c r="BD9" s="1">
        <v>2.02048249017295E-2</v>
      </c>
      <c r="BE9" s="1">
        <v>2.4801843011855701E-2</v>
      </c>
      <c r="BF9" s="1">
        <v>1.27598030333314E-2</v>
      </c>
      <c r="BG9" s="15">
        <v>1.4088290058837299E-2</v>
      </c>
      <c r="BH9" s="1" t="str">
        <f t="shared" si="4"/>
        <v>BF</v>
      </c>
    </row>
    <row r="10" spans="2:60" x14ac:dyDescent="0.35">
      <c r="B10" s="9" t="s">
        <v>17</v>
      </c>
      <c r="C10" s="1">
        <v>8.9345190855829107E-3</v>
      </c>
      <c r="D10" s="1">
        <v>8.3758181955726797E-3</v>
      </c>
      <c r="E10" s="1">
        <v>1.42784897096649E-2</v>
      </c>
      <c r="F10" s="1">
        <v>1.5630376095654701E-2</v>
      </c>
      <c r="G10" s="1">
        <v>2.37097966397537E-2</v>
      </c>
      <c r="H10" s="1">
        <v>1.7643206706443999E-2</v>
      </c>
      <c r="I10" s="1">
        <v>1.79444139970046E-2</v>
      </c>
      <c r="J10" s="1">
        <v>1.07127067442459E-2</v>
      </c>
      <c r="K10" s="15">
        <v>8.2424010884666402E-3</v>
      </c>
      <c r="L10" s="1" t="str">
        <f t="shared" si="0"/>
        <v>K</v>
      </c>
      <c r="N10" s="9" t="s">
        <v>17</v>
      </c>
      <c r="O10" s="1">
        <v>3.9858581404103297E-2</v>
      </c>
      <c r="P10" s="1">
        <v>4.0306591403456903E-2</v>
      </c>
      <c r="Q10" s="1">
        <v>4.1628483061786903E-2</v>
      </c>
      <c r="R10" s="1">
        <v>4.2872768128924897E-2</v>
      </c>
      <c r="S10" s="1">
        <v>4.6850496027853197E-2</v>
      </c>
      <c r="T10" s="1">
        <v>4.7342181021607498E-2</v>
      </c>
      <c r="U10" s="1">
        <v>4.8739172546381299E-2</v>
      </c>
      <c r="V10" s="1">
        <v>4.3589242761937798E-2</v>
      </c>
      <c r="W10" s="15">
        <v>4.0263469701829202E-2</v>
      </c>
      <c r="X10" s="1" t="str">
        <f t="shared" si="1"/>
        <v>O</v>
      </c>
      <c r="Z10" s="9" t="s">
        <v>17</v>
      </c>
      <c r="AA10" s="1">
        <v>1.4814517688640101E-2</v>
      </c>
      <c r="AB10" s="1">
        <v>1.43500670865202E-2</v>
      </c>
      <c r="AC10" s="1">
        <v>1.6932186968599799E-2</v>
      </c>
      <c r="AD10" s="1">
        <v>2.4039387871671199E-2</v>
      </c>
      <c r="AE10" s="1">
        <v>2.5117572327059901E-2</v>
      </c>
      <c r="AF10" s="1">
        <v>1.94752415012787E-2</v>
      </c>
      <c r="AG10" s="1">
        <v>2.2740034902188601E-2</v>
      </c>
      <c r="AH10" s="1">
        <v>1.43437165045506E-2</v>
      </c>
      <c r="AI10" s="15">
        <v>1.48902401499289E-2</v>
      </c>
      <c r="AJ10" s="1" t="str">
        <f t="shared" si="2"/>
        <v>AH</v>
      </c>
      <c r="AL10" s="9" t="s">
        <v>17</v>
      </c>
      <c r="AM10" s="1">
        <v>1.5805160660675902E-2</v>
      </c>
      <c r="AN10" s="1">
        <v>1.4178547062223899E-2</v>
      </c>
      <c r="AO10" s="1">
        <v>1.6801743834371601E-2</v>
      </c>
      <c r="AP10" s="1">
        <v>2.3691426717184001E-2</v>
      </c>
      <c r="AQ10" s="1">
        <v>2.5467727339084999E-2</v>
      </c>
      <c r="AR10" s="1">
        <v>1.8397338984589399E-2</v>
      </c>
      <c r="AS10" s="1">
        <v>1.6776830463156901E-2</v>
      </c>
      <c r="AT10" s="1">
        <v>1.2813706511586099E-2</v>
      </c>
      <c r="AU10" s="15">
        <v>1.3795669168760899E-2</v>
      </c>
      <c r="AV10" s="1" t="str">
        <f t="shared" si="3"/>
        <v>AT</v>
      </c>
      <c r="AX10" s="9" t="s">
        <v>17</v>
      </c>
      <c r="AY10" s="1">
        <v>1.2799387390435299E-2</v>
      </c>
      <c r="AZ10" s="1">
        <v>1.0548130572918001E-2</v>
      </c>
      <c r="BA10" s="1">
        <v>1.32860601784612E-2</v>
      </c>
      <c r="BB10" s="1">
        <v>1.2461665608666499E-2</v>
      </c>
      <c r="BC10" s="1">
        <v>1.81412983657857E-2</v>
      </c>
      <c r="BD10" s="1">
        <v>1.6797541642247501E-2</v>
      </c>
      <c r="BE10" s="1">
        <v>2.6183415138779201E-2</v>
      </c>
      <c r="BF10" s="1">
        <v>9.8167059489971207E-3</v>
      </c>
      <c r="BG10" s="15">
        <v>1.1216581589247701E-2</v>
      </c>
      <c r="BH10" s="1" t="str">
        <f t="shared" si="4"/>
        <v>BF</v>
      </c>
    </row>
    <row r="11" spans="2:60" x14ac:dyDescent="0.35">
      <c r="B11" s="9" t="s">
        <v>18</v>
      </c>
      <c r="C11" s="1">
        <v>1.97702944523717E-2</v>
      </c>
      <c r="D11" s="1">
        <v>9.4649584229202794E-3</v>
      </c>
      <c r="E11" s="1">
        <v>1.4138647224626801E-2</v>
      </c>
      <c r="F11" s="1">
        <v>1.6142841191403402E-2</v>
      </c>
      <c r="G11" s="1">
        <v>2.1852528658939E-2</v>
      </c>
      <c r="H11" s="1">
        <v>1.6657634997676501E-2</v>
      </c>
      <c r="I11" s="1">
        <v>1.8763952954136399E-2</v>
      </c>
      <c r="J11" s="1">
        <v>1.06286236161996E-2</v>
      </c>
      <c r="K11" s="15">
        <v>9.1716595472826398E-3</v>
      </c>
      <c r="L11" s="1" t="str">
        <f t="shared" si="0"/>
        <v>K</v>
      </c>
      <c r="N11" s="9" t="s">
        <v>18</v>
      </c>
      <c r="O11" s="1">
        <v>4.2465653550664499E-2</v>
      </c>
      <c r="P11" s="1">
        <v>4.0168215506613397E-2</v>
      </c>
      <c r="Q11" s="1">
        <v>3.9858950075667199E-2</v>
      </c>
      <c r="R11" s="1">
        <v>4.3090522089924303E-2</v>
      </c>
      <c r="S11" s="1">
        <v>4.62157816747433E-2</v>
      </c>
      <c r="T11" s="1">
        <v>4.69599071555881E-2</v>
      </c>
      <c r="U11" s="1">
        <v>4.9353418357999099E-2</v>
      </c>
      <c r="V11" s="1">
        <v>4.2679763923609802E-2</v>
      </c>
      <c r="W11" s="15">
        <v>3.9847040073420999E-2</v>
      </c>
      <c r="X11" s="1" t="str">
        <f t="shared" si="1"/>
        <v>W</v>
      </c>
      <c r="Z11" s="9" t="s">
        <v>18</v>
      </c>
      <c r="AA11" s="1">
        <v>2.6340010860366098E-2</v>
      </c>
      <c r="AB11" s="1">
        <v>1.4160096704794701E-2</v>
      </c>
      <c r="AC11" s="1">
        <v>1.6735164116699099E-2</v>
      </c>
      <c r="AD11" s="1">
        <v>2.6569054453300399E-2</v>
      </c>
      <c r="AE11" s="1">
        <v>2.2877196200902599E-2</v>
      </c>
      <c r="AF11" s="1">
        <v>1.8121421167672899E-2</v>
      </c>
      <c r="AG11" s="1">
        <v>2.17530397071149E-2</v>
      </c>
      <c r="AH11" s="1">
        <v>1.2749037862485201E-2</v>
      </c>
      <c r="AI11" s="15">
        <v>1.46112934077964E-2</v>
      </c>
      <c r="AJ11" s="1" t="str">
        <f t="shared" si="2"/>
        <v>AH</v>
      </c>
      <c r="AL11" s="9" t="s">
        <v>18</v>
      </c>
      <c r="AM11" s="1">
        <v>3.2440328953390801E-2</v>
      </c>
      <c r="AN11" s="1">
        <v>1.2057199605861201E-2</v>
      </c>
      <c r="AO11" s="1">
        <v>1.6459419886104401E-2</v>
      </c>
      <c r="AP11" s="1">
        <v>2.5494537915978999E-2</v>
      </c>
      <c r="AQ11" s="1">
        <v>2.2247808090538099E-2</v>
      </c>
      <c r="AR11" s="1">
        <v>1.77930248342466E-2</v>
      </c>
      <c r="AS11" s="1">
        <v>1.68093569098994E-2</v>
      </c>
      <c r="AT11" s="1">
        <v>1.06694032475827E-2</v>
      </c>
      <c r="AU11" s="15">
        <v>1.28948708901995E-2</v>
      </c>
      <c r="AV11" s="1" t="str">
        <f t="shared" si="3"/>
        <v>AT</v>
      </c>
      <c r="AX11" s="9" t="s">
        <v>18</v>
      </c>
      <c r="AY11" s="1">
        <v>1.6136603038923902E-2</v>
      </c>
      <c r="AZ11" s="1">
        <v>1.07339394601999E-2</v>
      </c>
      <c r="BA11" s="1">
        <v>1.36452020483503E-2</v>
      </c>
      <c r="BB11" s="1">
        <v>1.31321237889619E-2</v>
      </c>
      <c r="BC11" s="1">
        <v>1.5451906991871101E-2</v>
      </c>
      <c r="BD11" s="1">
        <v>1.55519655328032E-2</v>
      </c>
      <c r="BE11" s="1">
        <v>2.3137209768608401E-2</v>
      </c>
      <c r="BF11" s="1">
        <v>9.54149181501566E-3</v>
      </c>
      <c r="BG11" s="15">
        <v>1.1074547402716199E-2</v>
      </c>
      <c r="BH11" s="1" t="str">
        <f t="shared" si="4"/>
        <v>BF</v>
      </c>
    </row>
    <row r="12" spans="2:60" x14ac:dyDescent="0.35">
      <c r="B12" s="10" t="s">
        <v>30</v>
      </c>
      <c r="K12" s="15"/>
      <c r="N12" s="10" t="s">
        <v>30</v>
      </c>
      <c r="W12" s="15"/>
      <c r="Z12" s="10" t="s">
        <v>30</v>
      </c>
      <c r="AI12" s="15"/>
      <c r="AL12" s="10" t="s">
        <v>30</v>
      </c>
      <c r="AU12" s="15"/>
      <c r="AX12" s="10" t="s">
        <v>30</v>
      </c>
      <c r="BG12" s="15"/>
    </row>
    <row r="13" spans="2:60" x14ac:dyDescent="0.35">
      <c r="B13" s="9" t="s">
        <v>11</v>
      </c>
      <c r="C13" s="1">
        <v>1.24472940395854E-2</v>
      </c>
      <c r="D13" s="1">
        <v>1.24422527586563E-2</v>
      </c>
      <c r="E13" s="1">
        <v>1.89521450092386E-2</v>
      </c>
      <c r="F13" s="1">
        <v>1.52904381209624E-2</v>
      </c>
      <c r="G13" s="1">
        <v>2.2347566788743899E-2</v>
      </c>
      <c r="H13" s="1">
        <v>1.6309194592794798E-2</v>
      </c>
      <c r="I13" s="1">
        <v>1.6103958558709702E-2</v>
      </c>
      <c r="J13" s="1">
        <v>1.2082989586305401E-2</v>
      </c>
      <c r="K13" s="15">
        <v>1.1784754765157701E-2</v>
      </c>
      <c r="L13" s="1" t="str">
        <f t="shared" si="0"/>
        <v>K</v>
      </c>
      <c r="N13" s="9" t="s">
        <v>11</v>
      </c>
      <c r="O13" s="1">
        <v>3.9479425718661199E-2</v>
      </c>
      <c r="P13" s="1">
        <v>4.0864753256378603E-2</v>
      </c>
      <c r="Q13" s="1">
        <v>4.2541220062721798E-2</v>
      </c>
      <c r="R13" s="1">
        <v>4.16640887651714E-2</v>
      </c>
      <c r="S13" s="1">
        <v>4.6058716400194398E-2</v>
      </c>
      <c r="T13" s="1">
        <v>4.7667545922839297E-2</v>
      </c>
      <c r="U13" s="1">
        <v>4.7114402471935699E-2</v>
      </c>
      <c r="V13" s="1">
        <v>4.2835729395323603E-2</v>
      </c>
      <c r="W13" s="15">
        <v>4.08578010117195E-2</v>
      </c>
      <c r="X13" s="1" t="str">
        <f t="shared" si="1"/>
        <v>O</v>
      </c>
      <c r="Z13" s="9" t="s">
        <v>11</v>
      </c>
      <c r="AA13" s="1">
        <v>1.5261489254987199E-2</v>
      </c>
      <c r="AB13" s="1">
        <v>1.69096660783421E-2</v>
      </c>
      <c r="AC13" s="1">
        <v>1.86020985904966E-2</v>
      </c>
      <c r="AD13" s="1">
        <v>1.9154459556293999E-2</v>
      </c>
      <c r="AE13" s="1">
        <v>2.20650259709778E-2</v>
      </c>
      <c r="AF13" s="1">
        <v>1.9757902312407899E-2</v>
      </c>
      <c r="AG13" s="1">
        <v>1.93591677445689E-2</v>
      </c>
      <c r="AH13" s="1">
        <v>1.46678339218284E-2</v>
      </c>
      <c r="AI13" s="15">
        <v>1.6551543476040299E-2</v>
      </c>
      <c r="AJ13" s="1" t="str">
        <f t="shared" si="2"/>
        <v>AH</v>
      </c>
      <c r="AL13" s="9" t="s">
        <v>11</v>
      </c>
      <c r="AM13" s="1">
        <v>1.5743468211234402E-2</v>
      </c>
      <c r="AN13" s="1">
        <v>1.58908595964476E-2</v>
      </c>
      <c r="AO13" s="1">
        <v>1.85028756554565E-2</v>
      </c>
      <c r="AP13" s="1">
        <v>1.8481803037306701E-2</v>
      </c>
      <c r="AQ13" s="1">
        <v>2.1377745617295E-2</v>
      </c>
      <c r="AR13" s="1">
        <v>1.74515989676104E-2</v>
      </c>
      <c r="AS13" s="1">
        <v>1.47743667417228E-2</v>
      </c>
      <c r="AT13" s="1">
        <v>1.37510284517556E-2</v>
      </c>
      <c r="AU13" s="15">
        <v>1.5769930631100701E-2</v>
      </c>
      <c r="AV13" s="1" t="str">
        <f t="shared" si="3"/>
        <v>AT</v>
      </c>
      <c r="AX13" s="9" t="s">
        <v>11</v>
      </c>
      <c r="AY13" s="1">
        <v>1.21026025938823E-2</v>
      </c>
      <c r="AZ13" s="1">
        <v>1.26162053764608E-2</v>
      </c>
      <c r="BA13" s="1">
        <v>1.56018650633488E-2</v>
      </c>
      <c r="BB13" s="1">
        <v>1.2715425693233201E-2</v>
      </c>
      <c r="BC13" s="1">
        <v>1.6463750980728699E-2</v>
      </c>
      <c r="BD13" s="1">
        <v>1.66784949857408E-2</v>
      </c>
      <c r="BE13" s="1">
        <v>2.1042401068093099E-2</v>
      </c>
      <c r="BF13" s="1">
        <v>1.0129648816755101E-2</v>
      </c>
      <c r="BG13" s="15">
        <v>1.3086701248397E-2</v>
      </c>
      <c r="BH13" s="1" t="str">
        <f t="shared" si="4"/>
        <v>BF</v>
      </c>
    </row>
    <row r="14" spans="2:60" x14ac:dyDescent="0.35">
      <c r="B14" s="9" t="s">
        <v>12</v>
      </c>
      <c r="C14" s="1">
        <v>2.21152976761574E-2</v>
      </c>
      <c r="D14" s="1">
        <v>1.401000160738E-2</v>
      </c>
      <c r="E14" s="1">
        <v>1.9965645865092401E-2</v>
      </c>
      <c r="F14" s="1">
        <v>2.0567646391457001E-2</v>
      </c>
      <c r="G14" s="1">
        <v>2.6296131311726801E-2</v>
      </c>
      <c r="H14" s="1">
        <v>1.9108895494600601E-2</v>
      </c>
      <c r="I14" s="1">
        <v>1.98150048618463E-2</v>
      </c>
      <c r="J14" s="1">
        <v>1.40786270596401E-2</v>
      </c>
      <c r="K14" s="15">
        <v>1.22460998587678E-2</v>
      </c>
      <c r="L14" s="1" t="str">
        <f t="shared" si="0"/>
        <v>K</v>
      </c>
      <c r="N14" s="9" t="s">
        <v>12</v>
      </c>
      <c r="O14" s="1">
        <v>4.0635332523965298E-2</v>
      </c>
      <c r="P14" s="1">
        <v>4.08764650022082E-2</v>
      </c>
      <c r="Q14" s="1">
        <v>4.3206220943778399E-2</v>
      </c>
      <c r="R14" s="1">
        <v>4.4821387134758903E-2</v>
      </c>
      <c r="S14" s="1">
        <v>4.8082805184306299E-2</v>
      </c>
      <c r="T14" s="1">
        <v>4.8187789911929201E-2</v>
      </c>
      <c r="U14" s="1">
        <v>4.8523235817794802E-2</v>
      </c>
      <c r="V14" s="1">
        <v>4.3847498829724399E-2</v>
      </c>
      <c r="W14" s="15">
        <v>4.0955645406772802E-2</v>
      </c>
      <c r="X14" s="1" t="str">
        <f t="shared" si="1"/>
        <v>O</v>
      </c>
      <c r="Z14" s="9" t="s">
        <v>12</v>
      </c>
      <c r="AA14" s="1">
        <v>2.0799664624625399E-2</v>
      </c>
      <c r="AB14" s="1">
        <v>1.67562794174545E-2</v>
      </c>
      <c r="AC14" s="1">
        <v>1.9435841909477201E-2</v>
      </c>
      <c r="AD14" s="1">
        <v>2.66137205972133E-2</v>
      </c>
      <c r="AE14" s="1">
        <v>2.2955189609139299E-2</v>
      </c>
      <c r="AF14" s="1">
        <v>2.0102087815655801E-2</v>
      </c>
      <c r="AG14" s="1">
        <v>2.20762538578144E-2</v>
      </c>
      <c r="AH14" s="1">
        <v>1.5406287909017701E-2</v>
      </c>
      <c r="AI14" s="15">
        <v>1.6660254999073601E-2</v>
      </c>
      <c r="AJ14" s="1" t="str">
        <f t="shared" si="2"/>
        <v>AH</v>
      </c>
      <c r="AL14" s="9" t="s">
        <v>12</v>
      </c>
      <c r="AM14" s="1">
        <v>2.5194703583519201E-2</v>
      </c>
      <c r="AN14" s="1">
        <v>1.6173518446668499E-2</v>
      </c>
      <c r="AO14" s="1">
        <v>1.9344950869431599E-2</v>
      </c>
      <c r="AP14" s="1">
        <v>2.6938981329932901E-2</v>
      </c>
      <c r="AQ14" s="1">
        <v>2.3055259392661901E-2</v>
      </c>
      <c r="AR14" s="1">
        <v>1.9111811940820501E-2</v>
      </c>
      <c r="AS14" s="1">
        <v>1.6808387092655599E-2</v>
      </c>
      <c r="AT14" s="1">
        <v>1.4578801889157399E-2</v>
      </c>
      <c r="AU14" s="15">
        <v>1.5863667307064701E-2</v>
      </c>
      <c r="AV14" s="1" t="str">
        <f t="shared" si="3"/>
        <v>AT</v>
      </c>
      <c r="AX14" s="9" t="s">
        <v>12</v>
      </c>
      <c r="AY14" s="1">
        <v>1.3133291955752E-2</v>
      </c>
      <c r="AZ14" s="1">
        <v>1.26328525580573E-2</v>
      </c>
      <c r="BA14" s="1">
        <v>1.67361888751291E-2</v>
      </c>
      <c r="BB14" s="1">
        <v>1.3927032125032801E-2</v>
      </c>
      <c r="BC14" s="1">
        <v>1.6245350080873099E-2</v>
      </c>
      <c r="BD14" s="1">
        <v>2.0030185197848601E-2</v>
      </c>
      <c r="BE14" s="1">
        <v>2.54966635157814E-2</v>
      </c>
      <c r="BF14" s="1">
        <v>1.08651571906402E-2</v>
      </c>
      <c r="BG14" s="15">
        <v>1.2542922103452399E-2</v>
      </c>
      <c r="BH14" s="1" t="str">
        <f t="shared" si="4"/>
        <v>BF</v>
      </c>
    </row>
    <row r="15" spans="2:60" x14ac:dyDescent="0.35">
      <c r="B15" s="9" t="s">
        <v>13</v>
      </c>
      <c r="C15" s="1">
        <v>3.4885828885240902E-2</v>
      </c>
      <c r="D15" s="1">
        <v>1.5474986463204299E-2</v>
      </c>
      <c r="E15" s="1">
        <v>2.5841901755633001E-2</v>
      </c>
      <c r="F15" s="1">
        <v>3.8421152687032702E-2</v>
      </c>
      <c r="G15" s="1">
        <v>3.7711488164944698E-2</v>
      </c>
      <c r="H15" s="1">
        <v>2.48638149731558E-2</v>
      </c>
      <c r="I15" s="1">
        <v>2.58979786063341E-2</v>
      </c>
      <c r="J15" s="1">
        <v>1.75487308702615E-2</v>
      </c>
      <c r="K15" s="15">
        <v>1.3488896278208399E-2</v>
      </c>
      <c r="L15" s="1" t="str">
        <f t="shared" si="0"/>
        <v>K</v>
      </c>
      <c r="N15" s="9" t="s">
        <v>13</v>
      </c>
      <c r="O15" s="1">
        <v>4.1867306325776697E-2</v>
      </c>
      <c r="P15" s="1">
        <v>4.17606540492877E-2</v>
      </c>
      <c r="Q15" s="1">
        <v>4.4593135240368301E-2</v>
      </c>
      <c r="R15" s="1">
        <v>5.0965725591199502E-2</v>
      </c>
      <c r="S15" s="1">
        <v>5.0121609269614002E-2</v>
      </c>
      <c r="T15" s="1">
        <v>5.0676975906639603E-2</v>
      </c>
      <c r="U15" s="1">
        <v>5.2146648762760699E-2</v>
      </c>
      <c r="V15" s="1">
        <v>4.5760824569634498E-2</v>
      </c>
      <c r="W15" s="15">
        <v>4.1280472280505999E-2</v>
      </c>
      <c r="X15" s="1" t="str">
        <f t="shared" si="1"/>
        <v>W</v>
      </c>
      <c r="Z15" s="9" t="s">
        <v>13</v>
      </c>
      <c r="AA15" s="1">
        <v>2.46097734310332E-2</v>
      </c>
      <c r="AB15" s="1">
        <v>2.0670773339229599E-2</v>
      </c>
      <c r="AC15" s="1">
        <v>2.1423210992137901E-2</v>
      </c>
      <c r="AD15" s="1">
        <v>4.6102410231538202E-2</v>
      </c>
      <c r="AE15" s="1">
        <v>3.0068183693441702E-2</v>
      </c>
      <c r="AF15" s="1">
        <v>2.8808591405557998E-2</v>
      </c>
      <c r="AG15" s="1">
        <v>2.8211709472310598E-2</v>
      </c>
      <c r="AH15" s="1">
        <v>1.75666165353035E-2</v>
      </c>
      <c r="AI15" s="15">
        <v>1.9213505340211798E-2</v>
      </c>
      <c r="AJ15" s="1" t="str">
        <f t="shared" si="2"/>
        <v>AH</v>
      </c>
      <c r="AL15" s="9" t="s">
        <v>13</v>
      </c>
      <c r="AM15" s="1">
        <v>3.2605760520576503E-2</v>
      </c>
      <c r="AN15" s="1">
        <v>1.7913859798093901E-2</v>
      </c>
      <c r="AO15" s="1">
        <v>2.1343762949949E-2</v>
      </c>
      <c r="AP15" s="1">
        <v>7.9046906123292598E-2</v>
      </c>
      <c r="AQ15" s="1">
        <v>3.0630882827549302E-2</v>
      </c>
      <c r="AR15" s="1">
        <v>2.41522592030134E-2</v>
      </c>
      <c r="AS15" s="1">
        <v>2.14953451823938E-2</v>
      </c>
      <c r="AT15" s="1">
        <v>1.5986029680666401E-2</v>
      </c>
      <c r="AU15" s="15">
        <v>1.6481955503657799E-2</v>
      </c>
      <c r="AV15" s="1" t="str">
        <f t="shared" si="3"/>
        <v>AT</v>
      </c>
      <c r="AX15" s="9" t="s">
        <v>13</v>
      </c>
      <c r="AY15" s="1">
        <v>1.3484725027836E-2</v>
      </c>
      <c r="AZ15" s="1">
        <v>1.3060391620152901E-2</v>
      </c>
      <c r="BA15" s="1">
        <v>1.8629873999312201E-2</v>
      </c>
      <c r="BB15" s="1">
        <v>1.7810277041818E-2</v>
      </c>
      <c r="BC15" s="1">
        <v>2.3145681238212201E-2</v>
      </c>
      <c r="BD15" s="1">
        <v>2.4618492730968999E-2</v>
      </c>
      <c r="BE15" s="1">
        <v>3.05143896145075E-2</v>
      </c>
      <c r="BF15" s="1">
        <v>1.36005309167474E-2</v>
      </c>
      <c r="BG15" s="15">
        <v>1.31193649823907E-2</v>
      </c>
      <c r="BH15" s="1" t="str">
        <f t="shared" si="4"/>
        <v>AZ</v>
      </c>
    </row>
    <row r="16" spans="2:60" x14ac:dyDescent="0.35">
      <c r="B16" s="9" t="s">
        <v>14</v>
      </c>
      <c r="C16" s="1">
        <v>4.19607423020769E-2</v>
      </c>
      <c r="D16" s="1">
        <v>3.44957294972199E-2</v>
      </c>
      <c r="E16" s="1">
        <v>3.8541361174859602E-2</v>
      </c>
      <c r="F16" s="1">
        <v>8.6070654429471399E-2</v>
      </c>
      <c r="G16" s="1">
        <v>4.8530938921209597E-2</v>
      </c>
      <c r="H16" s="1">
        <v>3.4439914888903203E-2</v>
      </c>
      <c r="I16" s="1">
        <v>3.5027920586256603E-2</v>
      </c>
      <c r="J16" s="1">
        <v>2.2760814437442801E-2</v>
      </c>
      <c r="K16" s="15">
        <v>2.0626884116605002E-2</v>
      </c>
      <c r="L16" s="1" t="str">
        <f t="shared" si="0"/>
        <v>K</v>
      </c>
      <c r="N16" s="9" t="s">
        <v>14</v>
      </c>
      <c r="O16" s="1">
        <v>4.4237326969543002E-2</v>
      </c>
      <c r="P16" s="1">
        <v>5.1020128947726402E-2</v>
      </c>
      <c r="Q16" s="1">
        <v>4.9413523243326901E-2</v>
      </c>
      <c r="R16" s="1">
        <v>7.7071759842424495E-2</v>
      </c>
      <c r="S16" s="1">
        <v>5.1938776438957598E-2</v>
      </c>
      <c r="T16" s="1">
        <v>5.8114593300175398E-2</v>
      </c>
      <c r="U16" s="1">
        <v>5.72013711038473E-2</v>
      </c>
      <c r="V16" s="1">
        <v>4.9690855103265201E-2</v>
      </c>
      <c r="W16" s="15">
        <v>4.6729487420333601E-2</v>
      </c>
      <c r="X16" s="1" t="str">
        <f t="shared" si="1"/>
        <v>O</v>
      </c>
      <c r="Z16" s="9" t="s">
        <v>14</v>
      </c>
      <c r="AA16" s="1">
        <v>3.2906736209422797E-2</v>
      </c>
      <c r="AB16" s="1">
        <v>4.5809181337296903E-2</v>
      </c>
      <c r="AC16" s="1">
        <v>3.4006911750506602E-2</v>
      </c>
      <c r="AD16" s="1">
        <v>9.0928274202698195E-2</v>
      </c>
      <c r="AE16" s="1">
        <v>3.7343425169708802E-2</v>
      </c>
      <c r="AF16" s="1">
        <v>4.2010505190528701E-2</v>
      </c>
      <c r="AG16" s="1">
        <v>3.7441733768545399E-2</v>
      </c>
      <c r="AH16" s="1">
        <v>2.2707397689061101E-2</v>
      </c>
      <c r="AI16" s="15">
        <v>2.9673812559571602E-2</v>
      </c>
      <c r="AJ16" s="1" t="str">
        <f t="shared" si="2"/>
        <v>AH</v>
      </c>
      <c r="AL16" s="9" t="s">
        <v>14</v>
      </c>
      <c r="AM16" s="1">
        <v>2.8183356582382899E-2</v>
      </c>
      <c r="AN16" s="1">
        <v>2.3894138582741399E-2</v>
      </c>
      <c r="AO16" s="1">
        <v>2.5520365467979401E-2</v>
      </c>
      <c r="AP16" s="1">
        <v>0.10562839580825201</v>
      </c>
      <c r="AQ16" s="1">
        <v>3.107815052451E-2</v>
      </c>
      <c r="AR16" s="1">
        <v>3.5573703375415502E-2</v>
      </c>
      <c r="AS16" s="1">
        <v>3.1313139463531203E-2</v>
      </c>
      <c r="AT16" s="1">
        <v>2.0462131805507901E-2</v>
      </c>
      <c r="AU16" s="15">
        <v>2.06459333818492E-2</v>
      </c>
      <c r="AV16" s="1" t="str">
        <f t="shared" si="3"/>
        <v>AT</v>
      </c>
      <c r="AX16" s="9" t="s">
        <v>14</v>
      </c>
      <c r="AY16" s="1">
        <v>2.8218113654074901E-2</v>
      </c>
      <c r="AZ16" s="1">
        <v>2.7734005229445899E-2</v>
      </c>
      <c r="BA16" s="1">
        <v>2.3092256131710599E-2</v>
      </c>
      <c r="BB16" s="1">
        <v>2.43480340495912E-2</v>
      </c>
      <c r="BC16" s="1">
        <v>2.3554721547993901E-2</v>
      </c>
      <c r="BD16" s="1">
        <v>4.4316149489675299E-2</v>
      </c>
      <c r="BE16" s="1">
        <v>4.6814664077671299E-2</v>
      </c>
      <c r="BF16" s="1">
        <v>2.0146739286747799E-2</v>
      </c>
      <c r="BG16" s="15">
        <v>1.6136543494620001E-2</v>
      </c>
      <c r="BH16" s="1" t="str">
        <f t="shared" si="4"/>
        <v>BG</v>
      </c>
    </row>
    <row r="17" spans="2:60" x14ac:dyDescent="0.35">
      <c r="B17" s="9" t="s">
        <v>15</v>
      </c>
      <c r="C17" s="1">
        <v>5.191071807343E-2</v>
      </c>
      <c r="D17" s="1">
        <v>9.9167477646590396E-2</v>
      </c>
      <c r="E17" s="1">
        <v>6.5217387080484801E-2</v>
      </c>
      <c r="F17" s="1">
        <v>9.9922470798919097E-2</v>
      </c>
      <c r="G17" s="1">
        <v>5.5631324944341601E-2</v>
      </c>
      <c r="H17" s="1">
        <v>5.3655227705278197E-2</v>
      </c>
      <c r="I17" s="1">
        <v>5.0298916494923102E-2</v>
      </c>
      <c r="J17" s="1">
        <v>7.1908848207550294E-2</v>
      </c>
      <c r="K17" s="15">
        <v>9.8929366483774206E-2</v>
      </c>
      <c r="L17" s="1" t="str">
        <f t="shared" si="0"/>
        <v>I</v>
      </c>
      <c r="N17" s="9" t="s">
        <v>15</v>
      </c>
      <c r="O17" s="1">
        <v>5.2352597723608098E-2</v>
      </c>
      <c r="P17" s="1">
        <v>6.5446106811115901E-2</v>
      </c>
      <c r="Q17" s="1">
        <v>6.2273929110746203E-2</v>
      </c>
      <c r="R17" s="1">
        <v>6.5546438941674598E-2</v>
      </c>
      <c r="S17" s="1">
        <v>5.5540404067065501E-2</v>
      </c>
      <c r="T17" s="1">
        <v>5.6283039689265298E-2</v>
      </c>
      <c r="U17" s="1">
        <v>5.6767219697951697E-2</v>
      </c>
      <c r="V17" s="1">
        <v>6.1897910706706701E-2</v>
      </c>
      <c r="W17" s="15">
        <v>6.5307495909150207E-2</v>
      </c>
      <c r="X17" s="1" t="str">
        <f t="shared" si="1"/>
        <v>O</v>
      </c>
      <c r="Z17" s="9" t="s">
        <v>15</v>
      </c>
      <c r="AA17" s="1">
        <v>6.0698582201795998E-2</v>
      </c>
      <c r="AB17" s="1">
        <v>0.11633415053290801</v>
      </c>
      <c r="AC17" s="1">
        <v>7.23002162472937E-2</v>
      </c>
      <c r="AD17" s="1">
        <v>0.113819944741284</v>
      </c>
      <c r="AE17" s="1">
        <v>5.7989544644001703E-2</v>
      </c>
      <c r="AF17" s="1">
        <v>5.0459385350992703E-2</v>
      </c>
      <c r="AG17" s="1">
        <v>6.0440896218617299E-2</v>
      </c>
      <c r="AH17" s="1">
        <v>6.3907455396472801E-2</v>
      </c>
      <c r="AI17" s="15">
        <v>0.11701467621796199</v>
      </c>
      <c r="AJ17" s="1" t="str">
        <f t="shared" si="2"/>
        <v>AF</v>
      </c>
      <c r="AL17" s="9" t="s">
        <v>15</v>
      </c>
      <c r="AM17" s="1">
        <v>6.0298823549587398E-2</v>
      </c>
      <c r="AN17" s="1">
        <v>0.10547301840103</v>
      </c>
      <c r="AO17" s="1">
        <v>7.5117163608791004E-2</v>
      </c>
      <c r="AP17" s="1">
        <v>0.102660195975892</v>
      </c>
      <c r="AQ17" s="1">
        <v>5.26799650785017E-2</v>
      </c>
      <c r="AR17" s="1">
        <v>4.8075145153776401E-2</v>
      </c>
      <c r="AS17" s="1">
        <v>4.7204995169973903E-2</v>
      </c>
      <c r="AT17" s="1">
        <v>6.8065590133672096E-2</v>
      </c>
      <c r="AU17" s="15">
        <v>0.105085611440316</v>
      </c>
      <c r="AV17" s="1" t="str">
        <f t="shared" si="3"/>
        <v>AS</v>
      </c>
      <c r="AX17" s="9" t="s">
        <v>15</v>
      </c>
      <c r="AY17" s="1">
        <v>2.2908050229164399E-2</v>
      </c>
      <c r="AZ17" s="1">
        <v>2.5873805415563299E-2</v>
      </c>
      <c r="BA17" s="1">
        <v>2.6634794376088299E-2</v>
      </c>
      <c r="BB17" s="1">
        <v>2.60474667625346E-2</v>
      </c>
      <c r="BC17" s="1">
        <v>2.07698233301284E-2</v>
      </c>
      <c r="BD17" s="1">
        <v>2.40332820740237E-2</v>
      </c>
      <c r="BE17" s="1">
        <v>3.01296492128133E-2</v>
      </c>
      <c r="BF17" s="1">
        <v>2.0020112978909699E-2</v>
      </c>
      <c r="BG17" s="15">
        <v>2.58704734476412E-2</v>
      </c>
      <c r="BH17" s="1" t="str">
        <f t="shared" si="4"/>
        <v>BF</v>
      </c>
    </row>
    <row r="18" spans="2:60" x14ac:dyDescent="0.35">
      <c r="B18" s="9" t="s">
        <v>16</v>
      </c>
      <c r="C18" s="1">
        <v>1.6753750081810299E-2</v>
      </c>
      <c r="D18" s="1">
        <v>1.5986109334159102E-2</v>
      </c>
      <c r="E18" s="1">
        <v>2.0453776976289501E-2</v>
      </c>
      <c r="F18" s="1">
        <v>2.11952641757614E-2</v>
      </c>
      <c r="G18" s="1">
        <v>2.6473305318775599E-2</v>
      </c>
      <c r="H18" s="1">
        <v>1.95146021443535E-2</v>
      </c>
      <c r="I18" s="1">
        <v>1.8093996999363999E-2</v>
      </c>
      <c r="J18" s="1">
        <v>1.5588086051492599E-2</v>
      </c>
      <c r="K18" s="15">
        <v>1.47966926218829E-2</v>
      </c>
      <c r="L18" s="1" t="str">
        <f t="shared" si="0"/>
        <v>K</v>
      </c>
      <c r="N18" s="9" t="s">
        <v>16</v>
      </c>
      <c r="O18" s="1">
        <v>4.23556562624266E-2</v>
      </c>
      <c r="P18" s="1">
        <v>4.2281689332075302E-2</v>
      </c>
      <c r="Q18" s="1">
        <v>4.4268993788422202E-2</v>
      </c>
      <c r="R18" s="1">
        <v>4.4915148664742097E-2</v>
      </c>
      <c r="S18" s="1">
        <v>4.8546119577712099E-2</v>
      </c>
      <c r="T18" s="1">
        <v>4.8533342281401999E-2</v>
      </c>
      <c r="U18" s="1">
        <v>4.93597806412902E-2</v>
      </c>
      <c r="V18" s="1">
        <v>4.45460489427447E-2</v>
      </c>
      <c r="W18" s="15">
        <v>4.1916954164256601E-2</v>
      </c>
      <c r="X18" s="1" t="str">
        <f t="shared" si="1"/>
        <v>W</v>
      </c>
      <c r="Z18" s="9" t="s">
        <v>16</v>
      </c>
      <c r="AA18" s="1">
        <v>2.5583686363434398E-2</v>
      </c>
      <c r="AB18" s="1">
        <v>1.9187098163383799E-2</v>
      </c>
      <c r="AC18" s="1">
        <v>2.15014531420918E-2</v>
      </c>
      <c r="AD18" s="1">
        <v>2.7577175634618301E-2</v>
      </c>
      <c r="AE18" s="1">
        <v>2.4792514801161101E-2</v>
      </c>
      <c r="AF18" s="1">
        <v>2.1584607184436399E-2</v>
      </c>
      <c r="AG18" s="1">
        <v>2.3185575258719199E-2</v>
      </c>
      <c r="AH18" s="1">
        <v>1.69956983241271E-2</v>
      </c>
      <c r="AI18" s="15">
        <v>1.9173733976179101E-2</v>
      </c>
      <c r="AJ18" s="1" t="str">
        <f t="shared" si="2"/>
        <v>AH</v>
      </c>
      <c r="AL18" s="9" t="s">
        <v>16</v>
      </c>
      <c r="AM18" s="1">
        <v>2.6853802091305799E-2</v>
      </c>
      <c r="AN18" s="1">
        <v>1.9167260602293901E-2</v>
      </c>
      <c r="AO18" s="1">
        <v>2.1693859157952501E-2</v>
      </c>
      <c r="AP18" s="1">
        <v>2.76930612163141E-2</v>
      </c>
      <c r="AQ18" s="1">
        <v>2.4890876302423301E-2</v>
      </c>
      <c r="AR18" s="1">
        <v>1.9950834716411701E-2</v>
      </c>
      <c r="AS18" s="1">
        <v>1.6997621791046101E-2</v>
      </c>
      <c r="AT18" s="1">
        <v>1.55043086198716E-2</v>
      </c>
      <c r="AU18" s="15">
        <v>1.78643398275329E-2</v>
      </c>
      <c r="AV18" s="1" t="str">
        <f t="shared" si="3"/>
        <v>AT</v>
      </c>
      <c r="AX18" s="9" t="s">
        <v>16</v>
      </c>
      <c r="AY18" s="1">
        <v>1.60957220326477E-2</v>
      </c>
      <c r="AZ18" s="1">
        <v>1.4170009260777499E-2</v>
      </c>
      <c r="BA18" s="1">
        <v>2.14890111673572E-2</v>
      </c>
      <c r="BB18" s="1">
        <v>1.5867291858250199E-2</v>
      </c>
      <c r="BC18" s="1">
        <v>1.94817843172926E-2</v>
      </c>
      <c r="BD18" s="1">
        <v>2.0223073190920302E-2</v>
      </c>
      <c r="BE18" s="1">
        <v>2.78327181492126E-2</v>
      </c>
      <c r="BF18" s="1">
        <v>1.2391455078782599E-2</v>
      </c>
      <c r="BG18" s="15">
        <v>1.4694831938536899E-2</v>
      </c>
      <c r="BH18" s="1" t="str">
        <f t="shared" si="4"/>
        <v>BF</v>
      </c>
    </row>
    <row r="19" spans="2:60" x14ac:dyDescent="0.35">
      <c r="B19" s="9" t="s">
        <v>17</v>
      </c>
      <c r="C19" s="1">
        <v>9.6519936873041608E-3</v>
      </c>
      <c r="D19" s="1">
        <v>8.4548658491793594E-3</v>
      </c>
      <c r="E19" s="1">
        <v>1.42585126468704E-2</v>
      </c>
      <c r="F19" s="1">
        <v>1.78754011567362E-2</v>
      </c>
      <c r="G19" s="1">
        <v>1.95906794673994E-2</v>
      </c>
      <c r="H19" s="1">
        <v>1.6891749267961501E-2</v>
      </c>
      <c r="I19" s="1">
        <v>1.8692127930376799E-2</v>
      </c>
      <c r="J19" s="1">
        <v>1.04203426950564E-2</v>
      </c>
      <c r="K19" s="15">
        <v>7.9157214724464697E-3</v>
      </c>
      <c r="L19" s="1" t="str">
        <f t="shared" si="0"/>
        <v>K</v>
      </c>
      <c r="N19" s="9" t="s">
        <v>17</v>
      </c>
      <c r="O19" s="1">
        <v>3.9908092044385599E-2</v>
      </c>
      <c r="P19" s="1">
        <v>4.0011760229155299E-2</v>
      </c>
      <c r="Q19" s="1">
        <v>4.1609441512083498E-2</v>
      </c>
      <c r="R19" s="1">
        <v>4.4139035188110097E-2</v>
      </c>
      <c r="S19" s="1">
        <v>4.6567907572312502E-2</v>
      </c>
      <c r="T19" s="1">
        <v>4.7007657091248399E-2</v>
      </c>
      <c r="U19" s="1">
        <v>4.8968761021692099E-2</v>
      </c>
      <c r="V19" s="1">
        <v>4.3591247400171201E-2</v>
      </c>
      <c r="W19" s="15">
        <v>4.0201855407191497E-2</v>
      </c>
      <c r="X19" s="1" t="str">
        <f t="shared" si="1"/>
        <v>O</v>
      </c>
      <c r="Z19" s="9" t="s">
        <v>17</v>
      </c>
      <c r="AA19" s="1">
        <v>1.57183872949717E-2</v>
      </c>
      <c r="AB19" s="1">
        <v>1.4953367065074099E-2</v>
      </c>
      <c r="AC19" s="1">
        <v>1.6884182168472501E-2</v>
      </c>
      <c r="AD19" s="1">
        <v>2.8425886285653498E-2</v>
      </c>
      <c r="AE19" s="1">
        <v>2.1882266680244001E-2</v>
      </c>
      <c r="AF19" s="1">
        <v>1.94895479278555E-2</v>
      </c>
      <c r="AG19" s="1">
        <v>2.2642957271897499E-2</v>
      </c>
      <c r="AH19" s="1">
        <v>1.4137389357335099E-2</v>
      </c>
      <c r="AI19" s="15">
        <v>1.51091049201142E-2</v>
      </c>
      <c r="AJ19" s="1" t="str">
        <f t="shared" si="2"/>
        <v>AH</v>
      </c>
      <c r="AL19" s="9" t="s">
        <v>17</v>
      </c>
      <c r="AM19" s="1">
        <v>1.7213467027049401E-2</v>
      </c>
      <c r="AN19" s="1">
        <v>1.4036437513361999E-2</v>
      </c>
      <c r="AO19" s="1">
        <v>1.6598548031476701E-2</v>
      </c>
      <c r="AP19" s="1">
        <v>2.6811438131836601E-2</v>
      </c>
      <c r="AQ19" s="1">
        <v>2.120363228391E-2</v>
      </c>
      <c r="AR19" s="1">
        <v>1.8886350292506699E-2</v>
      </c>
      <c r="AS19" s="1">
        <v>1.65742949951765E-2</v>
      </c>
      <c r="AT19" s="1">
        <v>1.2773645721215501E-2</v>
      </c>
      <c r="AU19" s="15">
        <v>1.36781632588583E-2</v>
      </c>
      <c r="AV19" s="1" t="str">
        <f t="shared" si="3"/>
        <v>AT</v>
      </c>
      <c r="AX19" s="9" t="s">
        <v>17</v>
      </c>
      <c r="AY19" s="1">
        <v>1.2103981528064E-2</v>
      </c>
      <c r="AZ19" s="1">
        <v>1.07629542866544E-2</v>
      </c>
      <c r="BA19" s="1">
        <v>1.33561512724796E-2</v>
      </c>
      <c r="BB19" s="1">
        <v>1.3494439821180799E-2</v>
      </c>
      <c r="BC19" s="1">
        <v>1.5163939512272301E-2</v>
      </c>
      <c r="BD19" s="1">
        <v>1.6230438837145499E-2</v>
      </c>
      <c r="BE19" s="1">
        <v>2.0013448629805801E-2</v>
      </c>
      <c r="BF19" s="1">
        <v>9.6643634664770502E-3</v>
      </c>
      <c r="BG19" s="15">
        <v>1.1003140344949199E-2</v>
      </c>
      <c r="BH19" s="1" t="str">
        <f t="shared" si="4"/>
        <v>BF</v>
      </c>
    </row>
    <row r="20" spans="2:60" x14ac:dyDescent="0.35">
      <c r="B20" s="9" t="s">
        <v>18</v>
      </c>
      <c r="C20" s="1">
        <v>2.6207186545963601E-2</v>
      </c>
      <c r="D20" s="1">
        <v>9.8310578482342596E-3</v>
      </c>
      <c r="E20" s="1">
        <v>1.3848956223384E-2</v>
      </c>
      <c r="F20" s="1">
        <v>1.8777807257320801E-2</v>
      </c>
      <c r="G20" s="1">
        <v>2.1031748309254101E-2</v>
      </c>
      <c r="H20" s="1">
        <v>1.6195550198943899E-2</v>
      </c>
      <c r="I20" s="1">
        <v>1.7086527683779901E-2</v>
      </c>
      <c r="J20" s="1">
        <v>9.89047343100493E-3</v>
      </c>
      <c r="K20" s="15">
        <v>8.9503027053710396E-3</v>
      </c>
      <c r="L20" s="1" t="str">
        <f t="shared" si="0"/>
        <v>K</v>
      </c>
      <c r="N20" s="9" t="s">
        <v>18</v>
      </c>
      <c r="O20" s="1">
        <v>4.5058044237737099E-2</v>
      </c>
      <c r="P20" s="1">
        <v>3.9812679179016201E-2</v>
      </c>
      <c r="Q20" s="1">
        <v>3.9809320183848099E-2</v>
      </c>
      <c r="R20" s="1">
        <v>4.4543347329006201E-2</v>
      </c>
      <c r="S20" s="1">
        <v>4.6552265210515899E-2</v>
      </c>
      <c r="T20" s="1">
        <v>4.6751446810934898E-2</v>
      </c>
      <c r="U20" s="1">
        <v>4.8944970940651603E-2</v>
      </c>
      <c r="V20" s="1">
        <v>4.2573359160051998E-2</v>
      </c>
      <c r="W20" s="15">
        <v>3.97727188207024E-2</v>
      </c>
      <c r="X20" s="1" t="str">
        <f t="shared" si="1"/>
        <v>W</v>
      </c>
      <c r="Z20" s="9" t="s">
        <v>18</v>
      </c>
      <c r="AA20" s="1">
        <v>3.3470106000077202E-2</v>
      </c>
      <c r="AB20" s="1">
        <v>1.3445655908391399E-2</v>
      </c>
      <c r="AC20" s="1">
        <v>1.6743862881324501E-2</v>
      </c>
      <c r="AD20" s="1">
        <v>2.8235659007064599E-2</v>
      </c>
      <c r="AE20" s="1">
        <v>2.37417652201861E-2</v>
      </c>
      <c r="AF20" s="1">
        <v>1.83131676776336E-2</v>
      </c>
      <c r="AG20" s="1">
        <v>2.00212954433058E-2</v>
      </c>
      <c r="AH20" s="1">
        <v>1.25776336163099E-2</v>
      </c>
      <c r="AI20" s="15">
        <v>1.42738918733474E-2</v>
      </c>
      <c r="AJ20" s="1" t="str">
        <f t="shared" si="2"/>
        <v>AH</v>
      </c>
      <c r="AL20" s="9" t="s">
        <v>18</v>
      </c>
      <c r="AM20" s="1">
        <v>3.8121157239856499E-2</v>
      </c>
      <c r="AN20" s="1">
        <v>1.1991571964000599E-2</v>
      </c>
      <c r="AO20" s="1">
        <v>1.6364091677079501E-2</v>
      </c>
      <c r="AP20" s="1">
        <v>2.9596975738077E-2</v>
      </c>
      <c r="AQ20" s="1">
        <v>2.2886075898884001E-2</v>
      </c>
      <c r="AR20" s="1">
        <v>1.8168877239572799E-2</v>
      </c>
      <c r="AS20" s="1">
        <v>1.62031635249065E-2</v>
      </c>
      <c r="AT20" s="1">
        <v>1.05588918068516E-2</v>
      </c>
      <c r="AU20" s="15">
        <v>1.2744168812144401E-2</v>
      </c>
      <c r="AV20" s="1" t="str">
        <f t="shared" si="3"/>
        <v>AT</v>
      </c>
      <c r="AX20" s="9" t="s">
        <v>18</v>
      </c>
      <c r="AY20" s="1">
        <v>1.14552621614935E-2</v>
      </c>
      <c r="AZ20" s="1">
        <v>9.4131395318528405E-3</v>
      </c>
      <c r="BA20" s="1">
        <v>1.33813978441548E-2</v>
      </c>
      <c r="BB20" s="1">
        <v>1.30776519392822E-2</v>
      </c>
      <c r="BC20" s="1">
        <v>1.7111471905247099E-2</v>
      </c>
      <c r="BD20" s="1">
        <v>1.6302692757387899E-2</v>
      </c>
      <c r="BE20" s="1">
        <v>2.1173886039711501E-2</v>
      </c>
      <c r="BF20" s="1">
        <v>9.6593265984381196E-3</v>
      </c>
      <c r="BG20" s="15">
        <v>1.0587463333499801E-2</v>
      </c>
      <c r="BH20" s="1" t="str">
        <f t="shared" si="4"/>
        <v>AZ</v>
      </c>
    </row>
    <row r="21" spans="2:60" x14ac:dyDescent="0.35">
      <c r="B21" s="10" t="s">
        <v>31</v>
      </c>
      <c r="K21" s="15"/>
      <c r="N21" s="10" t="s">
        <v>31</v>
      </c>
      <c r="W21" s="15"/>
      <c r="Z21" s="10" t="s">
        <v>31</v>
      </c>
      <c r="AI21" s="15"/>
      <c r="AL21" s="10" t="s">
        <v>31</v>
      </c>
      <c r="AU21" s="15"/>
      <c r="AX21" s="10" t="s">
        <v>31</v>
      </c>
      <c r="BG21" s="15"/>
    </row>
    <row r="22" spans="2:60" x14ac:dyDescent="0.35">
      <c r="B22" s="9" t="s">
        <v>11</v>
      </c>
      <c r="C22" s="1">
        <v>2.6179923664261199E-2</v>
      </c>
      <c r="D22" s="1">
        <v>1.08427820289555E-2</v>
      </c>
      <c r="E22" s="1">
        <v>2.2817321242949499E-2</v>
      </c>
      <c r="F22" s="1">
        <v>2.65744274987956E-2</v>
      </c>
      <c r="G22" s="1">
        <v>1.90532776656567E-2</v>
      </c>
      <c r="H22" s="1">
        <v>1.42410874628391E-2</v>
      </c>
      <c r="I22" s="1">
        <v>1.6425195846621499E-2</v>
      </c>
      <c r="J22" s="1">
        <v>1.07829721793802E-2</v>
      </c>
      <c r="K22" s="15">
        <v>1.07450352159205E-2</v>
      </c>
      <c r="L22" s="1" t="str">
        <f t="shared" si="0"/>
        <v>K</v>
      </c>
      <c r="N22" s="9" t="s">
        <v>11</v>
      </c>
      <c r="O22" s="1">
        <v>4.4472552748698803E-2</v>
      </c>
      <c r="P22" s="1">
        <v>4.0677413019580097E-2</v>
      </c>
      <c r="Q22" s="1">
        <v>4.3464552860955998E-2</v>
      </c>
      <c r="R22" s="1">
        <v>4.3902317264002101E-2</v>
      </c>
      <c r="S22" s="1">
        <v>4.6810334375748198E-2</v>
      </c>
      <c r="T22" s="1">
        <v>4.3821060247612398E-2</v>
      </c>
      <c r="U22" s="1">
        <v>5.2268859432246698E-2</v>
      </c>
      <c r="V22" s="1">
        <v>4.1732444461542902E-2</v>
      </c>
      <c r="W22" s="15">
        <v>4.0784898117146501E-2</v>
      </c>
      <c r="X22" s="1" t="str">
        <f t="shared" si="1"/>
        <v>P</v>
      </c>
      <c r="Z22" s="9" t="s">
        <v>11</v>
      </c>
      <c r="AA22" s="1">
        <v>2.71054046622691E-2</v>
      </c>
      <c r="AB22" s="1">
        <v>1.6003050320660801E-2</v>
      </c>
      <c r="AC22" s="1">
        <v>2.0480025229047499E-2</v>
      </c>
      <c r="AD22" s="1">
        <v>2.6601550088192202E-2</v>
      </c>
      <c r="AE22" s="1">
        <v>1.97494660398525E-2</v>
      </c>
      <c r="AF22" s="1">
        <v>1.6206346792491302E-2</v>
      </c>
      <c r="AG22" s="1">
        <v>4.5329334447693298E-2</v>
      </c>
      <c r="AH22" s="1">
        <v>1.4025542458711199E-2</v>
      </c>
      <c r="AI22" s="15">
        <v>1.5975254427306199E-2</v>
      </c>
      <c r="AJ22" s="1" t="str">
        <f t="shared" si="2"/>
        <v>AH</v>
      </c>
      <c r="AL22" s="9" t="s">
        <v>11</v>
      </c>
      <c r="AM22" s="1">
        <v>3.31921077415228E-2</v>
      </c>
      <c r="AN22" s="1">
        <v>1.54696502897364E-2</v>
      </c>
      <c r="AO22" s="1">
        <v>2.1461769920086499E-2</v>
      </c>
      <c r="AP22" s="1">
        <v>3.2931639696702299E-2</v>
      </c>
      <c r="AQ22" s="1">
        <v>1.93872179841444E-2</v>
      </c>
      <c r="AR22" s="1">
        <v>1.5480640576139701E-2</v>
      </c>
      <c r="AS22" s="1">
        <v>1.44286505623283E-2</v>
      </c>
      <c r="AT22" s="1">
        <v>1.34931204880165E-2</v>
      </c>
      <c r="AU22" s="15">
        <v>1.53456705011932E-2</v>
      </c>
      <c r="AV22" s="1" t="str">
        <f t="shared" si="3"/>
        <v>AT</v>
      </c>
      <c r="AX22" s="9" t="s">
        <v>11</v>
      </c>
      <c r="AY22" s="1">
        <v>1.34255077316519E-2</v>
      </c>
      <c r="AZ22" s="1">
        <v>1.1944900076747001E-2</v>
      </c>
      <c r="BA22" s="1">
        <v>1.4555878681956401E-2</v>
      </c>
      <c r="BB22" s="1">
        <v>1.39231069395805E-2</v>
      </c>
      <c r="BC22" s="1">
        <v>1.37800150879465E-2</v>
      </c>
      <c r="BD22" s="1">
        <v>1.18461982271151E-2</v>
      </c>
      <c r="BE22" s="1">
        <v>2.89545385299654E-2</v>
      </c>
      <c r="BF22" s="1">
        <v>9.5078116468875901E-3</v>
      </c>
      <c r="BG22" s="15">
        <v>1.2398177506803301E-2</v>
      </c>
      <c r="BH22" s="1" t="str">
        <f t="shared" si="4"/>
        <v>BF</v>
      </c>
    </row>
    <row r="23" spans="2:60" x14ac:dyDescent="0.35">
      <c r="B23" s="9" t="s">
        <v>12</v>
      </c>
      <c r="C23" s="1">
        <v>4.9604339024961003E-2</v>
      </c>
      <c r="D23" s="1">
        <v>1.7815340301323802E-2</v>
      </c>
      <c r="E23" s="1">
        <v>2.1651315522895901E-2</v>
      </c>
      <c r="F23" s="1">
        <v>4.57090856097392E-2</v>
      </c>
      <c r="G23" s="1">
        <v>2.3396565382472801E-2</v>
      </c>
      <c r="H23" s="1">
        <v>1.91955090867643E-2</v>
      </c>
      <c r="I23" s="1">
        <v>2.23820518000226E-2</v>
      </c>
      <c r="J23" s="1">
        <v>1.35106913970691E-2</v>
      </c>
      <c r="K23" s="15">
        <v>1.1837081398551301E-2</v>
      </c>
      <c r="L23" s="1" t="str">
        <f t="shared" si="0"/>
        <v>K</v>
      </c>
      <c r="N23" s="9" t="s">
        <v>12</v>
      </c>
      <c r="O23" s="1">
        <v>5.75363460512337E-2</v>
      </c>
      <c r="P23" s="1">
        <v>4.1139832418227398E-2</v>
      </c>
      <c r="Q23" s="1">
        <v>4.3963427480692298E-2</v>
      </c>
      <c r="R23" s="1">
        <v>5.7546497784909903E-2</v>
      </c>
      <c r="S23" s="1">
        <v>4.7262146651506902E-2</v>
      </c>
      <c r="T23" s="1">
        <v>4.7441135764736797E-2</v>
      </c>
      <c r="U23" s="1">
        <v>4.7776380810897703E-2</v>
      </c>
      <c r="V23" s="1">
        <v>4.34622033242388E-2</v>
      </c>
      <c r="W23" s="15">
        <v>4.07646796515726E-2</v>
      </c>
      <c r="X23" s="1" t="str">
        <f t="shared" si="1"/>
        <v>W</v>
      </c>
      <c r="Z23" s="9" t="s">
        <v>12</v>
      </c>
      <c r="AA23" s="1">
        <v>4.9642780572314998E-2</v>
      </c>
      <c r="AB23" s="1">
        <v>1.6642191029609201E-2</v>
      </c>
      <c r="AC23" s="1">
        <v>2.0580961272651601E-2</v>
      </c>
      <c r="AD23" s="1">
        <v>5.2109029222856797E-2</v>
      </c>
      <c r="AE23" s="1">
        <v>2.2070034656617901E-2</v>
      </c>
      <c r="AF23" s="1">
        <v>1.93220723371412E-2</v>
      </c>
      <c r="AG23" s="1">
        <v>2.2307506330609E-2</v>
      </c>
      <c r="AH23" s="1">
        <v>1.60282690159404E-2</v>
      </c>
      <c r="AI23" s="15">
        <v>1.6481731481155101E-2</v>
      </c>
      <c r="AJ23" s="1" t="str">
        <f t="shared" si="2"/>
        <v>AH</v>
      </c>
      <c r="AL23" s="9" t="s">
        <v>12</v>
      </c>
      <c r="AM23" s="1">
        <v>6.4300170940444504E-2</v>
      </c>
      <c r="AN23" s="1">
        <v>1.5780294301139901E-2</v>
      </c>
      <c r="AO23" s="1">
        <v>2.05264631848051E-2</v>
      </c>
      <c r="AP23" s="1">
        <v>5.7587441937260397E-2</v>
      </c>
      <c r="AQ23" s="1">
        <v>2.15506279859915E-2</v>
      </c>
      <c r="AR23" s="1">
        <v>1.9925320146653599E-2</v>
      </c>
      <c r="AS23" s="1">
        <v>1.6756346492266701E-2</v>
      </c>
      <c r="AT23" s="1">
        <v>1.43210485611165E-2</v>
      </c>
      <c r="AU23" s="15">
        <v>1.5712328303128398E-2</v>
      </c>
      <c r="AV23" s="1" t="str">
        <f t="shared" si="3"/>
        <v>AT</v>
      </c>
      <c r="AX23" s="9" t="s">
        <v>12</v>
      </c>
      <c r="AY23" s="1">
        <v>1.7743260317625201E-2</v>
      </c>
      <c r="AZ23" s="1">
        <v>1.2268638593322299E-2</v>
      </c>
      <c r="BA23" s="1">
        <v>1.6599967042417001E-2</v>
      </c>
      <c r="BB23" s="1">
        <v>1.8504410202493701E-2</v>
      </c>
      <c r="BC23" s="1">
        <v>1.6893941825024902E-2</v>
      </c>
      <c r="BD23" s="1">
        <v>1.9341913353616302E-2</v>
      </c>
      <c r="BE23" s="1">
        <v>2.5721183363808998E-2</v>
      </c>
      <c r="BF23" s="1">
        <v>1.06297236562012E-2</v>
      </c>
      <c r="BG23" s="15">
        <v>1.26512164129403E-2</v>
      </c>
      <c r="BH23" s="1" t="str">
        <f t="shared" si="4"/>
        <v>BF</v>
      </c>
    </row>
    <row r="24" spans="2:60" x14ac:dyDescent="0.35">
      <c r="B24" s="9" t="s">
        <v>13</v>
      </c>
      <c r="C24" s="1">
        <v>5.6393488505255801E-2</v>
      </c>
      <c r="D24" s="1">
        <v>1.45558346158439E-2</v>
      </c>
      <c r="E24" s="1">
        <v>2.49191090357508E-2</v>
      </c>
      <c r="F24" s="1">
        <v>7.4305888921322102E-2</v>
      </c>
      <c r="G24" s="1">
        <v>3.5381041715718299E-2</v>
      </c>
      <c r="H24" s="1">
        <v>2.54907093485469E-2</v>
      </c>
      <c r="I24" s="1">
        <v>2.4945772225164298E-2</v>
      </c>
      <c r="J24" s="1">
        <v>1.7733567430664499E-2</v>
      </c>
      <c r="K24" s="15">
        <v>1.30213390529564E-2</v>
      </c>
      <c r="L24" s="1" t="str">
        <f t="shared" si="0"/>
        <v>K</v>
      </c>
      <c r="N24" s="9" t="s">
        <v>13</v>
      </c>
      <c r="O24" s="1">
        <v>5.0917147901252201E-2</v>
      </c>
      <c r="P24" s="1">
        <v>4.17606219080622E-2</v>
      </c>
      <c r="Q24" s="1">
        <v>4.4762241543236797E-2</v>
      </c>
      <c r="R24" s="1">
        <v>7.06646444410991E-2</v>
      </c>
      <c r="S24" s="1">
        <v>5.0131178067421497E-2</v>
      </c>
      <c r="T24" s="1">
        <v>5.0850517676623699E-2</v>
      </c>
      <c r="U24" s="1">
        <v>4.98452153056115E-2</v>
      </c>
      <c r="V24" s="1">
        <v>4.5882521453599397E-2</v>
      </c>
      <c r="W24" s="15">
        <v>4.1304566422376503E-2</v>
      </c>
      <c r="X24" s="1" t="str">
        <f t="shared" si="1"/>
        <v>W</v>
      </c>
      <c r="Z24" s="9" t="s">
        <v>13</v>
      </c>
      <c r="AA24" s="1">
        <v>4.6327850068068097E-2</v>
      </c>
      <c r="AB24" s="1">
        <v>2.22580274003828E-2</v>
      </c>
      <c r="AC24" s="1">
        <v>2.2184492599873401E-2</v>
      </c>
      <c r="AD24" s="1">
        <v>8.1133192388566394E-2</v>
      </c>
      <c r="AE24" s="1">
        <v>2.91531884807383E-2</v>
      </c>
      <c r="AF24" s="1">
        <v>2.6336330851226601E-2</v>
      </c>
      <c r="AG24" s="1">
        <v>3.0026306185220401E-2</v>
      </c>
      <c r="AH24" s="1">
        <v>1.7571827465173599E-2</v>
      </c>
      <c r="AI24" s="15">
        <v>1.8588776954167701E-2</v>
      </c>
      <c r="AJ24" s="1" t="str">
        <f t="shared" si="2"/>
        <v>AH</v>
      </c>
      <c r="AL24" s="9" t="s">
        <v>13</v>
      </c>
      <c r="AM24" s="1">
        <v>6.6460091145841296E-2</v>
      </c>
      <c r="AN24" s="1">
        <v>1.7908290072398001E-2</v>
      </c>
      <c r="AO24" s="1">
        <v>2.18666888876923E-2</v>
      </c>
      <c r="AP24" s="1">
        <v>0.115399148287222</v>
      </c>
      <c r="AQ24" s="1">
        <v>2.9238026823215298E-2</v>
      </c>
      <c r="AR24" s="1">
        <v>2.4350227873914099E-2</v>
      </c>
      <c r="AS24" s="1">
        <v>2.1422170652225601E-2</v>
      </c>
      <c r="AT24" s="1">
        <v>1.57797000733024E-2</v>
      </c>
      <c r="AU24" s="15">
        <v>1.65049389294512E-2</v>
      </c>
      <c r="AV24" s="1" t="str">
        <f t="shared" si="3"/>
        <v>AT</v>
      </c>
      <c r="AX24" s="9" t="s">
        <v>13</v>
      </c>
      <c r="AY24" s="1">
        <v>1.56060576718966E-2</v>
      </c>
      <c r="AZ24" s="1">
        <v>1.30757340018945E-2</v>
      </c>
      <c r="BA24" s="1">
        <v>1.8455300893153899E-2</v>
      </c>
      <c r="BB24" s="1">
        <v>2.65796624847323E-2</v>
      </c>
      <c r="BC24" s="1">
        <v>2.04191456102965E-2</v>
      </c>
      <c r="BD24" s="1">
        <v>2.6602614437281801E-2</v>
      </c>
      <c r="BE24" s="1">
        <v>2.86032697111398E-2</v>
      </c>
      <c r="BF24" s="1">
        <v>1.30078797335853E-2</v>
      </c>
      <c r="BG24" s="15">
        <v>1.31331157590372E-2</v>
      </c>
      <c r="BH24" s="1" t="str">
        <f t="shared" si="4"/>
        <v>BF</v>
      </c>
    </row>
    <row r="25" spans="2:60" x14ac:dyDescent="0.35">
      <c r="B25" s="9" t="s">
        <v>14</v>
      </c>
      <c r="C25" s="1">
        <v>4.5485943072244898E-2</v>
      </c>
      <c r="D25" s="1">
        <v>3.0375070985174401E-2</v>
      </c>
      <c r="E25" s="1">
        <v>3.7858605819557099E-2</v>
      </c>
      <c r="F25" s="1">
        <v>0.10684435772661099</v>
      </c>
      <c r="G25" s="1">
        <v>6.6389751214572204E-2</v>
      </c>
      <c r="H25" s="1">
        <v>3.5472148980137903E-2</v>
      </c>
      <c r="I25" s="1">
        <v>3.4414276391509298E-2</v>
      </c>
      <c r="J25" s="1">
        <v>2.2694287638125699E-2</v>
      </c>
      <c r="K25" s="15">
        <v>2.06403248361718E-2</v>
      </c>
      <c r="L25" s="1" t="str">
        <f t="shared" si="0"/>
        <v>K</v>
      </c>
      <c r="N25" s="9" t="s">
        <v>14</v>
      </c>
      <c r="O25" s="1">
        <v>4.7031065717957302E-2</v>
      </c>
      <c r="P25" s="1">
        <v>5.1035373749587401E-2</v>
      </c>
      <c r="Q25" s="1">
        <v>4.93239871157964E-2</v>
      </c>
      <c r="R25" s="1">
        <v>0.10307621331193401</v>
      </c>
      <c r="S25" s="1">
        <v>5.4626081822463202E-2</v>
      </c>
      <c r="T25" s="1">
        <v>5.7956768814489197E-2</v>
      </c>
      <c r="U25" s="1">
        <v>5.7454588224335003E-2</v>
      </c>
      <c r="V25" s="1">
        <v>4.9738152463141498E-2</v>
      </c>
      <c r="W25" s="15">
        <v>4.7701217572567997E-2</v>
      </c>
      <c r="X25" s="1" t="str">
        <f t="shared" si="1"/>
        <v>O</v>
      </c>
      <c r="Z25" s="9" t="s">
        <v>14</v>
      </c>
      <c r="AA25" s="1">
        <v>4.0335025430759501E-2</v>
      </c>
      <c r="AB25" s="1">
        <v>9.39872508093057E-2</v>
      </c>
      <c r="AC25" s="1">
        <v>3.3742152744527798E-2</v>
      </c>
      <c r="AD25" s="1">
        <v>0.118098759891146</v>
      </c>
      <c r="AE25" s="1">
        <v>3.9742732670535401E-2</v>
      </c>
      <c r="AF25" s="1">
        <v>4.3022602703844198E-2</v>
      </c>
      <c r="AG25" s="1">
        <v>3.9469219807322799E-2</v>
      </c>
      <c r="AH25" s="1">
        <v>2.3907870742782601E-2</v>
      </c>
      <c r="AI25" s="15">
        <v>2.92628380045671E-2</v>
      </c>
      <c r="AJ25" s="1" t="str">
        <f t="shared" si="2"/>
        <v>AH</v>
      </c>
      <c r="AL25" s="9" t="s">
        <v>14</v>
      </c>
      <c r="AM25" s="1">
        <v>3.6166131255557399E-2</v>
      </c>
      <c r="AN25" s="1">
        <v>4.0568600774280802E-2</v>
      </c>
      <c r="AO25" s="1">
        <v>2.55668941685014E-2</v>
      </c>
      <c r="AP25" s="1">
        <v>0.13432850884356001</v>
      </c>
      <c r="AQ25" s="1">
        <v>3.6267232709612997E-2</v>
      </c>
      <c r="AR25" s="1">
        <v>3.5977092639129203E-2</v>
      </c>
      <c r="AS25" s="1">
        <v>3.12984673635998E-2</v>
      </c>
      <c r="AT25" s="1">
        <v>2.0685639368242598E-2</v>
      </c>
      <c r="AU25" s="15">
        <v>2.0764350671280098E-2</v>
      </c>
      <c r="AV25" s="1" t="str">
        <f t="shared" si="3"/>
        <v>AT</v>
      </c>
      <c r="AX25" s="9" t="s">
        <v>14</v>
      </c>
      <c r="AY25" s="1">
        <v>2.92209944372567E-2</v>
      </c>
      <c r="AZ25" s="1">
        <v>2.2308886975730802E-2</v>
      </c>
      <c r="BA25" s="1">
        <v>2.2890364852365799E-2</v>
      </c>
      <c r="BB25" s="1">
        <v>2.9373931586262499E-2</v>
      </c>
      <c r="BC25" s="1">
        <v>2.9215534709485801E-2</v>
      </c>
      <c r="BD25" s="1">
        <v>4.3671858954890001E-2</v>
      </c>
      <c r="BE25" s="1">
        <v>4.5350432586617598E-2</v>
      </c>
      <c r="BF25" s="1">
        <v>2.26570822847635E-2</v>
      </c>
      <c r="BG25" s="15">
        <v>1.60134542856009E-2</v>
      </c>
      <c r="BH25" s="1" t="str">
        <f t="shared" si="4"/>
        <v>BG</v>
      </c>
    </row>
    <row r="26" spans="2:60" x14ac:dyDescent="0.35">
      <c r="B26" s="9" t="s">
        <v>15</v>
      </c>
      <c r="C26" s="1">
        <v>7.1503355157180107E-2</v>
      </c>
      <c r="D26" s="1">
        <v>0.10004422492538</v>
      </c>
      <c r="E26" s="1">
        <v>0.11860079675542</v>
      </c>
      <c r="F26" s="1">
        <v>0.104159087289381</v>
      </c>
      <c r="G26" s="1">
        <v>5.7317667796887101E-2</v>
      </c>
      <c r="H26" s="1">
        <v>5.3060342095860101E-2</v>
      </c>
      <c r="I26" s="1">
        <v>4.8521702814034999E-2</v>
      </c>
      <c r="J26" s="1">
        <v>7.24750674823815E-2</v>
      </c>
      <c r="K26" s="15">
        <v>9.8436401824895103E-2</v>
      </c>
      <c r="L26" s="1" t="str">
        <f t="shared" si="0"/>
        <v>I</v>
      </c>
      <c r="N26" s="9" t="s">
        <v>15</v>
      </c>
      <c r="O26" s="1">
        <v>6.0638733298966803E-2</v>
      </c>
      <c r="P26" s="1">
        <v>6.5051697386835805E-2</v>
      </c>
      <c r="Q26" s="1">
        <v>7.0202517035638901E-2</v>
      </c>
      <c r="R26" s="1">
        <v>7.0359165303420096E-2</v>
      </c>
      <c r="S26" s="1">
        <v>5.5779242111514402E-2</v>
      </c>
      <c r="T26" s="1">
        <v>5.5693763151534001E-2</v>
      </c>
      <c r="U26" s="1">
        <v>5.3619651648189701E-2</v>
      </c>
      <c r="V26" s="1">
        <v>6.21204036038445E-2</v>
      </c>
      <c r="W26" s="15">
        <v>6.5149298122578206E-2</v>
      </c>
      <c r="X26" s="1" t="str">
        <f t="shared" si="1"/>
        <v>U</v>
      </c>
      <c r="Z26" s="9" t="s">
        <v>15</v>
      </c>
      <c r="AA26" s="1">
        <v>7.2584007457554806E-2</v>
      </c>
      <c r="AB26" s="1">
        <v>0.11368122574749499</v>
      </c>
      <c r="AC26" s="1">
        <v>0.12046956507149199</v>
      </c>
      <c r="AD26" s="1">
        <v>0.11451750567763801</v>
      </c>
      <c r="AE26" s="1">
        <v>5.4842683520509798E-2</v>
      </c>
      <c r="AF26" s="1">
        <v>5.3829094596976601E-2</v>
      </c>
      <c r="AG26" s="1">
        <v>5.7984305493861098E-2</v>
      </c>
      <c r="AH26" s="1">
        <v>6.3171184630359298E-2</v>
      </c>
      <c r="AI26" s="15">
        <v>0.112130695888552</v>
      </c>
      <c r="AJ26" s="1" t="str">
        <f t="shared" si="2"/>
        <v>AF</v>
      </c>
      <c r="AL26" s="9" t="s">
        <v>15</v>
      </c>
      <c r="AM26" s="1">
        <v>8.4897930456160398E-2</v>
      </c>
      <c r="AN26" s="1">
        <v>0.104586290360629</v>
      </c>
      <c r="AO26" s="1">
        <v>0.11737024541912899</v>
      </c>
      <c r="AP26" s="1">
        <v>0.10833546405500399</v>
      </c>
      <c r="AQ26" s="1">
        <v>5.5335156357166099E-2</v>
      </c>
      <c r="AR26" s="1">
        <v>4.6247805013504999E-2</v>
      </c>
      <c r="AS26" s="1">
        <v>4.3947733618524998E-2</v>
      </c>
      <c r="AT26" s="1">
        <v>6.6878477495793107E-2</v>
      </c>
      <c r="AU26" s="15">
        <v>0.104415703584214</v>
      </c>
      <c r="AV26" s="1" t="str">
        <f t="shared" si="3"/>
        <v>AS</v>
      </c>
      <c r="AX26" s="9" t="s">
        <v>15</v>
      </c>
      <c r="AY26" s="1">
        <v>3.00079857831968E-2</v>
      </c>
      <c r="AZ26" s="1">
        <v>2.5663938857403101E-2</v>
      </c>
      <c r="BA26" s="1">
        <v>2.7389423064558299E-2</v>
      </c>
      <c r="BB26" s="1">
        <v>2.6996845526502101E-2</v>
      </c>
      <c r="BC26" s="1">
        <v>2.20778181031113E-2</v>
      </c>
      <c r="BD26" s="1">
        <v>2.2980024035401302E-2</v>
      </c>
      <c r="BE26" s="1">
        <v>2.6193716722790601E-2</v>
      </c>
      <c r="BF26" s="1">
        <v>1.9514217604839401E-2</v>
      </c>
      <c r="BG26" s="15">
        <v>2.56904919246203E-2</v>
      </c>
      <c r="BH26" s="1" t="str">
        <f t="shared" si="4"/>
        <v>BF</v>
      </c>
    </row>
    <row r="27" spans="2:60" x14ac:dyDescent="0.35">
      <c r="B27" s="9" t="s">
        <v>16</v>
      </c>
      <c r="C27" s="1">
        <v>4.0753333801193198E-2</v>
      </c>
      <c r="D27" s="1">
        <v>1.4599735296863399E-2</v>
      </c>
      <c r="E27" s="1">
        <v>2.1957330089387501E-2</v>
      </c>
      <c r="F27" s="1">
        <v>4.5833335364825298E-2</v>
      </c>
      <c r="G27" s="1">
        <v>2.6779397604490201E-2</v>
      </c>
      <c r="H27" s="1">
        <v>2.04702405579958E-2</v>
      </c>
      <c r="I27" s="1">
        <v>1.9812135325472501E-2</v>
      </c>
      <c r="J27" s="1">
        <v>1.4477613173032E-2</v>
      </c>
      <c r="K27" s="15">
        <v>1.37846869492928E-2</v>
      </c>
      <c r="L27" s="1" t="str">
        <f t="shared" si="0"/>
        <v>K</v>
      </c>
      <c r="N27" s="9" t="s">
        <v>16</v>
      </c>
      <c r="O27" s="1">
        <v>5.5756210960181102E-2</v>
      </c>
      <c r="P27" s="1">
        <v>4.1980969965979699E-2</v>
      </c>
      <c r="Q27" s="1">
        <v>4.5369670978590002E-2</v>
      </c>
      <c r="R27" s="1">
        <v>5.4996618018164703E-2</v>
      </c>
      <c r="S27" s="1">
        <v>4.8403447771757799E-2</v>
      </c>
      <c r="T27" s="1">
        <v>4.8266104977766899E-2</v>
      </c>
      <c r="U27" s="1">
        <v>4.9477463669706297E-2</v>
      </c>
      <c r="V27" s="1">
        <v>4.41896509808836E-2</v>
      </c>
      <c r="W27" s="15">
        <v>4.1888934586341797E-2</v>
      </c>
      <c r="X27" s="1" t="str">
        <f t="shared" si="1"/>
        <v>W</v>
      </c>
      <c r="Z27" s="9" t="s">
        <v>16</v>
      </c>
      <c r="AA27" s="1">
        <v>5.4535333353983001E-2</v>
      </c>
      <c r="AB27" s="1">
        <v>1.88694171213039E-2</v>
      </c>
      <c r="AC27" s="1">
        <v>2.2951723273962901E-2</v>
      </c>
      <c r="AD27" s="1">
        <v>5.1431535883391298E-2</v>
      </c>
      <c r="AE27" s="1">
        <v>2.4496693046224299E-2</v>
      </c>
      <c r="AF27" s="1">
        <v>2.1095040923371999E-2</v>
      </c>
      <c r="AG27" s="1">
        <v>2.9151595949192401E-2</v>
      </c>
      <c r="AH27" s="1">
        <v>1.68120878700285E-2</v>
      </c>
      <c r="AI27" s="15">
        <v>1.8946269207594402E-2</v>
      </c>
      <c r="AJ27" s="1" t="str">
        <f t="shared" si="2"/>
        <v>AH</v>
      </c>
      <c r="AL27" s="9" t="s">
        <v>16</v>
      </c>
      <c r="AM27" s="1">
        <v>6.5363556133961706E-2</v>
      </c>
      <c r="AN27" s="1">
        <v>1.7784522434263199E-2</v>
      </c>
      <c r="AO27" s="1">
        <v>2.3367348054957798E-2</v>
      </c>
      <c r="AP27" s="1">
        <v>5.7649159103160201E-2</v>
      </c>
      <c r="AQ27" s="1">
        <v>2.4827708175023298E-2</v>
      </c>
      <c r="AR27" s="1">
        <v>2.2162783905550099E-2</v>
      </c>
      <c r="AS27" s="1">
        <v>1.73644654184947E-2</v>
      </c>
      <c r="AT27" s="1">
        <v>1.5398328925183599E-2</v>
      </c>
      <c r="AU27" s="15">
        <v>1.76520004497869E-2</v>
      </c>
      <c r="AV27" s="1" t="str">
        <f t="shared" si="3"/>
        <v>AT</v>
      </c>
      <c r="AX27" s="9" t="s">
        <v>16</v>
      </c>
      <c r="AY27" s="1">
        <v>2.4090117362570801E-2</v>
      </c>
      <c r="AZ27" s="1">
        <v>1.34075485925144E-2</v>
      </c>
      <c r="BA27" s="1">
        <v>2.1646211592146501E-2</v>
      </c>
      <c r="BB27" s="1">
        <v>2.05700199218566E-2</v>
      </c>
      <c r="BC27" s="1">
        <v>1.9957874974096599E-2</v>
      </c>
      <c r="BD27" s="1">
        <v>1.9533133978709299E-2</v>
      </c>
      <c r="BE27" s="1">
        <v>2.90048758314236E-2</v>
      </c>
      <c r="BF27" s="1">
        <v>1.18462651789366E-2</v>
      </c>
      <c r="BG27" s="15">
        <v>1.3889526481828601E-2</v>
      </c>
      <c r="BH27" s="1" t="str">
        <f t="shared" si="4"/>
        <v>BF</v>
      </c>
    </row>
    <row r="28" spans="2:60" x14ac:dyDescent="0.35">
      <c r="B28" s="9" t="s">
        <v>17</v>
      </c>
      <c r="C28" s="1">
        <v>3.3811403150452703E-2</v>
      </c>
      <c r="D28" s="1">
        <v>7.6449553222783699E-3</v>
      </c>
      <c r="E28" s="1">
        <v>1.4011192280480299E-2</v>
      </c>
      <c r="F28" s="1">
        <v>4.7312732053720601E-2</v>
      </c>
      <c r="G28" s="1">
        <v>2.38582588672978E-2</v>
      </c>
      <c r="H28" s="1">
        <v>1.65931431095508E-2</v>
      </c>
      <c r="I28" s="1">
        <v>1.6944655186439402E-2</v>
      </c>
      <c r="J28" s="1">
        <v>1.0168816150602099E-2</v>
      </c>
      <c r="K28" s="15">
        <v>7.6734990348788102E-3</v>
      </c>
      <c r="L28" s="1" t="str">
        <f t="shared" si="0"/>
        <v>D</v>
      </c>
      <c r="N28" s="9" t="s">
        <v>17</v>
      </c>
      <c r="O28" s="1">
        <v>5.2430707368286901E-2</v>
      </c>
      <c r="P28" s="1">
        <v>4.0201110496829999E-2</v>
      </c>
      <c r="Q28" s="1">
        <v>4.1811477231486698E-2</v>
      </c>
      <c r="R28" s="1">
        <v>5.9250019582787902E-2</v>
      </c>
      <c r="S28" s="1">
        <v>4.6887439140661097E-2</v>
      </c>
      <c r="T28" s="1">
        <v>4.6322984443520801E-2</v>
      </c>
      <c r="U28" s="1">
        <v>4.7628207591946102E-2</v>
      </c>
      <c r="V28" s="1">
        <v>4.2984406798486002E-2</v>
      </c>
      <c r="W28" s="15">
        <v>4.0077469932177298E-2</v>
      </c>
      <c r="X28" s="1" t="str">
        <f t="shared" si="1"/>
        <v>W</v>
      </c>
      <c r="Z28" s="9" t="s">
        <v>17</v>
      </c>
      <c r="AA28" s="1">
        <v>4.2270291539982803E-2</v>
      </c>
      <c r="AB28" s="1">
        <v>1.40885271744164E-2</v>
      </c>
      <c r="AC28" s="1">
        <v>1.74117582437118E-2</v>
      </c>
      <c r="AD28" s="1">
        <v>5.6054551081443603E-2</v>
      </c>
      <c r="AE28" s="1">
        <v>2.4541005382658201E-2</v>
      </c>
      <c r="AF28" s="1">
        <v>1.9834167734390801E-2</v>
      </c>
      <c r="AG28" s="1">
        <v>2.1396435379019401E-2</v>
      </c>
      <c r="AH28" s="1">
        <v>1.41280384734808E-2</v>
      </c>
      <c r="AI28" s="15">
        <v>1.41386367094783E-2</v>
      </c>
      <c r="AJ28" s="1" t="str">
        <f t="shared" si="2"/>
        <v>AB</v>
      </c>
      <c r="AL28" s="9" t="s">
        <v>17</v>
      </c>
      <c r="AM28" s="1">
        <v>5.5129703450926798E-2</v>
      </c>
      <c r="AN28" s="1">
        <v>1.35447534138473E-2</v>
      </c>
      <c r="AO28" s="1">
        <v>1.72944231177087E-2</v>
      </c>
      <c r="AP28" s="1">
        <v>5.8792603847955899E-2</v>
      </c>
      <c r="AQ28" s="1">
        <v>2.48901828630105E-2</v>
      </c>
      <c r="AR28" s="1">
        <v>1.8314310516479401E-2</v>
      </c>
      <c r="AS28" s="1">
        <v>1.6538501512753399E-2</v>
      </c>
      <c r="AT28" s="1">
        <v>1.278258959499E-2</v>
      </c>
      <c r="AU28" s="15">
        <v>1.3639713920639E-2</v>
      </c>
      <c r="AV28" s="1" t="str">
        <f t="shared" si="3"/>
        <v>AT</v>
      </c>
      <c r="AX28" s="9" t="s">
        <v>17</v>
      </c>
      <c r="AY28" s="1">
        <v>1.42903110296148E-2</v>
      </c>
      <c r="AZ28" s="1">
        <v>1.0402248152994001E-2</v>
      </c>
      <c r="BA28" s="1">
        <v>1.30702904327265E-2</v>
      </c>
      <c r="BB28" s="1">
        <v>1.9802439445726398E-2</v>
      </c>
      <c r="BC28" s="1">
        <v>1.7181596673318301E-2</v>
      </c>
      <c r="BD28" s="1">
        <v>1.6121127855363598E-2</v>
      </c>
      <c r="BE28" s="1">
        <v>2.52831346949564E-2</v>
      </c>
      <c r="BF28" s="1">
        <v>9.6805036534867092E-3</v>
      </c>
      <c r="BG28" s="15">
        <v>1.04264210949171E-2</v>
      </c>
      <c r="BH28" s="1" t="str">
        <f t="shared" si="4"/>
        <v>BF</v>
      </c>
    </row>
    <row r="29" spans="2:60" x14ac:dyDescent="0.35">
      <c r="B29" s="9" t="s">
        <v>18</v>
      </c>
      <c r="C29" s="1">
        <v>5.6826968596183698E-2</v>
      </c>
      <c r="D29" s="1">
        <v>9.0084436504058191E-3</v>
      </c>
      <c r="E29" s="1">
        <v>1.43768894301199E-2</v>
      </c>
      <c r="F29" s="1">
        <v>4.7326326161582902E-2</v>
      </c>
      <c r="G29" s="1">
        <v>2.3371741110185602E-2</v>
      </c>
      <c r="H29" s="1">
        <v>1.6138605818735399E-2</v>
      </c>
      <c r="I29" s="1">
        <v>1.9400348870652999E-2</v>
      </c>
      <c r="J29" s="1">
        <v>9.9936842908667292E-3</v>
      </c>
      <c r="K29" s="15">
        <v>8.4901947655264993E-3</v>
      </c>
      <c r="L29" s="1" t="str">
        <f t="shared" si="0"/>
        <v>K</v>
      </c>
      <c r="N29" s="9" t="s">
        <v>18</v>
      </c>
      <c r="O29" s="1">
        <v>6.5080902744218794E-2</v>
      </c>
      <c r="P29" s="1">
        <v>4.0594524379078498E-2</v>
      </c>
      <c r="Q29" s="1">
        <v>3.9849371579032102E-2</v>
      </c>
      <c r="R29" s="1">
        <v>6.1424054068590798E-2</v>
      </c>
      <c r="S29" s="1">
        <v>4.6931749645228497E-2</v>
      </c>
      <c r="T29" s="1">
        <v>4.59120590286494E-2</v>
      </c>
      <c r="U29" s="1">
        <v>4.7086020196576497E-2</v>
      </c>
      <c r="V29" s="1">
        <v>4.2542001424138803E-2</v>
      </c>
      <c r="W29" s="15">
        <v>3.9742312701141203E-2</v>
      </c>
      <c r="X29" s="1" t="str">
        <f t="shared" si="1"/>
        <v>W</v>
      </c>
      <c r="Z29" s="9" t="s">
        <v>18</v>
      </c>
      <c r="AA29" s="1">
        <v>6.40067731183427E-2</v>
      </c>
      <c r="AB29" s="1">
        <v>1.29674514667829E-2</v>
      </c>
      <c r="AC29" s="1">
        <v>1.67321368170288E-2</v>
      </c>
      <c r="AD29" s="1">
        <v>5.8084257514125499E-2</v>
      </c>
      <c r="AE29" s="1">
        <v>2.4027865437880401E-2</v>
      </c>
      <c r="AF29" s="1">
        <v>1.8229103826873601E-2</v>
      </c>
      <c r="AG29" s="1">
        <v>2.1727631799494201E-2</v>
      </c>
      <c r="AH29" s="1">
        <v>1.2430524171166199E-2</v>
      </c>
      <c r="AI29" s="15">
        <v>1.34249345527594E-2</v>
      </c>
      <c r="AJ29" s="1" t="str">
        <f t="shared" si="2"/>
        <v>AH</v>
      </c>
      <c r="AL29" s="9" t="s">
        <v>18</v>
      </c>
      <c r="AM29" s="1">
        <v>8.0676247374717194E-2</v>
      </c>
      <c r="AN29" s="1">
        <v>1.16625800824121E-2</v>
      </c>
      <c r="AO29" s="1">
        <v>1.6408653110174799E-2</v>
      </c>
      <c r="AP29" s="1">
        <v>6.2231765187069098E-2</v>
      </c>
      <c r="AQ29" s="1">
        <v>2.3298411784823898E-2</v>
      </c>
      <c r="AR29" s="1">
        <v>1.7957951659115901E-2</v>
      </c>
      <c r="AS29" s="1">
        <v>1.51506409540582E-2</v>
      </c>
      <c r="AT29" s="1">
        <v>1.04392613173624E-2</v>
      </c>
      <c r="AU29" s="15">
        <v>1.21901501720105E-2</v>
      </c>
      <c r="AV29" s="1" t="str">
        <f t="shared" si="3"/>
        <v>AT</v>
      </c>
      <c r="AX29" s="9" t="s">
        <v>18</v>
      </c>
      <c r="AY29" s="1">
        <v>2.36219257341732E-2</v>
      </c>
      <c r="AZ29" s="1">
        <v>1.00717034078032E-2</v>
      </c>
      <c r="BA29" s="1">
        <v>1.33718548890951E-2</v>
      </c>
      <c r="BB29" s="1">
        <v>1.9013426949822301E-2</v>
      </c>
      <c r="BC29" s="1">
        <v>1.77711995103795E-2</v>
      </c>
      <c r="BD29" s="1">
        <v>1.51718356923777E-2</v>
      </c>
      <c r="BE29" s="1">
        <v>2.1203235489612001E-2</v>
      </c>
      <c r="BF29" s="1">
        <v>9.5020973212733596E-3</v>
      </c>
      <c r="BG29" s="15">
        <v>1.0357708049420499E-2</v>
      </c>
      <c r="BH29" s="1" t="str">
        <f t="shared" si="4"/>
        <v>BF</v>
      </c>
    </row>
    <row r="30" spans="2:60" x14ac:dyDescent="0.35">
      <c r="B30" s="10" t="s">
        <v>32</v>
      </c>
      <c r="K30" s="15"/>
      <c r="N30" s="10" t="s">
        <v>32</v>
      </c>
      <c r="W30" s="15"/>
      <c r="Z30" s="10" t="s">
        <v>32</v>
      </c>
      <c r="AI30" s="15"/>
      <c r="AL30" s="10" t="s">
        <v>32</v>
      </c>
      <c r="AU30" s="15"/>
      <c r="AX30" s="10" t="s">
        <v>32</v>
      </c>
      <c r="BG30" s="15"/>
    </row>
    <row r="31" spans="2:60" x14ac:dyDescent="0.35">
      <c r="B31" s="9" t="s">
        <v>11</v>
      </c>
      <c r="C31" s="1">
        <v>1.5618960947767799E-2</v>
      </c>
      <c r="D31" s="1">
        <v>1.23377242617254E-2</v>
      </c>
      <c r="E31" s="1">
        <v>1.9797332827965201E-2</v>
      </c>
      <c r="F31" s="1">
        <v>1.8086944158193698E-2</v>
      </c>
      <c r="G31" s="1">
        <v>2.1778162449992099E-2</v>
      </c>
      <c r="H31" s="1">
        <v>1.43210499945732E-2</v>
      </c>
      <c r="I31" s="1">
        <v>1.60701423938217E-2</v>
      </c>
      <c r="J31" s="1">
        <v>1.13390179276845E-2</v>
      </c>
      <c r="K31" s="15">
        <v>1.13011204693834E-2</v>
      </c>
      <c r="L31" s="1" t="str">
        <f t="shared" si="0"/>
        <v>K</v>
      </c>
      <c r="N31" s="9" t="s">
        <v>11</v>
      </c>
      <c r="O31" s="1">
        <v>4.0106499836500199E-2</v>
      </c>
      <c r="P31" s="1">
        <v>4.0834354475675502E-2</v>
      </c>
      <c r="Q31" s="1">
        <v>4.24380245287981E-2</v>
      </c>
      <c r="R31" s="1">
        <v>4.1941279004478998E-2</v>
      </c>
      <c r="S31" s="1">
        <v>4.6218348944896001E-2</v>
      </c>
      <c r="T31" s="1">
        <v>4.53687255279158E-2</v>
      </c>
      <c r="U31" s="1">
        <v>4.8449833243591797E-2</v>
      </c>
      <c r="V31" s="1">
        <v>4.2045231121916597E-2</v>
      </c>
      <c r="W31" s="15">
        <v>4.0861196399313002E-2</v>
      </c>
      <c r="X31" s="1" t="str">
        <f t="shared" si="1"/>
        <v>O</v>
      </c>
      <c r="Z31" s="9" t="s">
        <v>11</v>
      </c>
      <c r="AA31" s="1">
        <v>1.7581386349485702E-2</v>
      </c>
      <c r="AB31" s="1">
        <v>6.2021576624894298E-2</v>
      </c>
      <c r="AC31" s="1">
        <v>1.8562543723057202E-2</v>
      </c>
      <c r="AD31" s="1">
        <v>2.03594439072395E-2</v>
      </c>
      <c r="AE31" s="1">
        <v>2.0186982912763701E-2</v>
      </c>
      <c r="AF31" s="1">
        <v>1.8905769755937302E-2</v>
      </c>
      <c r="AG31" s="1">
        <v>2.12985585188467E-2</v>
      </c>
      <c r="AH31" s="1">
        <v>1.4437926213832299E-2</v>
      </c>
      <c r="AI31" s="15">
        <v>1.62661663258429E-2</v>
      </c>
      <c r="AJ31" s="1" t="str">
        <f t="shared" si="2"/>
        <v>AH</v>
      </c>
      <c r="AL31" s="9" t="s">
        <v>11</v>
      </c>
      <c r="AM31" s="1">
        <v>2.01295798891717E-2</v>
      </c>
      <c r="AN31" s="1">
        <v>1.5688938027665099E-2</v>
      </c>
      <c r="AO31" s="1">
        <v>1.8688924792551499E-2</v>
      </c>
      <c r="AP31" s="1">
        <v>2.2318779854689798E-2</v>
      </c>
      <c r="AQ31" s="1">
        <v>1.9600064513420199E-2</v>
      </c>
      <c r="AR31" s="1">
        <v>1.6568658348530801E-2</v>
      </c>
      <c r="AS31" s="1">
        <v>1.4529253968460901E-2</v>
      </c>
      <c r="AT31" s="1">
        <v>1.3612127590587501E-2</v>
      </c>
      <c r="AU31" s="15">
        <v>1.55788524609739E-2</v>
      </c>
      <c r="AV31" s="1" t="str">
        <f t="shared" si="3"/>
        <v>AT</v>
      </c>
      <c r="AX31" s="9" t="s">
        <v>11</v>
      </c>
      <c r="AY31" s="1">
        <v>1.33236997996779E-2</v>
      </c>
      <c r="AZ31" s="1">
        <v>1.6967177281246401E-2</v>
      </c>
      <c r="BA31" s="1">
        <v>1.50918783167806E-2</v>
      </c>
      <c r="BB31" s="1">
        <v>1.2969665972986899E-2</v>
      </c>
      <c r="BC31" s="1">
        <v>1.48797338031901E-2</v>
      </c>
      <c r="BD31" s="1">
        <v>1.5012849351410401E-2</v>
      </c>
      <c r="BE31" s="1">
        <v>1.8497788796561498E-2</v>
      </c>
      <c r="BF31" s="1">
        <v>9.7903679695452196E-3</v>
      </c>
      <c r="BG31" s="15">
        <v>1.2386330019546501E-2</v>
      </c>
      <c r="BH31" s="1" t="str">
        <f t="shared" si="4"/>
        <v>BF</v>
      </c>
    </row>
    <row r="32" spans="2:60" x14ac:dyDescent="0.35">
      <c r="B32" s="9" t="s">
        <v>12</v>
      </c>
      <c r="C32" s="1">
        <v>3.4057733832658602E-2</v>
      </c>
      <c r="D32" s="1">
        <v>1.2191352179216099E-2</v>
      </c>
      <c r="E32" s="1">
        <v>2.0548087226844401E-2</v>
      </c>
      <c r="F32" s="1">
        <v>2.7725474834288302E-2</v>
      </c>
      <c r="G32" s="1">
        <v>2.6409294036751501E-2</v>
      </c>
      <c r="H32" s="1">
        <v>1.8799747551472599E-2</v>
      </c>
      <c r="I32" s="1">
        <v>1.9401764115006E-2</v>
      </c>
      <c r="J32" s="1">
        <v>1.40993283420038E-2</v>
      </c>
      <c r="K32" s="15">
        <v>1.19324497543231E-2</v>
      </c>
      <c r="L32" s="1" t="str">
        <f t="shared" si="0"/>
        <v>K</v>
      </c>
      <c r="N32" s="9" t="s">
        <v>12</v>
      </c>
      <c r="O32" s="1">
        <v>4.61800570746045E-2</v>
      </c>
      <c r="P32" s="1">
        <v>4.1049755338775903E-2</v>
      </c>
      <c r="Q32" s="1">
        <v>4.34026562380323E-2</v>
      </c>
      <c r="R32" s="1">
        <v>4.8076723143532403E-2</v>
      </c>
      <c r="S32" s="1">
        <v>4.7802614411911103E-2</v>
      </c>
      <c r="T32" s="1">
        <v>4.8303805750235802E-2</v>
      </c>
      <c r="U32" s="1">
        <v>4.9699684297887202E-2</v>
      </c>
      <c r="V32" s="1">
        <v>4.3487002169647099E-2</v>
      </c>
      <c r="W32" s="15">
        <v>4.0832996203931597E-2</v>
      </c>
      <c r="X32" s="1" t="str">
        <f t="shared" si="1"/>
        <v>W</v>
      </c>
      <c r="Z32" s="9" t="s">
        <v>12</v>
      </c>
      <c r="AA32" s="1">
        <v>3.2754626885041001E-2</v>
      </c>
      <c r="AB32" s="1">
        <v>1.6571896573843801E-2</v>
      </c>
      <c r="AC32" s="1">
        <v>1.92608312112038E-2</v>
      </c>
      <c r="AD32" s="1">
        <v>3.6683514428860302E-2</v>
      </c>
      <c r="AE32" s="1">
        <v>2.4604465333370601E-2</v>
      </c>
      <c r="AF32" s="1">
        <v>2.0268516974369401E-2</v>
      </c>
      <c r="AG32" s="1">
        <v>2.1369556492109299E-2</v>
      </c>
      <c r="AH32" s="1">
        <v>1.53306414455652E-2</v>
      </c>
      <c r="AI32" s="15">
        <v>1.6573694232168399E-2</v>
      </c>
      <c r="AJ32" s="1" t="str">
        <f t="shared" si="2"/>
        <v>AH</v>
      </c>
      <c r="AL32" s="9" t="s">
        <v>12</v>
      </c>
      <c r="AM32" s="1">
        <v>4.3501080659894498E-2</v>
      </c>
      <c r="AN32" s="1">
        <v>1.6054125311978699E-2</v>
      </c>
      <c r="AO32" s="1">
        <v>1.9373460304982298E-2</v>
      </c>
      <c r="AP32" s="1">
        <v>3.6809154623087897E-2</v>
      </c>
      <c r="AQ32" s="1">
        <v>2.41758353257455E-2</v>
      </c>
      <c r="AR32" s="1">
        <v>1.9930480134926001E-2</v>
      </c>
      <c r="AS32" s="1">
        <v>1.6755028820946101E-2</v>
      </c>
      <c r="AT32" s="1">
        <v>1.4374551071707899E-2</v>
      </c>
      <c r="AU32" s="15">
        <v>1.5807954811177201E-2</v>
      </c>
      <c r="AV32" s="1" t="str">
        <f t="shared" si="3"/>
        <v>AT</v>
      </c>
      <c r="AX32" s="9" t="s">
        <v>12</v>
      </c>
      <c r="AY32" s="1">
        <v>1.47829864515989E-2</v>
      </c>
      <c r="AZ32" s="1">
        <v>1.22410074062603E-2</v>
      </c>
      <c r="BA32" s="1">
        <v>1.6896901439995199E-2</v>
      </c>
      <c r="BB32" s="1">
        <v>1.4969393708010301E-2</v>
      </c>
      <c r="BC32" s="1">
        <v>1.6603741640132699E-2</v>
      </c>
      <c r="BD32" s="1">
        <v>1.9033724903378599E-2</v>
      </c>
      <c r="BE32" s="1">
        <v>2.272867443729E-2</v>
      </c>
      <c r="BF32" s="1">
        <v>1.1055359945974501E-2</v>
      </c>
      <c r="BG32" s="15">
        <v>1.2741593080650201E-2</v>
      </c>
      <c r="BH32" s="1" t="str">
        <f t="shared" si="4"/>
        <v>BF</v>
      </c>
    </row>
    <row r="33" spans="2:60" x14ac:dyDescent="0.35">
      <c r="B33" s="9" t="s">
        <v>13</v>
      </c>
      <c r="C33" s="1">
        <v>4.7604328870119998E-2</v>
      </c>
      <c r="D33" s="1">
        <v>2.26680646613527E-2</v>
      </c>
      <c r="E33" s="1">
        <v>2.4096926795478198E-2</v>
      </c>
      <c r="F33" s="1">
        <v>5.3844230303641501E-2</v>
      </c>
      <c r="G33" s="1">
        <v>4.1360314232465598E-2</v>
      </c>
      <c r="H33" s="1">
        <v>2.5394281877766899E-2</v>
      </c>
      <c r="I33" s="1">
        <v>2.4537664873668399E-2</v>
      </c>
      <c r="J33" s="1">
        <v>1.72539821703795E-2</v>
      </c>
      <c r="K33" s="15">
        <v>1.36195337004662E-2</v>
      </c>
      <c r="L33" s="1" t="str">
        <f t="shared" si="0"/>
        <v>K</v>
      </c>
      <c r="N33" s="9" t="s">
        <v>13</v>
      </c>
      <c r="O33" s="1">
        <v>4.40384328331846E-2</v>
      </c>
      <c r="P33" s="1">
        <v>4.1211153379667603E-2</v>
      </c>
      <c r="Q33" s="1">
        <v>4.4501273934132501E-2</v>
      </c>
      <c r="R33" s="1">
        <v>5.8589635148607301E-2</v>
      </c>
      <c r="S33" s="1">
        <v>5.0857096297685103E-2</v>
      </c>
      <c r="T33" s="1">
        <v>5.0836663791323802E-2</v>
      </c>
      <c r="U33" s="1">
        <v>5.1861922726545398E-2</v>
      </c>
      <c r="V33" s="1">
        <v>4.5924455368583299E-2</v>
      </c>
      <c r="W33" s="15">
        <v>4.1385625706449901E-2</v>
      </c>
      <c r="X33" s="1" t="str">
        <f t="shared" si="1"/>
        <v>P</v>
      </c>
      <c r="Z33" s="9" t="s">
        <v>13</v>
      </c>
      <c r="AA33" s="1">
        <v>3.4427187855741601E-2</v>
      </c>
      <c r="AB33" s="1">
        <v>2.0799375204054601E-2</v>
      </c>
      <c r="AC33" s="1">
        <v>2.1865774667776401E-2</v>
      </c>
      <c r="AD33" s="1">
        <v>6.63922777361102E-2</v>
      </c>
      <c r="AE33" s="1">
        <v>3.22704678021664E-2</v>
      </c>
      <c r="AF33" s="1">
        <v>2.68186382739595E-2</v>
      </c>
      <c r="AG33" s="1">
        <v>2.5835166744519699E-2</v>
      </c>
      <c r="AH33" s="1">
        <v>1.7490573867688899E-2</v>
      </c>
      <c r="AI33" s="15">
        <v>2.0628135426080399E-2</v>
      </c>
      <c r="AJ33" s="1" t="str">
        <f t="shared" si="2"/>
        <v>AH</v>
      </c>
      <c r="AL33" s="9" t="s">
        <v>13</v>
      </c>
      <c r="AM33" s="1">
        <v>5.1390877177341497E-2</v>
      </c>
      <c r="AN33" s="1">
        <v>1.7267447740846199E-2</v>
      </c>
      <c r="AO33" s="1">
        <v>2.1457064394525799E-2</v>
      </c>
      <c r="AP33" s="1">
        <v>9.4666737134812606E-2</v>
      </c>
      <c r="AQ33" s="1">
        <v>2.9183072251182201E-2</v>
      </c>
      <c r="AR33" s="1">
        <v>2.35657254577099E-2</v>
      </c>
      <c r="AS33" s="1">
        <v>2.13710764242988E-2</v>
      </c>
      <c r="AT33" s="1">
        <v>1.5713714237007199E-2</v>
      </c>
      <c r="AU33" s="15">
        <v>1.6430213795595401E-2</v>
      </c>
      <c r="AV33" s="1" t="str">
        <f t="shared" si="3"/>
        <v>AT</v>
      </c>
      <c r="AX33" s="9" t="s">
        <v>13</v>
      </c>
      <c r="AY33" s="1">
        <v>1.4358619515101499E-2</v>
      </c>
      <c r="AZ33" s="1">
        <v>1.33957142948082E-2</v>
      </c>
      <c r="BA33" s="1">
        <v>1.8105417647286001E-2</v>
      </c>
      <c r="BB33" s="1">
        <v>2.14990621015737E-2</v>
      </c>
      <c r="BC33" s="1">
        <v>2.4620737458127699E-2</v>
      </c>
      <c r="BD33" s="1">
        <v>2.55765905931103E-2</v>
      </c>
      <c r="BE33" s="1">
        <v>3.0566559309270901E-2</v>
      </c>
      <c r="BF33" s="1">
        <v>1.36883537268287E-2</v>
      </c>
      <c r="BG33" s="15">
        <v>1.4553189126982301E-2</v>
      </c>
      <c r="BH33" s="1" t="str">
        <f t="shared" si="4"/>
        <v>AZ</v>
      </c>
    </row>
    <row r="34" spans="2:60" x14ac:dyDescent="0.35">
      <c r="B34" s="9" t="s">
        <v>14</v>
      </c>
      <c r="C34" s="1">
        <v>4.1103122544830797E-2</v>
      </c>
      <c r="D34" s="1">
        <v>3.0284708796727101E-2</v>
      </c>
      <c r="E34" s="1">
        <v>3.7202999885873902E-2</v>
      </c>
      <c r="F34" s="1">
        <v>9.4850856442849393E-2</v>
      </c>
      <c r="G34" s="1">
        <v>7.4883120178546606E-2</v>
      </c>
      <c r="H34" s="1">
        <v>3.5964328119593797E-2</v>
      </c>
      <c r="I34" s="1">
        <v>3.3279878090936903E-2</v>
      </c>
      <c r="J34" s="1">
        <v>2.3034552717182102E-2</v>
      </c>
      <c r="K34" s="15">
        <v>1.97721149273128E-2</v>
      </c>
      <c r="L34" s="1" t="str">
        <f t="shared" si="0"/>
        <v>K</v>
      </c>
      <c r="N34" s="9" t="s">
        <v>14</v>
      </c>
      <c r="O34" s="1">
        <v>4.5433988800461102E-2</v>
      </c>
      <c r="P34" s="1">
        <v>4.9144526089981599E-2</v>
      </c>
      <c r="Q34" s="1">
        <v>4.8968485528538497E-2</v>
      </c>
      <c r="R34" s="1">
        <v>8.5295672029269104E-2</v>
      </c>
      <c r="S34" s="1">
        <v>5.47252202391224E-2</v>
      </c>
      <c r="T34" s="1">
        <v>5.7887355615713801E-2</v>
      </c>
      <c r="U34" s="1">
        <v>5.81664224299549E-2</v>
      </c>
      <c r="V34" s="1">
        <v>4.9890422448815502E-2</v>
      </c>
      <c r="W34" s="15">
        <v>4.8364372969170101E-2</v>
      </c>
      <c r="X34" s="1" t="str">
        <f t="shared" si="1"/>
        <v>O</v>
      </c>
      <c r="Z34" s="9" t="s">
        <v>14</v>
      </c>
      <c r="AA34" s="1">
        <v>3.9611456423754902E-2</v>
      </c>
      <c r="AB34" s="1">
        <v>5.4204742098668601E-2</v>
      </c>
      <c r="AC34" s="1">
        <v>3.2183556239450697E-2</v>
      </c>
      <c r="AD34" s="1">
        <v>0.108186981675193</v>
      </c>
      <c r="AE34" s="1">
        <v>4.1366832827724201E-2</v>
      </c>
      <c r="AF34" s="1">
        <v>4.1582843231181603E-2</v>
      </c>
      <c r="AG34" s="1">
        <v>4.0645162193664E-2</v>
      </c>
      <c r="AH34" s="1">
        <v>2.28974134816879E-2</v>
      </c>
      <c r="AI34" s="15">
        <v>2.9437380405911599E-2</v>
      </c>
      <c r="AJ34" s="1" t="str">
        <f t="shared" si="2"/>
        <v>AH</v>
      </c>
      <c r="AL34" s="9" t="s">
        <v>14</v>
      </c>
      <c r="AM34" s="1">
        <v>2.8230202510755101E-2</v>
      </c>
      <c r="AN34" s="1">
        <v>3.6159181550524597E-2</v>
      </c>
      <c r="AO34" s="1">
        <v>2.5425189257046302E-2</v>
      </c>
      <c r="AP34" s="1">
        <v>0.1183478996803</v>
      </c>
      <c r="AQ34" s="1">
        <v>3.6746567288776601E-2</v>
      </c>
      <c r="AR34" s="1">
        <v>3.5590410058598101E-2</v>
      </c>
      <c r="AS34" s="1">
        <v>3.1268253228634899E-2</v>
      </c>
      <c r="AT34" s="1">
        <v>2.0485391832122501E-2</v>
      </c>
      <c r="AU34" s="15">
        <v>2.08176048277307E-2</v>
      </c>
      <c r="AV34" s="1" t="str">
        <f t="shared" si="3"/>
        <v>AT</v>
      </c>
      <c r="AX34" s="9" t="s">
        <v>14</v>
      </c>
      <c r="AY34" s="1">
        <v>2.3585498904867701E-2</v>
      </c>
      <c r="AZ34" s="1">
        <v>2.4143336142710001E-2</v>
      </c>
      <c r="BA34" s="1">
        <v>2.2188368847304001E-2</v>
      </c>
      <c r="BB34" s="1">
        <v>2.8163612037445902E-2</v>
      </c>
      <c r="BC34" s="1">
        <v>2.6630664376336599E-2</v>
      </c>
      <c r="BD34" s="1">
        <v>4.3894869570925803E-2</v>
      </c>
      <c r="BE34" s="1">
        <v>4.4628870612264802E-2</v>
      </c>
      <c r="BF34" s="1">
        <v>2.10176737847683E-2</v>
      </c>
      <c r="BG34" s="15">
        <v>1.5691855618272701E-2</v>
      </c>
      <c r="BH34" s="1" t="str">
        <f t="shared" si="4"/>
        <v>BG</v>
      </c>
    </row>
    <row r="35" spans="2:60" x14ac:dyDescent="0.35">
      <c r="B35" s="9" t="s">
        <v>15</v>
      </c>
      <c r="C35" s="1">
        <v>5.8163977879022701E-2</v>
      </c>
      <c r="D35" s="1">
        <v>9.8779166608471899E-2</v>
      </c>
      <c r="E35" s="1">
        <v>9.2636177081492604E-2</v>
      </c>
      <c r="F35" s="1">
        <v>0.101354286435826</v>
      </c>
      <c r="G35" s="1">
        <v>5.77419893061068E-2</v>
      </c>
      <c r="H35" s="1">
        <v>5.3799273121508999E-2</v>
      </c>
      <c r="I35" s="1">
        <v>4.9473363939794797E-2</v>
      </c>
      <c r="J35" s="1">
        <v>7.1699242036655397E-2</v>
      </c>
      <c r="K35" s="15">
        <v>9.8680492227911698E-2</v>
      </c>
      <c r="L35" s="1" t="str">
        <f t="shared" si="0"/>
        <v>I</v>
      </c>
      <c r="N35" s="9" t="s">
        <v>15</v>
      </c>
      <c r="O35" s="1">
        <v>5.6236585069292098E-2</v>
      </c>
      <c r="P35" s="1">
        <v>6.5554798976833598E-2</v>
      </c>
      <c r="Q35" s="1">
        <v>6.6796290649887902E-2</v>
      </c>
      <c r="R35" s="1">
        <v>6.6820218804258202E-2</v>
      </c>
      <c r="S35" s="1">
        <v>5.6830582295972501E-2</v>
      </c>
      <c r="T35" s="1">
        <v>5.5479767126676002E-2</v>
      </c>
      <c r="U35" s="1">
        <v>5.4598961363303597E-2</v>
      </c>
      <c r="V35" s="1">
        <v>6.07532035472945E-2</v>
      </c>
      <c r="W35" s="15">
        <v>6.5247810952773502E-2</v>
      </c>
      <c r="X35" s="1" t="str">
        <f t="shared" si="1"/>
        <v>U</v>
      </c>
      <c r="Z35" s="9" t="s">
        <v>15</v>
      </c>
      <c r="AA35" s="1">
        <v>6.6318497962616796E-2</v>
      </c>
      <c r="AB35" s="1">
        <v>0.11547056198448</v>
      </c>
      <c r="AC35" s="1">
        <v>9.5355136536009896E-2</v>
      </c>
      <c r="AD35" s="1">
        <v>0.112843836496147</v>
      </c>
      <c r="AE35" s="1">
        <v>6.1762604456506998E-2</v>
      </c>
      <c r="AF35" s="1">
        <v>4.99506382689128E-2</v>
      </c>
      <c r="AG35" s="1">
        <v>5.3871050111271197E-2</v>
      </c>
      <c r="AH35" s="1">
        <v>6.3923690156995699E-2</v>
      </c>
      <c r="AI35" s="15">
        <v>0.11384692830278299</v>
      </c>
      <c r="AJ35" s="1" t="str">
        <f t="shared" si="2"/>
        <v>AF</v>
      </c>
      <c r="AL35" s="9" t="s">
        <v>15</v>
      </c>
      <c r="AM35" s="1">
        <v>7.0011520809489095E-2</v>
      </c>
      <c r="AN35" s="1">
        <v>0.104948084812079</v>
      </c>
      <c r="AO35" s="1">
        <v>0.102052682786096</v>
      </c>
      <c r="AP35" s="1">
        <v>0.103490327711476</v>
      </c>
      <c r="AQ35" s="1">
        <v>5.5384807288267501E-2</v>
      </c>
      <c r="AR35" s="1">
        <v>4.7578458371366102E-2</v>
      </c>
      <c r="AS35" s="1">
        <v>4.5646454635330597E-2</v>
      </c>
      <c r="AT35" s="1">
        <v>6.8356336158956796E-2</v>
      </c>
      <c r="AU35" s="15">
        <v>0.10473812219336801</v>
      </c>
      <c r="AV35" s="1" t="str">
        <f t="shared" si="3"/>
        <v>AS</v>
      </c>
      <c r="AX35" s="9" t="s">
        <v>15</v>
      </c>
      <c r="AY35" s="1">
        <v>2.43736113062516E-2</v>
      </c>
      <c r="AZ35" s="1">
        <v>2.57554441289473E-2</v>
      </c>
      <c r="BA35" s="1">
        <v>2.6960574330383999E-2</v>
      </c>
      <c r="BB35" s="1">
        <v>2.6046365411664801E-2</v>
      </c>
      <c r="BC35" s="1">
        <v>2.5261076290872798E-2</v>
      </c>
      <c r="BD35" s="1">
        <v>2.08016339673469E-2</v>
      </c>
      <c r="BE35" s="1">
        <v>2.9933795625654298E-2</v>
      </c>
      <c r="BF35" s="1">
        <v>2.03608121250692E-2</v>
      </c>
      <c r="BG35" s="15">
        <v>2.5808269973934501E-2</v>
      </c>
      <c r="BH35" s="1" t="str">
        <f t="shared" si="4"/>
        <v>BF</v>
      </c>
    </row>
    <row r="36" spans="2:60" x14ac:dyDescent="0.35">
      <c r="B36" s="9" t="s">
        <v>16</v>
      </c>
      <c r="C36" s="1">
        <v>2.57021399929891E-2</v>
      </c>
      <c r="D36" s="1">
        <v>1.54032280644414E-2</v>
      </c>
      <c r="E36" s="1">
        <v>2.07683522094275E-2</v>
      </c>
      <c r="F36" s="1">
        <v>2.84368445650405E-2</v>
      </c>
      <c r="G36" s="1">
        <v>2.94004472606391E-2</v>
      </c>
      <c r="H36" s="1">
        <v>1.88717891944289E-2</v>
      </c>
      <c r="I36" s="1">
        <v>2.1074894176692598E-2</v>
      </c>
      <c r="J36" s="1">
        <v>1.4811374795191999E-2</v>
      </c>
      <c r="K36" s="15">
        <v>1.40263991597034E-2</v>
      </c>
      <c r="L36" s="1" t="str">
        <f t="shared" si="0"/>
        <v>K</v>
      </c>
      <c r="N36" s="9" t="s">
        <v>16</v>
      </c>
      <c r="O36" s="1">
        <v>4.6173077273683499E-2</v>
      </c>
      <c r="P36" s="1">
        <v>4.19314034866781E-2</v>
      </c>
      <c r="Q36" s="1">
        <v>4.4677036758286499E-2</v>
      </c>
      <c r="R36" s="1">
        <v>4.76824046637895E-2</v>
      </c>
      <c r="S36" s="1">
        <v>4.7724514267081401E-2</v>
      </c>
      <c r="T36" s="1">
        <v>4.8127200208337002E-2</v>
      </c>
      <c r="U36" s="1">
        <v>5.0756214128976497E-2</v>
      </c>
      <c r="V36" s="1">
        <v>4.42238029201351E-2</v>
      </c>
      <c r="W36" s="15">
        <v>4.1852867942331298E-2</v>
      </c>
      <c r="X36" s="1" t="str">
        <f t="shared" si="1"/>
        <v>W</v>
      </c>
      <c r="Z36" s="9" t="s">
        <v>16</v>
      </c>
      <c r="AA36" s="1">
        <v>3.8785551354216803E-2</v>
      </c>
      <c r="AB36" s="1">
        <v>1.9510335354628001E-2</v>
      </c>
      <c r="AC36" s="1">
        <v>2.1484707128427101E-2</v>
      </c>
      <c r="AD36" s="1">
        <v>3.6727683177584798E-2</v>
      </c>
      <c r="AE36" s="1">
        <v>2.4345572082547801E-2</v>
      </c>
      <c r="AF36" s="1">
        <v>2.1503624528310498E-2</v>
      </c>
      <c r="AG36" s="1">
        <v>2.3981843041151699E-2</v>
      </c>
      <c r="AH36" s="1">
        <v>1.68439742154326E-2</v>
      </c>
      <c r="AI36" s="15">
        <v>1.9203272030335401E-2</v>
      </c>
      <c r="AJ36" s="1" t="str">
        <f t="shared" si="2"/>
        <v>AH</v>
      </c>
      <c r="AL36" s="9" t="s">
        <v>16</v>
      </c>
      <c r="AM36" s="1">
        <v>4.5035073467259899E-2</v>
      </c>
      <c r="AN36" s="1">
        <v>1.80591715773443E-2</v>
      </c>
      <c r="AO36" s="1">
        <v>2.1644265556028199E-2</v>
      </c>
      <c r="AP36" s="1">
        <v>3.7853215114460402E-2</v>
      </c>
      <c r="AQ36" s="1">
        <v>2.3923266319122199E-2</v>
      </c>
      <c r="AR36" s="1">
        <v>2.01687959125053E-2</v>
      </c>
      <c r="AS36" s="1">
        <v>1.7030494144406001E-2</v>
      </c>
      <c r="AT36" s="1">
        <v>1.5363883516164E-2</v>
      </c>
      <c r="AU36" s="15">
        <v>1.77936518106942E-2</v>
      </c>
      <c r="AV36" s="1" t="str">
        <f t="shared" si="3"/>
        <v>AT</v>
      </c>
      <c r="AX36" s="9" t="s">
        <v>16</v>
      </c>
      <c r="AY36" s="1">
        <v>1.7436143883634101E-2</v>
      </c>
      <c r="AZ36" s="1">
        <v>2.8183189805166001E-2</v>
      </c>
      <c r="BA36" s="1">
        <v>2.1225953542965099E-2</v>
      </c>
      <c r="BB36" s="1">
        <v>1.76424179634351E-2</v>
      </c>
      <c r="BC36" s="1">
        <v>2.1869119910009598E-2</v>
      </c>
      <c r="BD36" s="1">
        <v>2.0127282998010001E-2</v>
      </c>
      <c r="BE36" s="1">
        <v>2.0557031616193398E-2</v>
      </c>
      <c r="BF36" s="1">
        <v>1.23728590047041E-2</v>
      </c>
      <c r="BG36" s="15">
        <v>1.4200415575130999E-2</v>
      </c>
      <c r="BH36" s="1" t="str">
        <f t="shared" si="4"/>
        <v>BF</v>
      </c>
    </row>
    <row r="37" spans="2:60" x14ac:dyDescent="0.35">
      <c r="B37" s="9" t="s">
        <v>17</v>
      </c>
      <c r="C37" s="1">
        <v>1.42195669116391E-2</v>
      </c>
      <c r="D37" s="1">
        <v>9.9359299227883505E-3</v>
      </c>
      <c r="E37" s="1">
        <v>1.37708489005893E-2</v>
      </c>
      <c r="F37" s="1">
        <v>2.7469175439084802E-2</v>
      </c>
      <c r="G37" s="1">
        <v>2.2193549032269999E-2</v>
      </c>
      <c r="H37" s="1">
        <v>1.7616501340390799E-2</v>
      </c>
      <c r="I37" s="1">
        <v>1.8410894885639802E-2</v>
      </c>
      <c r="J37" s="1">
        <v>1.0199969874503501E-2</v>
      </c>
      <c r="K37" s="15">
        <v>7.7947759263968597E-3</v>
      </c>
      <c r="L37" s="1" t="str">
        <f t="shared" si="0"/>
        <v>K</v>
      </c>
      <c r="N37" s="9" t="s">
        <v>17</v>
      </c>
      <c r="O37" s="1">
        <v>4.1810820633144299E-2</v>
      </c>
      <c r="P37" s="1">
        <v>4.0735675941833402E-2</v>
      </c>
      <c r="Q37" s="1">
        <v>4.1567125975864497E-2</v>
      </c>
      <c r="R37" s="1">
        <v>4.7341835415126501E-2</v>
      </c>
      <c r="S37" s="1">
        <v>4.7443330434684801E-2</v>
      </c>
      <c r="T37" s="1">
        <v>4.6677105908999997E-2</v>
      </c>
      <c r="U37" s="1">
        <v>4.9340410877609299E-2</v>
      </c>
      <c r="V37" s="1">
        <v>4.3182149346818598E-2</v>
      </c>
      <c r="W37" s="15">
        <v>4.0199636164058597E-2</v>
      </c>
      <c r="X37" s="1" t="str">
        <f t="shared" si="1"/>
        <v>W</v>
      </c>
      <c r="Z37" s="9" t="s">
        <v>17</v>
      </c>
      <c r="AA37" s="1">
        <v>2.7378207229931801E-2</v>
      </c>
      <c r="AB37" s="1">
        <v>1.42046199522885E-2</v>
      </c>
      <c r="AC37" s="1">
        <v>1.6848757727831801E-2</v>
      </c>
      <c r="AD37" s="1">
        <v>3.8537257080488302E-2</v>
      </c>
      <c r="AE37" s="1">
        <v>2.44428452443946E-2</v>
      </c>
      <c r="AF37" s="1">
        <v>1.85244961700946E-2</v>
      </c>
      <c r="AG37" s="1">
        <v>2.18096249566633E-2</v>
      </c>
      <c r="AH37" s="1">
        <v>1.4210960832482101E-2</v>
      </c>
      <c r="AI37" s="15">
        <v>1.43465260740782E-2</v>
      </c>
      <c r="AJ37" s="1" t="str">
        <f t="shared" si="2"/>
        <v>AB</v>
      </c>
      <c r="AL37" s="9" t="s">
        <v>17</v>
      </c>
      <c r="AM37" s="1">
        <v>3.2332449081341801E-2</v>
      </c>
      <c r="AN37" s="1">
        <v>1.34862784435582E-2</v>
      </c>
      <c r="AO37" s="1">
        <v>1.6583382894749098E-2</v>
      </c>
      <c r="AP37" s="1">
        <v>3.7719580531981801E-2</v>
      </c>
      <c r="AQ37" s="1">
        <v>2.6160140613442E-2</v>
      </c>
      <c r="AR37" s="1">
        <v>1.8846858012872201E-2</v>
      </c>
      <c r="AS37" s="1">
        <v>1.6564298157147401E-2</v>
      </c>
      <c r="AT37" s="1">
        <v>1.2765698429292101E-2</v>
      </c>
      <c r="AU37" s="15">
        <v>1.3619546970017601E-2</v>
      </c>
      <c r="AV37" s="1" t="str">
        <f t="shared" si="3"/>
        <v>AT</v>
      </c>
      <c r="AX37" s="9" t="s">
        <v>17</v>
      </c>
      <c r="AY37" s="1">
        <v>1.36119736188672E-2</v>
      </c>
      <c r="AZ37" s="1">
        <v>1.03377884579546E-2</v>
      </c>
      <c r="BA37" s="1">
        <v>1.32222630424164E-2</v>
      </c>
      <c r="BB37" s="1">
        <v>1.5502274559625899E-2</v>
      </c>
      <c r="BC37" s="1">
        <v>1.8333437697369399E-2</v>
      </c>
      <c r="BD37" s="1">
        <v>1.5918381747869099E-2</v>
      </c>
      <c r="BE37" s="1">
        <v>2.2888509645130801E-2</v>
      </c>
      <c r="BF37" s="1">
        <v>9.6992886582258405E-3</v>
      </c>
      <c r="BG37" s="15">
        <v>1.1084788260842001E-2</v>
      </c>
      <c r="BH37" s="1" t="str">
        <f t="shared" si="4"/>
        <v>BF</v>
      </c>
    </row>
    <row r="38" spans="2:60" x14ac:dyDescent="0.35">
      <c r="B38" s="9" t="s">
        <v>18</v>
      </c>
      <c r="C38" s="1">
        <v>4.05676150327475E-2</v>
      </c>
      <c r="D38" s="1">
        <v>9.3926722477551197E-3</v>
      </c>
      <c r="E38" s="1">
        <v>1.3682206712857499E-2</v>
      </c>
      <c r="F38" s="1">
        <v>2.74494912314899E-2</v>
      </c>
      <c r="G38" s="1">
        <v>2.1712690673572399E-2</v>
      </c>
      <c r="H38" s="1">
        <v>1.5764694154498E-2</v>
      </c>
      <c r="I38" s="1">
        <v>1.77688574654494E-2</v>
      </c>
      <c r="J38" s="1">
        <v>9.5792214555258104E-3</v>
      </c>
      <c r="K38" s="15">
        <v>8.8526533579180895E-3</v>
      </c>
      <c r="L38" s="1" t="str">
        <f t="shared" si="0"/>
        <v>K</v>
      </c>
      <c r="N38" s="9" t="s">
        <v>18</v>
      </c>
      <c r="O38" s="1">
        <v>5.4798869819160399E-2</v>
      </c>
      <c r="P38" s="1">
        <v>3.9151506288683698E-2</v>
      </c>
      <c r="Q38" s="1">
        <v>3.9707396113072897E-2</v>
      </c>
      <c r="R38" s="1">
        <v>5.0342533202687403E-2</v>
      </c>
      <c r="S38" s="1">
        <v>4.70891474940184E-2</v>
      </c>
      <c r="T38" s="1">
        <v>4.6499294952871799E-2</v>
      </c>
      <c r="U38" s="1">
        <v>4.8747252028189497E-2</v>
      </c>
      <c r="V38" s="1">
        <v>4.2487909310446798E-2</v>
      </c>
      <c r="W38" s="15">
        <v>3.97535511406669E-2</v>
      </c>
      <c r="X38" s="1" t="str">
        <f t="shared" si="1"/>
        <v>P</v>
      </c>
      <c r="Z38" s="9" t="s">
        <v>18</v>
      </c>
      <c r="AA38" s="1">
        <v>4.95696919641034E-2</v>
      </c>
      <c r="AB38" s="1">
        <v>1.27698636360466E-2</v>
      </c>
      <c r="AC38" s="1">
        <v>1.6538467356443799E-2</v>
      </c>
      <c r="AD38" s="1">
        <v>4.14926061687255E-2</v>
      </c>
      <c r="AE38" s="1">
        <v>2.3098239222727902E-2</v>
      </c>
      <c r="AF38" s="1">
        <v>1.8508065349371002E-2</v>
      </c>
      <c r="AG38" s="1">
        <v>2.0616766305008302E-2</v>
      </c>
      <c r="AH38" s="1">
        <v>1.2680053512123301E-2</v>
      </c>
      <c r="AI38" s="15">
        <v>1.3782892893084099E-2</v>
      </c>
      <c r="AJ38" s="1" t="str">
        <f t="shared" si="2"/>
        <v>AH</v>
      </c>
      <c r="AL38" s="9" t="s">
        <v>18</v>
      </c>
      <c r="AM38" s="1">
        <v>6.0332770845552899E-2</v>
      </c>
      <c r="AN38" s="1">
        <v>1.14903552445289E-2</v>
      </c>
      <c r="AO38" s="1">
        <v>1.62207026310754E-2</v>
      </c>
      <c r="AP38" s="1">
        <v>4.0647880567249398E-2</v>
      </c>
      <c r="AQ38" s="1">
        <v>2.1976565124745599E-2</v>
      </c>
      <c r="AR38" s="1">
        <v>1.7713665883434201E-2</v>
      </c>
      <c r="AS38" s="1">
        <v>1.66116380606985E-2</v>
      </c>
      <c r="AT38" s="1">
        <v>1.0481222017961001E-2</v>
      </c>
      <c r="AU38" s="15">
        <v>1.266053118983E-2</v>
      </c>
      <c r="AV38" s="1" t="str">
        <f t="shared" si="3"/>
        <v>AT</v>
      </c>
      <c r="AX38" s="9" t="s">
        <v>18</v>
      </c>
      <c r="AY38" s="1">
        <v>1.8121112865863601E-2</v>
      </c>
      <c r="AZ38" s="1">
        <v>9.6437405699583093E-3</v>
      </c>
      <c r="BA38" s="1">
        <v>1.3288967502943901E-2</v>
      </c>
      <c r="BB38" s="1">
        <v>1.47696311722931E-2</v>
      </c>
      <c r="BC38" s="1">
        <v>1.6910733729300902E-2</v>
      </c>
      <c r="BD38" s="1">
        <v>1.5076832359175301E-2</v>
      </c>
      <c r="BE38" s="1">
        <v>2.1127479897716499E-2</v>
      </c>
      <c r="BF38" s="1">
        <v>9.2266804199283101E-3</v>
      </c>
      <c r="BG38" s="15">
        <v>1.05579276127115E-2</v>
      </c>
      <c r="BH38" s="1" t="str">
        <f t="shared" si="4"/>
        <v>BF</v>
      </c>
    </row>
    <row r="39" spans="2:60" x14ac:dyDescent="0.35">
      <c r="B39" s="10" t="s">
        <v>33</v>
      </c>
      <c r="K39" s="15"/>
      <c r="N39" s="10" t="s">
        <v>33</v>
      </c>
      <c r="W39" s="15"/>
      <c r="Z39" s="10" t="s">
        <v>33</v>
      </c>
      <c r="AI39" s="15"/>
      <c r="AL39" s="10" t="s">
        <v>33</v>
      </c>
      <c r="AU39" s="15"/>
      <c r="AX39" s="10" t="s">
        <v>33</v>
      </c>
      <c r="BG39" s="15"/>
    </row>
    <row r="40" spans="2:60" x14ac:dyDescent="0.35">
      <c r="B40" s="9" t="s">
        <v>11</v>
      </c>
      <c r="C40" s="1">
        <v>2.51343141542569E-2</v>
      </c>
      <c r="D40" s="1">
        <v>1.06390693665521E-2</v>
      </c>
      <c r="E40" s="1">
        <v>2.88480053833471E-2</v>
      </c>
      <c r="F40" s="1">
        <v>3.5191378299220803E-2</v>
      </c>
      <c r="G40" s="1">
        <v>2.12284862900937E-2</v>
      </c>
      <c r="H40" s="1">
        <v>1.3596388911754799E-2</v>
      </c>
      <c r="I40" s="1">
        <v>2.0432705506148601E-2</v>
      </c>
      <c r="J40" s="1">
        <v>1.10371191644951E-2</v>
      </c>
      <c r="K40" s="15">
        <v>1.06496953525195E-2</v>
      </c>
      <c r="L40" s="1" t="str">
        <f t="shared" si="0"/>
        <v>D</v>
      </c>
      <c r="N40" s="9" t="s">
        <v>11</v>
      </c>
      <c r="O40" s="1">
        <v>4.41354609396679E-2</v>
      </c>
      <c r="P40" s="1">
        <v>4.0648459407866301E-2</v>
      </c>
      <c r="Q40" s="1">
        <v>4.5007290397221199E-2</v>
      </c>
      <c r="R40" s="1">
        <v>4.6610599858221698E-2</v>
      </c>
      <c r="S40" s="1">
        <v>4.5669649446470902E-2</v>
      </c>
      <c r="T40" s="1">
        <v>4.2910888863227102E-2</v>
      </c>
      <c r="U40" s="1">
        <v>5.2241967573092303E-2</v>
      </c>
      <c r="V40" s="1">
        <v>4.1690156864653501E-2</v>
      </c>
      <c r="W40" s="15">
        <v>4.10043141374399E-2</v>
      </c>
      <c r="X40" s="1" t="str">
        <f t="shared" si="1"/>
        <v>P</v>
      </c>
      <c r="Z40" s="9" t="s">
        <v>11</v>
      </c>
      <c r="AA40" s="1">
        <v>3.1728773391055197E-2</v>
      </c>
      <c r="AB40" s="1">
        <v>1.5949684696506799E-2</v>
      </c>
      <c r="AC40" s="1">
        <v>2.52196344597772E-2</v>
      </c>
      <c r="AD40" s="1">
        <v>3.4788970993500902E-2</v>
      </c>
      <c r="AE40" s="1">
        <v>2.04779159232297E-2</v>
      </c>
      <c r="AF40" s="1">
        <v>1.7019612472154399E-2</v>
      </c>
      <c r="AG40" s="1">
        <v>2.0645120527893801E-2</v>
      </c>
      <c r="AH40" s="1">
        <v>1.38128150876156E-2</v>
      </c>
      <c r="AI40" s="15">
        <v>1.57119593768647E-2</v>
      </c>
      <c r="AJ40" s="1" t="str">
        <f t="shared" si="2"/>
        <v>AH</v>
      </c>
      <c r="AL40" s="9" t="s">
        <v>11</v>
      </c>
      <c r="AM40" s="1">
        <v>2.96648950028549E-2</v>
      </c>
      <c r="AN40" s="1">
        <v>1.54012229969165E-2</v>
      </c>
      <c r="AO40" s="1">
        <v>2.8435644284032301E-2</v>
      </c>
      <c r="AP40" s="1">
        <v>4.5298219478999598E-2</v>
      </c>
      <c r="AQ40" s="1">
        <v>2.12673287098483E-2</v>
      </c>
      <c r="AR40" s="1">
        <v>1.6501344052735501E-2</v>
      </c>
      <c r="AS40" s="1">
        <v>1.48795089689227E-2</v>
      </c>
      <c r="AT40" s="1">
        <v>1.36878807832922E-2</v>
      </c>
      <c r="AU40" s="15">
        <v>1.5309320826305499E-2</v>
      </c>
      <c r="AV40" s="1" t="str">
        <f t="shared" si="3"/>
        <v>AT</v>
      </c>
      <c r="AX40" s="9" t="s">
        <v>11</v>
      </c>
      <c r="AY40" s="1">
        <v>1.31753729531405E-2</v>
      </c>
      <c r="AZ40" s="1">
        <v>1.1415091183580001E-2</v>
      </c>
      <c r="BA40" s="1">
        <v>1.4146157937347401E-2</v>
      </c>
      <c r="BB40" s="1">
        <v>1.6231688079894498E-2</v>
      </c>
      <c r="BC40" s="1">
        <v>1.4141296297341101E-2</v>
      </c>
      <c r="BD40" s="1">
        <v>1.1974071806380601E-2</v>
      </c>
      <c r="BE40" s="1">
        <v>3.7900432615671303E-2</v>
      </c>
      <c r="BF40" s="1">
        <v>9.4081316194456095E-3</v>
      </c>
      <c r="BG40" s="15">
        <v>1.2021575030973401E-2</v>
      </c>
      <c r="BH40" s="1" t="str">
        <f t="shared" si="4"/>
        <v>BF</v>
      </c>
    </row>
    <row r="41" spans="2:60" x14ac:dyDescent="0.35">
      <c r="B41" s="9" t="s">
        <v>12</v>
      </c>
      <c r="C41" s="1">
        <v>6.5301555150479404E-2</v>
      </c>
      <c r="D41" s="1">
        <v>1.18093412310905E-2</v>
      </c>
      <c r="E41" s="1">
        <v>2.5949828689533602E-2</v>
      </c>
      <c r="F41" s="1">
        <v>6.0697285054555301E-2</v>
      </c>
      <c r="G41" s="1">
        <v>3.0061319974719499E-2</v>
      </c>
      <c r="H41" s="1">
        <v>2.0731671617633798E-2</v>
      </c>
      <c r="I41" s="1">
        <v>2.01575907937015E-2</v>
      </c>
      <c r="J41" s="1">
        <v>1.42259837936773E-2</v>
      </c>
      <c r="K41" s="15">
        <v>1.15080527904717E-2</v>
      </c>
      <c r="L41" s="1" t="str">
        <f t="shared" si="0"/>
        <v>K</v>
      </c>
      <c r="N41" s="9" t="s">
        <v>12</v>
      </c>
      <c r="O41" s="1">
        <v>7.1355750600324605E-2</v>
      </c>
      <c r="P41" s="1">
        <v>4.1110527300825997E-2</v>
      </c>
      <c r="Q41" s="1">
        <v>4.5498211042400101E-2</v>
      </c>
      <c r="R41" s="1">
        <v>6.9403363428985801E-2</v>
      </c>
      <c r="S41" s="1">
        <v>4.7680161080047301E-2</v>
      </c>
      <c r="T41" s="1">
        <v>4.7492330252076199E-2</v>
      </c>
      <c r="U41" s="1">
        <v>4.90702783156007E-2</v>
      </c>
      <c r="V41" s="1">
        <v>4.3164744511148399E-2</v>
      </c>
      <c r="W41" s="15">
        <v>4.0950755236107798E-2</v>
      </c>
      <c r="X41" s="1" t="str">
        <f t="shared" si="1"/>
        <v>W</v>
      </c>
      <c r="Z41" s="9" t="s">
        <v>12</v>
      </c>
      <c r="AA41" s="1">
        <v>6.4172991660410197E-2</v>
      </c>
      <c r="AB41" s="1">
        <v>1.6904322346351901E-2</v>
      </c>
      <c r="AC41" s="1">
        <v>2.4156483345931901E-2</v>
      </c>
      <c r="AD41" s="1">
        <v>7.3705505549968603E-2</v>
      </c>
      <c r="AE41" s="1">
        <v>2.3500973589366599E-2</v>
      </c>
      <c r="AF41" s="1">
        <v>2.0378266298324999E-2</v>
      </c>
      <c r="AG41" s="1">
        <v>2.3940401329575402E-2</v>
      </c>
      <c r="AH41" s="1">
        <v>1.5357002664380399E-2</v>
      </c>
      <c r="AI41" s="15">
        <v>1.63602987537434E-2</v>
      </c>
      <c r="AJ41" s="1" t="str">
        <f t="shared" si="2"/>
        <v>AH</v>
      </c>
      <c r="AL41" s="9" t="s">
        <v>12</v>
      </c>
      <c r="AM41" s="1">
        <v>8.1147007625686607E-2</v>
      </c>
      <c r="AN41" s="1">
        <v>1.5678524336758301E-2</v>
      </c>
      <c r="AO41" s="1">
        <v>2.4532393160609098E-2</v>
      </c>
      <c r="AP41" s="1">
        <v>8.2806675801855495E-2</v>
      </c>
      <c r="AQ41" s="1">
        <v>2.3406701355846399E-2</v>
      </c>
      <c r="AR41" s="1">
        <v>1.9047969851839101E-2</v>
      </c>
      <c r="AS41" s="1">
        <v>1.6948892998250999E-2</v>
      </c>
      <c r="AT41" s="1">
        <v>1.4375142151896799E-2</v>
      </c>
      <c r="AU41" s="15">
        <v>1.55730351043399E-2</v>
      </c>
      <c r="AV41" s="1" t="str">
        <f t="shared" si="3"/>
        <v>AT</v>
      </c>
      <c r="AX41" s="9" t="s">
        <v>12</v>
      </c>
      <c r="AY41" s="1">
        <v>2.4846264087536402E-2</v>
      </c>
      <c r="AZ41" s="1">
        <v>1.58974638553099E-2</v>
      </c>
      <c r="BA41" s="1">
        <v>1.7323533116089002E-2</v>
      </c>
      <c r="BB41" s="1">
        <v>2.9435418701296099E-2</v>
      </c>
      <c r="BC41" s="1">
        <v>1.7854633544198899E-2</v>
      </c>
      <c r="BD41" s="1">
        <v>1.9231302972077698E-2</v>
      </c>
      <c r="BE41" s="1">
        <v>2.9094070030050202E-2</v>
      </c>
      <c r="BF41" s="1">
        <v>1.0736760988746499E-2</v>
      </c>
      <c r="BG41" s="15">
        <v>1.28574664694176E-2</v>
      </c>
      <c r="BH41" s="1" t="str">
        <f t="shared" si="4"/>
        <v>BF</v>
      </c>
    </row>
    <row r="42" spans="2:60" x14ac:dyDescent="0.35">
      <c r="B42" s="9" t="s">
        <v>13</v>
      </c>
      <c r="C42" s="1">
        <v>6.5861734007675601E-2</v>
      </c>
      <c r="D42" s="1">
        <v>1.7283468319823001E-2</v>
      </c>
      <c r="E42" s="1">
        <v>2.68063925639065E-2</v>
      </c>
      <c r="F42" s="1">
        <v>8.6451386356031501E-2</v>
      </c>
      <c r="G42" s="1">
        <v>3.6761627031583997E-2</v>
      </c>
      <c r="H42" s="1">
        <v>2.69975885076363E-2</v>
      </c>
      <c r="I42" s="1">
        <v>2.4335670826000001E-2</v>
      </c>
      <c r="J42" s="1">
        <v>1.7491514328330598E-2</v>
      </c>
      <c r="K42" s="15">
        <v>1.3412920201893001E-2</v>
      </c>
      <c r="L42" s="1" t="str">
        <f t="shared" si="0"/>
        <v>K</v>
      </c>
      <c r="N42" s="9" t="s">
        <v>13</v>
      </c>
      <c r="O42" s="1">
        <v>6.8610651817750598E-2</v>
      </c>
      <c r="P42" s="1">
        <v>4.8163966553854097E-2</v>
      </c>
      <c r="Q42" s="1">
        <v>4.4865323436624603E-2</v>
      </c>
      <c r="R42" s="1">
        <v>7.9174291230601906E-2</v>
      </c>
      <c r="S42" s="1">
        <v>4.9543024229539101E-2</v>
      </c>
      <c r="T42" s="1">
        <v>5.1027838975890402E-2</v>
      </c>
      <c r="U42" s="1">
        <v>5.1138642191021398E-2</v>
      </c>
      <c r="V42" s="1">
        <v>4.5164503144655699E-2</v>
      </c>
      <c r="W42" s="15">
        <v>4.1198954462804097E-2</v>
      </c>
      <c r="X42" s="1" t="str">
        <f t="shared" si="1"/>
        <v>W</v>
      </c>
      <c r="Z42" s="9" t="s">
        <v>13</v>
      </c>
      <c r="AA42" s="1">
        <v>6.5584336328639095E-2</v>
      </c>
      <c r="AB42" s="1">
        <v>2.2156761143115E-2</v>
      </c>
      <c r="AC42" s="1">
        <v>2.3182214475558099E-2</v>
      </c>
      <c r="AD42" s="1">
        <v>0.10283918505128101</v>
      </c>
      <c r="AE42" s="1">
        <v>2.8534394929688602E-2</v>
      </c>
      <c r="AF42" s="1">
        <v>2.7143209811930899E-2</v>
      </c>
      <c r="AG42" s="1">
        <v>2.8083126525306298E-2</v>
      </c>
      <c r="AH42" s="1">
        <v>1.7882078014632999E-2</v>
      </c>
      <c r="AI42" s="15">
        <v>1.89914046121765E-2</v>
      </c>
      <c r="AJ42" s="1" t="str">
        <f t="shared" si="2"/>
        <v>AH</v>
      </c>
      <c r="AL42" s="9" t="s">
        <v>13</v>
      </c>
      <c r="AM42" s="1">
        <v>8.1855470866513597E-2</v>
      </c>
      <c r="AN42" s="1">
        <v>1.80900567358332E-2</v>
      </c>
      <c r="AO42" s="1">
        <v>2.3827130704819701E-2</v>
      </c>
      <c r="AP42" s="1">
        <v>0.13004586885872099</v>
      </c>
      <c r="AQ42" s="1">
        <v>3.0610886482111799E-2</v>
      </c>
      <c r="AR42" s="1">
        <v>2.4036891762835199E-2</v>
      </c>
      <c r="AS42" s="1">
        <v>2.15077404202118E-2</v>
      </c>
      <c r="AT42" s="1">
        <v>1.5688921153472701E-2</v>
      </c>
      <c r="AU42" s="15">
        <v>1.6409131960217E-2</v>
      </c>
      <c r="AV42" s="1" t="str">
        <f t="shared" si="3"/>
        <v>AT</v>
      </c>
      <c r="AX42" s="9" t="s">
        <v>13</v>
      </c>
      <c r="AY42" s="1">
        <v>2.0500520445419002E-2</v>
      </c>
      <c r="AZ42" s="1">
        <v>1.3133841702508101E-2</v>
      </c>
      <c r="BA42" s="1">
        <v>1.82740215262512E-2</v>
      </c>
      <c r="BB42" s="1">
        <v>3.3417160925167798E-2</v>
      </c>
      <c r="BC42" s="1">
        <v>2.2132087516991798E-2</v>
      </c>
      <c r="BD42" s="1">
        <v>2.71423694171707E-2</v>
      </c>
      <c r="BE42" s="1">
        <v>2.8912364785949898E-2</v>
      </c>
      <c r="BF42" s="1">
        <v>1.4066938460832901E-2</v>
      </c>
      <c r="BG42" s="15">
        <v>1.29659771938279E-2</v>
      </c>
      <c r="BH42" s="1" t="str">
        <f t="shared" si="4"/>
        <v>BG</v>
      </c>
    </row>
    <row r="43" spans="2:60" x14ac:dyDescent="0.35">
      <c r="B43" s="9" t="s">
        <v>14</v>
      </c>
      <c r="C43" s="1">
        <v>5.0985987144035003E-2</v>
      </c>
      <c r="D43" s="1">
        <v>3.20635031470934E-2</v>
      </c>
      <c r="E43" s="1">
        <v>3.5693054726887802E-2</v>
      </c>
      <c r="F43" s="1">
        <v>0.11367446350878301</v>
      </c>
      <c r="G43" s="1">
        <v>6.5999477476608295E-2</v>
      </c>
      <c r="H43" s="1">
        <v>3.5013111891465103E-2</v>
      </c>
      <c r="I43" s="1">
        <v>3.4087312028049002E-2</v>
      </c>
      <c r="J43" s="1">
        <v>2.26052181172928E-2</v>
      </c>
      <c r="K43" s="15">
        <v>2.0078404945074201E-2</v>
      </c>
      <c r="L43" s="1" t="str">
        <f t="shared" si="0"/>
        <v>K</v>
      </c>
      <c r="N43" s="9" t="s">
        <v>14</v>
      </c>
      <c r="O43" s="1">
        <v>5.1829669738655298E-2</v>
      </c>
      <c r="P43" s="1">
        <v>4.8948484475757503E-2</v>
      </c>
      <c r="Q43" s="1">
        <v>4.9359714006056599E-2</v>
      </c>
      <c r="R43" s="1">
        <v>9.4454592250521094E-2</v>
      </c>
      <c r="S43" s="1">
        <v>5.2408742661635997E-2</v>
      </c>
      <c r="T43" s="1">
        <v>5.8023615152276498E-2</v>
      </c>
      <c r="U43" s="1">
        <v>5.8229174084668101E-2</v>
      </c>
      <c r="V43" s="1">
        <v>4.9391817599223897E-2</v>
      </c>
      <c r="W43" s="15">
        <v>4.6605192906843701E-2</v>
      </c>
      <c r="X43" s="1" t="str">
        <f t="shared" si="1"/>
        <v>W</v>
      </c>
      <c r="Z43" s="9" t="s">
        <v>14</v>
      </c>
      <c r="AA43" s="1">
        <v>5.1101103450677303E-2</v>
      </c>
      <c r="AB43" s="1">
        <v>5.86298904750093E-2</v>
      </c>
      <c r="AC43" s="1">
        <v>3.32155773196511E-2</v>
      </c>
      <c r="AD43" s="1">
        <v>0.122267356283372</v>
      </c>
      <c r="AE43" s="1">
        <v>3.9728675639838403E-2</v>
      </c>
      <c r="AF43" s="1">
        <v>4.4263096387747301E-2</v>
      </c>
      <c r="AG43" s="1">
        <v>4.14864199609127E-2</v>
      </c>
      <c r="AH43" s="1">
        <v>2.32282989648766E-2</v>
      </c>
      <c r="AI43" s="15">
        <v>2.9501648800783899E-2</v>
      </c>
      <c r="AJ43" s="1" t="str">
        <f t="shared" si="2"/>
        <v>AH</v>
      </c>
      <c r="AL43" s="9" t="s">
        <v>14</v>
      </c>
      <c r="AM43" s="1">
        <v>5.24921252286829E-2</v>
      </c>
      <c r="AN43" s="1">
        <v>3.2005489339744897E-2</v>
      </c>
      <c r="AO43" s="1">
        <v>2.6830597067205701E-2</v>
      </c>
      <c r="AP43" s="1">
        <v>0.14329550908789099</v>
      </c>
      <c r="AQ43" s="1">
        <v>3.1300435801284797E-2</v>
      </c>
      <c r="AR43" s="1">
        <v>3.5330273324187998E-2</v>
      </c>
      <c r="AS43" s="1">
        <v>3.0664452565381799E-2</v>
      </c>
      <c r="AT43" s="1">
        <v>2.1065277662661301E-2</v>
      </c>
      <c r="AU43" s="15">
        <v>2.0059926152688999E-2</v>
      </c>
      <c r="AV43" s="1" t="str">
        <f t="shared" si="3"/>
        <v>AU</v>
      </c>
      <c r="AX43" s="9" t="s">
        <v>14</v>
      </c>
      <c r="AY43" s="1">
        <v>2.7737818882397201E-2</v>
      </c>
      <c r="AZ43" s="1">
        <v>1.9327681429844201E-2</v>
      </c>
      <c r="BA43" s="1">
        <v>2.2725084564510601E-2</v>
      </c>
      <c r="BB43" s="1">
        <v>3.89120210629013E-2</v>
      </c>
      <c r="BC43" s="1">
        <v>2.5876464513578001E-2</v>
      </c>
      <c r="BD43" s="1">
        <v>4.2433972636687002E-2</v>
      </c>
      <c r="BE43" s="1">
        <v>4.5588012014892099E-2</v>
      </c>
      <c r="BF43" s="1">
        <v>2.1907074935654702E-2</v>
      </c>
      <c r="BG43" s="15">
        <v>1.5258706677116599E-2</v>
      </c>
      <c r="BH43" s="1" t="str">
        <f t="shared" si="4"/>
        <v>BG</v>
      </c>
    </row>
    <row r="44" spans="2:60" x14ac:dyDescent="0.35">
      <c r="B44" s="9" t="s">
        <v>15</v>
      </c>
      <c r="C44" s="1">
        <v>9.0358211290705398E-2</v>
      </c>
      <c r="D44" s="1">
        <v>0.151815469367587</v>
      </c>
      <c r="E44" s="1">
        <v>0.116040987222436</v>
      </c>
      <c r="F44" s="1">
        <v>0.116296301306187</v>
      </c>
      <c r="G44" s="1">
        <v>5.8898945050537298E-2</v>
      </c>
      <c r="H44" s="1">
        <v>5.42330571835348E-2</v>
      </c>
      <c r="I44" s="1">
        <v>5.0560896351142297E-2</v>
      </c>
      <c r="J44" s="1">
        <v>7.4224599585521994E-2</v>
      </c>
      <c r="K44" s="15">
        <v>9.8204371037809393E-2</v>
      </c>
      <c r="L44" s="1" t="str">
        <f t="shared" si="0"/>
        <v>I</v>
      </c>
      <c r="N44" s="9" t="s">
        <v>15</v>
      </c>
      <c r="O44" s="1">
        <v>7.2555764913666596E-2</v>
      </c>
      <c r="P44" s="1">
        <v>6.5284413279472001E-2</v>
      </c>
      <c r="Q44" s="1">
        <v>7.3666277982146894E-2</v>
      </c>
      <c r="R44" s="1">
        <v>7.9566156983391007E-2</v>
      </c>
      <c r="S44" s="1">
        <v>5.7049776690398901E-2</v>
      </c>
      <c r="T44" s="1">
        <v>5.5347857474459403E-2</v>
      </c>
      <c r="U44" s="1">
        <v>5.6623736021650703E-2</v>
      </c>
      <c r="V44" s="1">
        <v>6.13581177755195E-2</v>
      </c>
      <c r="W44" s="15">
        <v>6.5110125293796201E-2</v>
      </c>
      <c r="X44" s="1" t="str">
        <f t="shared" si="1"/>
        <v>T</v>
      </c>
      <c r="Z44" s="9" t="s">
        <v>15</v>
      </c>
      <c r="AA44" s="1">
        <v>8.7309630009209105E-2</v>
      </c>
      <c r="AB44" s="1">
        <v>0.11214559893977501</v>
      </c>
      <c r="AC44" s="1">
        <v>0.14204983432398899</v>
      </c>
      <c r="AD44" s="1">
        <v>0.121719452486452</v>
      </c>
      <c r="AE44" s="1">
        <v>6.3928322803749799E-2</v>
      </c>
      <c r="AF44" s="1">
        <v>5.28094750662364E-2</v>
      </c>
      <c r="AG44" s="1">
        <v>5.3078386753994601E-2</v>
      </c>
      <c r="AH44" s="1">
        <v>6.5379621337575203E-2</v>
      </c>
      <c r="AI44" s="15">
        <v>0.111580892208949</v>
      </c>
      <c r="AJ44" s="1" t="str">
        <f t="shared" si="2"/>
        <v>AF</v>
      </c>
      <c r="AL44" s="9" t="s">
        <v>15</v>
      </c>
      <c r="AM44" s="1">
        <v>0.102198395249796</v>
      </c>
      <c r="AN44" s="1">
        <v>0.10367876055639901</v>
      </c>
      <c r="AO44" s="1">
        <v>0.115402112337464</v>
      </c>
      <c r="AP44" s="1">
        <v>0.12254908369804</v>
      </c>
      <c r="AQ44" s="1">
        <v>5.3229053349013199E-2</v>
      </c>
      <c r="AR44" s="1">
        <v>4.9053243991276203E-2</v>
      </c>
      <c r="AS44" s="1">
        <v>4.5581555748971603E-2</v>
      </c>
      <c r="AT44" s="1">
        <v>7.3291577634302801E-2</v>
      </c>
      <c r="AU44" s="15">
        <v>0.103767401745297</v>
      </c>
      <c r="AV44" s="1" t="str">
        <f t="shared" si="3"/>
        <v>AS</v>
      </c>
      <c r="AX44" s="9" t="s">
        <v>15</v>
      </c>
      <c r="AY44" s="1">
        <v>3.6215027523131799E-2</v>
      </c>
      <c r="AZ44" s="1">
        <v>2.55790664845062E-2</v>
      </c>
      <c r="BA44" s="1">
        <v>2.8551602159652301E-2</v>
      </c>
      <c r="BB44" s="1">
        <v>3.4229271154331699E-2</v>
      </c>
      <c r="BC44" s="1">
        <v>2.6205339386777E-2</v>
      </c>
      <c r="BD44" s="1">
        <v>2.2017901800174398E-2</v>
      </c>
      <c r="BE44" s="1">
        <v>7.8473567908035197E-2</v>
      </c>
      <c r="BF44" s="1">
        <v>1.9756465030519799E-2</v>
      </c>
      <c r="BG44" s="15">
        <v>2.5602027377564202E-2</v>
      </c>
      <c r="BH44" s="1" t="str">
        <f t="shared" si="4"/>
        <v>BF</v>
      </c>
    </row>
    <row r="45" spans="2:60" x14ac:dyDescent="0.35">
      <c r="B45" s="9" t="s">
        <v>16</v>
      </c>
      <c r="C45" s="1">
        <v>6.0941699227244898E-2</v>
      </c>
      <c r="D45" s="1">
        <v>1.44322282973281E-2</v>
      </c>
      <c r="E45" s="1">
        <v>2.6578355635886401E-2</v>
      </c>
      <c r="F45" s="1">
        <v>6.8388997176685604E-2</v>
      </c>
      <c r="G45" s="1">
        <v>2.4992773118016998E-2</v>
      </c>
      <c r="H45" s="1">
        <v>1.89390628360772E-2</v>
      </c>
      <c r="I45" s="1">
        <v>2.10567520862683E-2</v>
      </c>
      <c r="J45" s="1">
        <v>1.4682943714549399E-2</v>
      </c>
      <c r="K45" s="15">
        <v>1.31389347286691E-2</v>
      </c>
      <c r="L45" s="1" t="str">
        <f t="shared" si="0"/>
        <v>K</v>
      </c>
      <c r="N45" s="9" t="s">
        <v>16</v>
      </c>
      <c r="O45" s="1">
        <v>6.8530888490668504E-2</v>
      </c>
      <c r="P45" s="1">
        <v>4.1540200807649398E-2</v>
      </c>
      <c r="Q45" s="1">
        <v>4.7127150159996502E-2</v>
      </c>
      <c r="R45" s="1">
        <v>6.4356016535572894E-2</v>
      </c>
      <c r="S45" s="1">
        <v>4.8000067228931603E-2</v>
      </c>
      <c r="T45" s="1">
        <v>4.7913294040848098E-2</v>
      </c>
      <c r="U45" s="1">
        <v>5.2981943767139002E-2</v>
      </c>
      <c r="V45" s="1">
        <v>4.4564170506602802E-2</v>
      </c>
      <c r="W45" s="15">
        <v>4.1715143970047303E-2</v>
      </c>
      <c r="X45" s="1" t="str">
        <f t="shared" si="1"/>
        <v>P</v>
      </c>
      <c r="Z45" s="9" t="s">
        <v>16</v>
      </c>
      <c r="AA45" s="1">
        <v>6.8782091449140603E-2</v>
      </c>
      <c r="AB45" s="1">
        <v>1.8914585756920801E-2</v>
      </c>
      <c r="AC45" s="1">
        <v>2.69089254856314E-2</v>
      </c>
      <c r="AD45" s="1">
        <v>7.5313902647460296E-2</v>
      </c>
      <c r="AE45" s="1">
        <v>2.5441744996171099E-2</v>
      </c>
      <c r="AF45" s="1">
        <v>2.2271894017469901E-2</v>
      </c>
      <c r="AG45" s="1">
        <v>2.1685665980097898E-2</v>
      </c>
      <c r="AH45" s="1">
        <v>1.6943330057242301E-2</v>
      </c>
      <c r="AI45" s="15">
        <v>1.8810030980836199E-2</v>
      </c>
      <c r="AJ45" s="1" t="str">
        <f t="shared" si="2"/>
        <v>AH</v>
      </c>
      <c r="AL45" s="9" t="s">
        <v>16</v>
      </c>
      <c r="AM45" s="1">
        <v>8.4186817371812397E-2</v>
      </c>
      <c r="AN45" s="1">
        <v>1.7648797354930201E-2</v>
      </c>
      <c r="AO45" s="1">
        <v>2.7773007099896201E-2</v>
      </c>
      <c r="AP45" s="1">
        <v>8.2705020198013304E-2</v>
      </c>
      <c r="AQ45" s="1">
        <v>2.5155013222556699E-2</v>
      </c>
      <c r="AR45" s="1">
        <v>2.0512660357127201E-2</v>
      </c>
      <c r="AS45" s="1">
        <v>1.7137493457502002E-2</v>
      </c>
      <c r="AT45" s="1">
        <v>1.5469815743690401E-2</v>
      </c>
      <c r="AU45" s="15">
        <v>1.7569417427905999E-2</v>
      </c>
      <c r="AV45" s="1" t="str">
        <f t="shared" si="3"/>
        <v>AT</v>
      </c>
      <c r="AX45" s="9" t="s">
        <v>16</v>
      </c>
      <c r="AY45" s="1">
        <v>2.7919378921221202E-2</v>
      </c>
      <c r="AZ45" s="1">
        <v>1.32597032446648E-2</v>
      </c>
      <c r="BA45" s="1">
        <v>2.21160332891992E-2</v>
      </c>
      <c r="BB45" s="1">
        <v>3.0756912017480299E-2</v>
      </c>
      <c r="BC45" s="1">
        <v>1.7005595271085399E-2</v>
      </c>
      <c r="BD45" s="1">
        <v>2.0266667130632299E-2</v>
      </c>
      <c r="BE45" s="1">
        <v>2.80872656549364E-2</v>
      </c>
      <c r="BF45" s="1">
        <v>1.1759569121235301E-2</v>
      </c>
      <c r="BG45" s="15">
        <v>1.42887199574032E-2</v>
      </c>
      <c r="BH45" s="1" t="str">
        <f t="shared" si="4"/>
        <v>BF</v>
      </c>
    </row>
    <row r="46" spans="2:60" x14ac:dyDescent="0.35">
      <c r="B46" s="9" t="s">
        <v>17</v>
      </c>
      <c r="C46" s="1">
        <v>5.5112423313931597E-2</v>
      </c>
      <c r="D46" s="1">
        <v>8.3428497033929197E-3</v>
      </c>
      <c r="E46" s="1">
        <v>1.58198561450715E-2</v>
      </c>
      <c r="F46" s="1">
        <v>6.07619578685843E-2</v>
      </c>
      <c r="G46" s="1">
        <v>2.3426793374311802E-2</v>
      </c>
      <c r="H46" s="1">
        <v>1.71643734169067E-2</v>
      </c>
      <c r="I46" s="1">
        <v>1.7003710815552499E-2</v>
      </c>
      <c r="J46" s="1">
        <v>1.03929090242435E-2</v>
      </c>
      <c r="K46" s="15">
        <v>7.5675171842277001E-3</v>
      </c>
      <c r="L46" s="1" t="str">
        <f t="shared" si="0"/>
        <v>K</v>
      </c>
      <c r="N46" s="9" t="s">
        <v>17</v>
      </c>
      <c r="O46" s="1">
        <v>6.4863342329131601E-2</v>
      </c>
      <c r="P46" s="1">
        <v>3.9997544865116197E-2</v>
      </c>
      <c r="Q46" s="1">
        <v>4.2776398993421498E-2</v>
      </c>
      <c r="R46" s="1">
        <v>7.1300725609342697E-2</v>
      </c>
      <c r="S46" s="1">
        <v>4.72503099552017E-2</v>
      </c>
      <c r="T46" s="1">
        <v>4.6319787516423197E-2</v>
      </c>
      <c r="U46" s="1">
        <v>4.8743324152994497E-2</v>
      </c>
      <c r="V46" s="1">
        <v>4.3208182505403897E-2</v>
      </c>
      <c r="W46" s="15">
        <v>4.0108406058156097E-2</v>
      </c>
      <c r="X46" s="1" t="str">
        <f t="shared" si="1"/>
        <v>P</v>
      </c>
      <c r="Z46" s="9" t="s">
        <v>17</v>
      </c>
      <c r="AA46" s="1">
        <v>5.1144308672682597E-2</v>
      </c>
      <c r="AB46" s="1">
        <v>1.42675384460601E-2</v>
      </c>
      <c r="AC46" s="1">
        <v>2.0079521476457599E-2</v>
      </c>
      <c r="AD46" s="1">
        <v>7.4454902423244304E-2</v>
      </c>
      <c r="AE46" s="1">
        <v>2.35852406946945E-2</v>
      </c>
      <c r="AF46" s="1">
        <v>2.0087662083270098E-2</v>
      </c>
      <c r="AG46" s="1">
        <v>2.4375749531619601E-2</v>
      </c>
      <c r="AH46" s="1">
        <v>1.42097045858742E-2</v>
      </c>
      <c r="AI46" s="15">
        <v>1.40883355632688E-2</v>
      </c>
      <c r="AJ46" s="1" t="str">
        <f t="shared" si="2"/>
        <v>AI</v>
      </c>
      <c r="AL46" s="9" t="s">
        <v>17</v>
      </c>
      <c r="AM46" s="1">
        <v>7.7536384813976705E-2</v>
      </c>
      <c r="AN46" s="1">
        <v>1.3427420925595001E-2</v>
      </c>
      <c r="AO46" s="1">
        <v>1.99123777131038E-2</v>
      </c>
      <c r="AP46" s="1">
        <v>8.4953724744983999E-2</v>
      </c>
      <c r="AQ46" s="1">
        <v>2.1089224056261902E-2</v>
      </c>
      <c r="AR46" s="1">
        <v>1.8911741822841398E-2</v>
      </c>
      <c r="AS46" s="1">
        <v>1.6556687014189799E-2</v>
      </c>
      <c r="AT46" s="1">
        <v>1.282253520888E-2</v>
      </c>
      <c r="AU46" s="15">
        <v>1.3380266574675699E-2</v>
      </c>
      <c r="AV46" s="1" t="str">
        <f t="shared" si="3"/>
        <v>AT</v>
      </c>
      <c r="AX46" s="9" t="s">
        <v>17</v>
      </c>
      <c r="AY46" s="1">
        <v>2.3824838768336899E-2</v>
      </c>
      <c r="AZ46" s="1">
        <v>1.1233297830600401E-2</v>
      </c>
      <c r="BA46" s="1">
        <v>1.32612337210701E-2</v>
      </c>
      <c r="BB46" s="1">
        <v>3.6055745818540499E-2</v>
      </c>
      <c r="BC46" s="1">
        <v>1.7709513784017101E-2</v>
      </c>
      <c r="BD46" s="1">
        <v>1.6275088320493999E-2</v>
      </c>
      <c r="BE46" s="1">
        <v>2.4355023505955201E-2</v>
      </c>
      <c r="BF46" s="1">
        <v>9.6559441860769191E-3</v>
      </c>
      <c r="BG46" s="15">
        <v>1.0715816141937E-2</v>
      </c>
      <c r="BH46" s="1" t="str">
        <f t="shared" si="4"/>
        <v>BF</v>
      </c>
    </row>
    <row r="47" spans="2:60" x14ac:dyDescent="0.35">
      <c r="B47" s="9" t="s">
        <v>18</v>
      </c>
      <c r="C47" s="1">
        <v>6.7524382897210897E-2</v>
      </c>
      <c r="D47" s="1">
        <v>8.2827140917765291E-3</v>
      </c>
      <c r="E47" s="1">
        <v>1.6360728724580598E-2</v>
      </c>
      <c r="F47" s="1">
        <v>6.1805102212205101E-2</v>
      </c>
      <c r="G47" s="1">
        <v>2.3032959920281398E-2</v>
      </c>
      <c r="H47" s="1">
        <v>1.6996942477640099E-2</v>
      </c>
      <c r="I47" s="1">
        <v>1.96511711869936E-2</v>
      </c>
      <c r="J47" s="1">
        <v>9.8938314713430692E-3</v>
      </c>
      <c r="K47" s="15">
        <v>8.2412003523594096E-3</v>
      </c>
      <c r="L47" s="1" t="str">
        <f t="shared" si="0"/>
        <v>K</v>
      </c>
      <c r="N47" s="9" t="s">
        <v>18</v>
      </c>
      <c r="O47" s="1">
        <v>7.2704256830311897E-2</v>
      </c>
      <c r="P47" s="1">
        <v>3.9215234720745798E-2</v>
      </c>
      <c r="Q47" s="1">
        <v>4.0441655211991702E-2</v>
      </c>
      <c r="R47" s="1">
        <v>7.6436124148984694E-2</v>
      </c>
      <c r="S47" s="1">
        <v>4.68504488005188E-2</v>
      </c>
      <c r="T47" s="1">
        <v>4.5984876814554397E-2</v>
      </c>
      <c r="U47" s="1">
        <v>4.6756729530741697E-2</v>
      </c>
      <c r="V47" s="1">
        <v>4.2654541660592203E-2</v>
      </c>
      <c r="W47" s="15">
        <v>3.95185948084864E-2</v>
      </c>
      <c r="X47" s="1" t="str">
        <f t="shared" si="1"/>
        <v>P</v>
      </c>
      <c r="Z47" s="9" t="s">
        <v>18</v>
      </c>
      <c r="AA47" s="1">
        <v>7.6327381888032897E-2</v>
      </c>
      <c r="AB47" s="1">
        <v>1.1708358907666199E-2</v>
      </c>
      <c r="AC47" s="1">
        <v>1.7788925797847101E-2</v>
      </c>
      <c r="AD47" s="1">
        <v>7.6331694189406205E-2</v>
      </c>
      <c r="AE47" s="1">
        <v>2.5089025648489801E-2</v>
      </c>
      <c r="AF47" s="1">
        <v>1.9307772293519598E-2</v>
      </c>
      <c r="AG47" s="1">
        <v>2.32358722114092E-2</v>
      </c>
      <c r="AH47" s="1">
        <v>1.25862196471984E-2</v>
      </c>
      <c r="AI47" s="15">
        <v>1.28903852051288E-2</v>
      </c>
      <c r="AJ47" s="1" t="str">
        <f t="shared" si="2"/>
        <v>AB</v>
      </c>
      <c r="AL47" s="9" t="s">
        <v>18</v>
      </c>
      <c r="AM47" s="1">
        <v>9.5583978408115902E-2</v>
      </c>
      <c r="AN47" s="1">
        <v>1.36548623701936E-2</v>
      </c>
      <c r="AO47" s="1">
        <v>1.77925517766972E-2</v>
      </c>
      <c r="AP47" s="1">
        <v>8.7841981485898404E-2</v>
      </c>
      <c r="AQ47" s="1">
        <v>2.2512206689411701E-2</v>
      </c>
      <c r="AR47" s="1">
        <v>1.8332249567244399E-2</v>
      </c>
      <c r="AS47" s="1">
        <v>1.5650977856461201E-2</v>
      </c>
      <c r="AT47" s="1">
        <v>1.05368382126079E-2</v>
      </c>
      <c r="AU47" s="15">
        <v>1.2120367071689101E-2</v>
      </c>
      <c r="AV47" s="1" t="str">
        <f t="shared" si="3"/>
        <v>AT</v>
      </c>
      <c r="AX47" s="9" t="s">
        <v>18</v>
      </c>
      <c r="AY47" s="1">
        <v>2.9347483885921899E-2</v>
      </c>
      <c r="AZ47" s="1">
        <v>9.1585955712751698E-3</v>
      </c>
      <c r="BA47" s="1">
        <v>1.3541875903152799E-2</v>
      </c>
      <c r="BB47" s="1">
        <v>3.0665460823639901E-2</v>
      </c>
      <c r="BC47" s="1">
        <v>1.7208715788001601E-2</v>
      </c>
      <c r="BD47" s="1">
        <v>1.5599727656693501E-2</v>
      </c>
      <c r="BE47" s="1">
        <v>2.46236079747215E-2</v>
      </c>
      <c r="BF47" s="1">
        <v>9.30464730287172E-3</v>
      </c>
      <c r="BG47" s="15">
        <v>1.08578518341282E-2</v>
      </c>
      <c r="BH47" s="1" t="str">
        <f t="shared" si="4"/>
        <v>AZ</v>
      </c>
    </row>
    <row r="48" spans="2:60" x14ac:dyDescent="0.35">
      <c r="B48" s="10" t="s">
        <v>34</v>
      </c>
      <c r="K48" s="15"/>
      <c r="N48" s="10" t="s">
        <v>34</v>
      </c>
      <c r="W48" s="15"/>
      <c r="Z48" s="10" t="s">
        <v>34</v>
      </c>
      <c r="AI48" s="15"/>
      <c r="AL48" s="10" t="s">
        <v>34</v>
      </c>
      <c r="AU48" s="15"/>
      <c r="AX48" s="10" t="s">
        <v>34</v>
      </c>
      <c r="BG48" s="15"/>
    </row>
    <row r="49" spans="2:60" x14ac:dyDescent="0.35">
      <c r="B49" s="9" t="s">
        <v>11</v>
      </c>
      <c r="C49" s="1">
        <v>1.24962689950332E-2</v>
      </c>
      <c r="D49" s="1">
        <v>1.27072300376289E-2</v>
      </c>
      <c r="E49" s="1">
        <v>1.8927410046514399E-2</v>
      </c>
      <c r="F49" s="1">
        <v>1.6596578015483799E-2</v>
      </c>
      <c r="G49" s="1">
        <v>2.29856251227635E-2</v>
      </c>
      <c r="H49" s="1">
        <v>1.6691234100287701E-2</v>
      </c>
      <c r="I49" s="1">
        <v>1.70483345318952E-2</v>
      </c>
      <c r="J49" s="1">
        <v>1.21796770616355E-2</v>
      </c>
      <c r="K49" s="15">
        <v>1.18958692240911E-2</v>
      </c>
      <c r="L49" s="1" t="str">
        <f t="shared" si="0"/>
        <v>K</v>
      </c>
      <c r="N49" s="9" t="s">
        <v>11</v>
      </c>
      <c r="O49" s="1">
        <v>3.9371337107192803E-2</v>
      </c>
      <c r="P49" s="1">
        <v>4.2032333221730202E-2</v>
      </c>
      <c r="Q49" s="1">
        <v>4.2296734821201797E-2</v>
      </c>
      <c r="R49" s="1">
        <v>4.1581088811905899E-2</v>
      </c>
      <c r="S49" s="1">
        <v>4.71869618105102E-2</v>
      </c>
      <c r="T49" s="1">
        <v>4.8143160664702998E-2</v>
      </c>
      <c r="U49" s="1">
        <v>4.75393156650687E-2</v>
      </c>
      <c r="V49" s="1">
        <v>4.2584396080734901E-2</v>
      </c>
      <c r="W49" s="15">
        <v>4.0983052359282499E-2</v>
      </c>
      <c r="X49" s="1" t="str">
        <f t="shared" si="1"/>
        <v>O</v>
      </c>
      <c r="Z49" s="9" t="s">
        <v>11</v>
      </c>
      <c r="AA49" s="1">
        <v>1.5000023464426099E-2</v>
      </c>
      <c r="AB49" s="1">
        <v>1.7133951701497799E-2</v>
      </c>
      <c r="AC49" s="1">
        <v>1.8607650044874E-2</v>
      </c>
      <c r="AD49" s="1">
        <v>1.8885636774192801E-2</v>
      </c>
      <c r="AE49" s="1">
        <v>2.32073450156834E-2</v>
      </c>
      <c r="AF49" s="1">
        <v>2.06788745412794E-2</v>
      </c>
      <c r="AG49" s="1">
        <v>2.01391550406552E-2</v>
      </c>
      <c r="AH49" s="1">
        <v>1.4797753607704E-2</v>
      </c>
      <c r="AI49" s="15">
        <v>1.6454393896823401E-2</v>
      </c>
      <c r="AJ49" s="1" t="str">
        <f t="shared" si="2"/>
        <v>AH</v>
      </c>
      <c r="AL49" s="9" t="s">
        <v>11</v>
      </c>
      <c r="AM49" s="1">
        <v>1.5473483998586701E-2</v>
      </c>
      <c r="AN49" s="1">
        <v>1.5865525828789199E-2</v>
      </c>
      <c r="AO49" s="1">
        <v>1.8559699070780099E-2</v>
      </c>
      <c r="AP49" s="1">
        <v>1.8508140238815501E-2</v>
      </c>
      <c r="AQ49" s="1">
        <v>1.9676521277658499E-2</v>
      </c>
      <c r="AR49" s="1">
        <v>2.08518416577387E-2</v>
      </c>
      <c r="AS49" s="1">
        <v>1.4801007175586099E-2</v>
      </c>
      <c r="AT49" s="1">
        <v>1.3720040548865199E-2</v>
      </c>
      <c r="AU49" s="15">
        <v>1.5767482496543899E-2</v>
      </c>
      <c r="AV49" s="1" t="str">
        <f t="shared" si="3"/>
        <v>AT</v>
      </c>
      <c r="AX49" s="9" t="s">
        <v>11</v>
      </c>
      <c r="AY49" s="1">
        <v>1.25396657930128E-2</v>
      </c>
      <c r="AZ49" s="1">
        <v>1.2716869023456199E-2</v>
      </c>
      <c r="BA49" s="1">
        <v>1.5880815106325701E-2</v>
      </c>
      <c r="BB49" s="1">
        <v>1.3266576832553801E-2</v>
      </c>
      <c r="BC49" s="1">
        <v>1.7184480422598899E-2</v>
      </c>
      <c r="BD49" s="1">
        <v>1.83570510243969E-2</v>
      </c>
      <c r="BE49" s="1">
        <v>2.06238319995267E-2</v>
      </c>
      <c r="BF49" s="1">
        <v>1.02608293097482E-2</v>
      </c>
      <c r="BG49" s="15">
        <v>1.2573279571784699E-2</v>
      </c>
      <c r="BH49" s="1" t="str">
        <f t="shared" si="4"/>
        <v>BF</v>
      </c>
    </row>
    <row r="50" spans="2:60" x14ac:dyDescent="0.35">
      <c r="B50" s="9" t="s">
        <v>12</v>
      </c>
      <c r="C50" s="1">
        <v>2.2043796475832302E-2</v>
      </c>
      <c r="D50" s="1">
        <v>1.33356466454468E-2</v>
      </c>
      <c r="E50" s="1">
        <v>2.0098454797366001E-2</v>
      </c>
      <c r="F50" s="1">
        <v>2.0276357664062099E-2</v>
      </c>
      <c r="G50" s="1">
        <v>2.8024723413395101E-2</v>
      </c>
      <c r="H50" s="1">
        <v>1.8555548141415201E-2</v>
      </c>
      <c r="I50" s="1">
        <v>1.89097575175147E-2</v>
      </c>
      <c r="J50" s="1">
        <v>1.40208893962093E-2</v>
      </c>
      <c r="K50" s="15">
        <v>1.2463908726193801E-2</v>
      </c>
      <c r="L50" s="1" t="str">
        <f t="shared" si="0"/>
        <v>K</v>
      </c>
      <c r="N50" s="9" t="s">
        <v>12</v>
      </c>
      <c r="O50" s="1">
        <v>4.0261625023526003E-2</v>
      </c>
      <c r="P50" s="1">
        <v>4.1311462169926802E-2</v>
      </c>
      <c r="Q50" s="1">
        <v>4.3214461286653898E-2</v>
      </c>
      <c r="R50" s="1">
        <v>4.4319635468791599E-2</v>
      </c>
      <c r="S50" s="1">
        <v>4.7608802712655399E-2</v>
      </c>
      <c r="T50" s="1">
        <v>4.8543022605240398E-2</v>
      </c>
      <c r="U50" s="1">
        <v>4.9697703321438802E-2</v>
      </c>
      <c r="V50" s="1">
        <v>4.4334448303486797E-2</v>
      </c>
      <c r="W50" s="15">
        <v>4.0947640678060698E-2</v>
      </c>
      <c r="X50" s="1" t="str">
        <f t="shared" si="1"/>
        <v>O</v>
      </c>
      <c r="Z50" s="9" t="s">
        <v>12</v>
      </c>
      <c r="AA50" s="1">
        <v>2.0346390886584301E-2</v>
      </c>
      <c r="AB50" s="1">
        <v>1.6677466578251299E-2</v>
      </c>
      <c r="AC50" s="1">
        <v>1.9347233939778601E-2</v>
      </c>
      <c r="AD50" s="1">
        <v>2.7175145961696401E-2</v>
      </c>
      <c r="AE50" s="1">
        <v>2.3054636159358401E-2</v>
      </c>
      <c r="AF50" s="1">
        <v>1.9716019080973399E-2</v>
      </c>
      <c r="AG50" s="1">
        <v>2.36978893652664E-2</v>
      </c>
      <c r="AH50" s="1">
        <v>1.5335321445586201E-2</v>
      </c>
      <c r="AI50" s="15">
        <v>1.67915513756056E-2</v>
      </c>
      <c r="AJ50" s="1" t="str">
        <f t="shared" si="2"/>
        <v>AH</v>
      </c>
      <c r="AL50" s="9" t="s">
        <v>12</v>
      </c>
      <c r="AM50" s="1">
        <v>2.4560381692455901E-2</v>
      </c>
      <c r="AN50" s="1">
        <v>1.6756562085241501E-2</v>
      </c>
      <c r="AO50" s="1">
        <v>1.9455542722575402E-2</v>
      </c>
      <c r="AP50" s="1">
        <v>2.6709709101996E-2</v>
      </c>
      <c r="AQ50" s="1">
        <v>2.1177908195955001E-2</v>
      </c>
      <c r="AR50" s="1">
        <v>2.0171685399818499E-2</v>
      </c>
      <c r="AS50" s="1">
        <v>1.6819324971597702E-2</v>
      </c>
      <c r="AT50" s="1">
        <v>1.44562358892661E-2</v>
      </c>
      <c r="AU50" s="15">
        <v>1.5938223543661499E-2</v>
      </c>
      <c r="AV50" s="1" t="str">
        <f t="shared" si="3"/>
        <v>AT</v>
      </c>
      <c r="AX50" s="9" t="s">
        <v>12</v>
      </c>
      <c r="AY50" s="1">
        <v>1.3516775528833E-2</v>
      </c>
      <c r="AZ50" s="1">
        <v>1.26778296127588E-2</v>
      </c>
      <c r="BA50" s="1">
        <v>1.70993046892551E-2</v>
      </c>
      <c r="BB50" s="1">
        <v>1.48770891510373E-2</v>
      </c>
      <c r="BC50" s="1">
        <v>1.7384534334781002E-2</v>
      </c>
      <c r="BD50" s="1">
        <v>1.9333776960622301E-2</v>
      </c>
      <c r="BE50" s="1">
        <v>2.7900374252806899E-2</v>
      </c>
      <c r="BF50" s="1">
        <v>1.07817696454538E-2</v>
      </c>
      <c r="BG50" s="15">
        <v>1.30279761053221E-2</v>
      </c>
      <c r="BH50" s="1" t="str">
        <f t="shared" si="4"/>
        <v>BF</v>
      </c>
    </row>
    <row r="51" spans="2:60" x14ac:dyDescent="0.35">
      <c r="B51" s="9" t="s">
        <v>13</v>
      </c>
      <c r="C51" s="1">
        <v>3.4326039523244103E-2</v>
      </c>
      <c r="D51" s="1">
        <v>1.7464891914539801E-2</v>
      </c>
      <c r="E51" s="1">
        <v>2.5918910659764299E-2</v>
      </c>
      <c r="F51" s="1">
        <v>3.8249471079176499E-2</v>
      </c>
      <c r="G51" s="1">
        <v>3.6884875071654798E-2</v>
      </c>
      <c r="H51" s="1">
        <v>2.5579589397953701E-2</v>
      </c>
      <c r="I51" s="1">
        <v>2.46077578112118E-2</v>
      </c>
      <c r="J51" s="1">
        <v>1.79998972205818E-2</v>
      </c>
      <c r="K51" s="15">
        <v>1.3595076722803299E-2</v>
      </c>
      <c r="L51" s="1" t="str">
        <f t="shared" si="0"/>
        <v>K</v>
      </c>
      <c r="N51" s="9" t="s">
        <v>13</v>
      </c>
      <c r="O51" s="1">
        <v>4.1844404687284099E-2</v>
      </c>
      <c r="P51" s="1">
        <v>4.1961375352215502E-2</v>
      </c>
      <c r="Q51" s="1">
        <v>4.4141362054320302E-2</v>
      </c>
      <c r="R51" s="1">
        <v>5.0637622575707301E-2</v>
      </c>
      <c r="S51" s="1">
        <v>4.9516587545563401E-2</v>
      </c>
      <c r="T51" s="1">
        <v>5.08085071859046E-2</v>
      </c>
      <c r="U51" s="1">
        <v>5.0715386141722697E-2</v>
      </c>
      <c r="V51" s="1">
        <v>4.57696215260983E-2</v>
      </c>
      <c r="W51" s="15">
        <v>4.1453308207726601E-2</v>
      </c>
      <c r="X51" s="1" t="str">
        <f t="shared" si="1"/>
        <v>W</v>
      </c>
      <c r="Z51" s="9" t="s">
        <v>13</v>
      </c>
      <c r="AA51" s="1">
        <v>2.1832883037996499E-2</v>
      </c>
      <c r="AB51" s="1">
        <v>2.71471046092427E-2</v>
      </c>
      <c r="AC51" s="1">
        <v>2.12837812991368E-2</v>
      </c>
      <c r="AD51" s="1">
        <v>5.0209487179330402E-2</v>
      </c>
      <c r="AE51" s="1">
        <v>2.97212596647418E-2</v>
      </c>
      <c r="AF51" s="1">
        <v>2.6701221103226602E-2</v>
      </c>
      <c r="AG51" s="1">
        <v>2.5783098846727099E-2</v>
      </c>
      <c r="AH51" s="1">
        <v>1.7393743848885701E-2</v>
      </c>
      <c r="AI51" s="15">
        <v>2.0597217823180001E-2</v>
      </c>
      <c r="AJ51" s="1" t="str">
        <f t="shared" si="2"/>
        <v>AH</v>
      </c>
      <c r="AL51" s="9" t="s">
        <v>13</v>
      </c>
      <c r="AM51" s="1">
        <v>3.17430418563725E-2</v>
      </c>
      <c r="AN51" s="1">
        <v>1.69499477862796E-2</v>
      </c>
      <c r="AO51" s="1">
        <v>2.1144384080771201E-2</v>
      </c>
      <c r="AP51" s="1">
        <v>7.9371065611183303E-2</v>
      </c>
      <c r="AQ51" s="1">
        <v>2.9088999407804801E-2</v>
      </c>
      <c r="AR51" s="1">
        <v>2.46010636469755E-2</v>
      </c>
      <c r="AS51" s="1">
        <v>2.1425224543252599E-2</v>
      </c>
      <c r="AT51" s="1">
        <v>1.58453444684181E-2</v>
      </c>
      <c r="AU51" s="15">
        <v>1.65009094934532E-2</v>
      </c>
      <c r="AV51" s="1" t="str">
        <f t="shared" si="3"/>
        <v>AT</v>
      </c>
      <c r="AX51" s="9" t="s">
        <v>13</v>
      </c>
      <c r="AY51" s="1">
        <v>1.5653078137897399E-2</v>
      </c>
      <c r="AZ51" s="1">
        <v>1.44097920686525E-2</v>
      </c>
      <c r="BA51" s="1">
        <v>1.85542526647768E-2</v>
      </c>
      <c r="BB51" s="1">
        <v>1.8478548021708199E-2</v>
      </c>
      <c r="BC51" s="1">
        <v>2.06090006538058E-2</v>
      </c>
      <c r="BD51" s="1">
        <v>2.71907152501096E-2</v>
      </c>
      <c r="BE51" s="1">
        <v>2.9540495317007899E-2</v>
      </c>
      <c r="BF51" s="1">
        <v>1.3376882540703501E-2</v>
      </c>
      <c r="BG51" s="15">
        <v>1.31088336386232E-2</v>
      </c>
      <c r="BH51" s="1" t="str">
        <f t="shared" si="4"/>
        <v>BG</v>
      </c>
    </row>
    <row r="52" spans="2:60" x14ac:dyDescent="0.35">
      <c r="B52" s="9" t="s">
        <v>14</v>
      </c>
      <c r="C52" s="1">
        <v>4.1322390071718403E-2</v>
      </c>
      <c r="D52" s="1">
        <v>3.9546510367710598E-2</v>
      </c>
      <c r="E52" s="1">
        <v>3.8784086612825001E-2</v>
      </c>
      <c r="F52" s="1">
        <v>8.28388981734344E-2</v>
      </c>
      <c r="G52" s="1">
        <v>6.3815886443257502E-2</v>
      </c>
      <c r="H52" s="1">
        <v>3.5566779198174997E-2</v>
      </c>
      <c r="I52" s="1">
        <v>3.4757983960915097E-2</v>
      </c>
      <c r="J52" s="1">
        <v>2.3271737337022001E-2</v>
      </c>
      <c r="K52" s="15">
        <v>2.05397229066373E-2</v>
      </c>
      <c r="L52" s="1" t="str">
        <f t="shared" si="0"/>
        <v>K</v>
      </c>
      <c r="N52" s="9" t="s">
        <v>14</v>
      </c>
      <c r="O52" s="1">
        <v>4.4315016569440098E-2</v>
      </c>
      <c r="P52" s="1">
        <v>4.9301216161841403E-2</v>
      </c>
      <c r="Q52" s="1">
        <v>4.8981829297448598E-2</v>
      </c>
      <c r="R52" s="1">
        <v>8.0663176622981794E-2</v>
      </c>
      <c r="S52" s="1">
        <v>5.2766993792243297E-2</v>
      </c>
      <c r="T52" s="1">
        <v>5.7522176790465999E-2</v>
      </c>
      <c r="U52" s="1">
        <v>5.7243650973583901E-2</v>
      </c>
      <c r="V52" s="1">
        <v>4.9501657088008202E-2</v>
      </c>
      <c r="W52" s="15">
        <v>4.7438176444960803E-2</v>
      </c>
      <c r="X52" s="1" t="str">
        <f t="shared" si="1"/>
        <v>O</v>
      </c>
      <c r="Z52" s="9" t="s">
        <v>14</v>
      </c>
      <c r="AA52" s="1">
        <v>3.3026755081124598E-2</v>
      </c>
      <c r="AB52" s="1">
        <v>5.9304652178695801E-2</v>
      </c>
      <c r="AC52" s="1">
        <v>3.4183797343072697E-2</v>
      </c>
      <c r="AD52" s="1">
        <v>9.9806756504251998E-2</v>
      </c>
      <c r="AE52" s="1">
        <v>3.6463518886252398E-2</v>
      </c>
      <c r="AF52" s="1">
        <v>4.25250972432357E-2</v>
      </c>
      <c r="AG52" s="1">
        <v>5.0165964892940798E-2</v>
      </c>
      <c r="AH52" s="1">
        <v>2.29842015253456E-2</v>
      </c>
      <c r="AI52" s="15">
        <v>2.9968919697613401E-2</v>
      </c>
      <c r="AJ52" s="1" t="str">
        <f t="shared" si="2"/>
        <v>AH</v>
      </c>
      <c r="AL52" s="9" t="s">
        <v>14</v>
      </c>
      <c r="AM52" s="1">
        <v>2.78643083567955E-2</v>
      </c>
      <c r="AN52" s="1">
        <v>2.46699974275288E-2</v>
      </c>
      <c r="AO52" s="1">
        <v>2.7685206115893798E-2</v>
      </c>
      <c r="AP52" s="1">
        <v>0.107221442279574</v>
      </c>
      <c r="AQ52" s="1">
        <v>3.6382150879160302E-2</v>
      </c>
      <c r="AR52" s="1">
        <v>3.6213162523270302E-2</v>
      </c>
      <c r="AS52" s="1">
        <v>3.1196087119878198E-2</v>
      </c>
      <c r="AT52" s="1">
        <v>1.99779764409596E-2</v>
      </c>
      <c r="AU52" s="15">
        <v>2.0811149842159499E-2</v>
      </c>
      <c r="AV52" s="1" t="str">
        <f t="shared" si="3"/>
        <v>AT</v>
      </c>
      <c r="AX52" s="9" t="s">
        <v>14</v>
      </c>
      <c r="AY52" s="1">
        <v>2.6103311759984298E-2</v>
      </c>
      <c r="AZ52" s="1">
        <v>2.0729795665862201E-2</v>
      </c>
      <c r="BA52" s="1">
        <v>2.2610614196536701E-2</v>
      </c>
      <c r="BB52" s="1">
        <v>2.2829975102420599E-2</v>
      </c>
      <c r="BC52" s="1">
        <v>2.79156197341178E-2</v>
      </c>
      <c r="BD52" s="1">
        <v>4.2274993737024799E-2</v>
      </c>
      <c r="BE52" s="1">
        <v>4.5823252157110798E-2</v>
      </c>
      <c r="BF52" s="1">
        <v>2.09057120014206E-2</v>
      </c>
      <c r="BG52" s="15">
        <v>1.5766553049868098E-2</v>
      </c>
      <c r="BH52" s="1" t="str">
        <f t="shared" si="4"/>
        <v>BG</v>
      </c>
    </row>
    <row r="53" spans="2:60" x14ac:dyDescent="0.35">
      <c r="B53" s="9" t="s">
        <v>15</v>
      </c>
      <c r="C53" s="1">
        <v>5.16149041703165E-2</v>
      </c>
      <c r="D53" s="1">
        <v>9.9165407681034407E-2</v>
      </c>
      <c r="E53" s="1">
        <v>6.6209143395661404E-2</v>
      </c>
      <c r="F53" s="1">
        <v>9.8153002928176497E-2</v>
      </c>
      <c r="G53" s="1">
        <v>5.6337442063116902E-2</v>
      </c>
      <c r="H53" s="1">
        <v>5.5217259030475599E-2</v>
      </c>
      <c r="I53" s="1">
        <v>5.06203499255432E-2</v>
      </c>
      <c r="J53" s="1">
        <v>7.1505931138997503E-2</v>
      </c>
      <c r="K53" s="15">
        <v>9.9010292777397799E-2</v>
      </c>
      <c r="L53" s="1" t="str">
        <f t="shared" si="0"/>
        <v>I</v>
      </c>
      <c r="N53" s="9" t="s">
        <v>15</v>
      </c>
      <c r="O53" s="1">
        <v>5.2446337332986898E-2</v>
      </c>
      <c r="P53" s="1">
        <v>6.6135487177091196E-2</v>
      </c>
      <c r="Q53" s="1">
        <v>6.2086229178297203E-2</v>
      </c>
      <c r="R53" s="1">
        <v>6.57394910140634E-2</v>
      </c>
      <c r="S53" s="1">
        <v>5.62660872704943E-2</v>
      </c>
      <c r="T53" s="1">
        <v>5.6199227504700702E-2</v>
      </c>
      <c r="U53" s="1">
        <v>5.5428802730516001E-2</v>
      </c>
      <c r="V53" s="1">
        <v>6.1495149133569002E-2</v>
      </c>
      <c r="W53" s="15">
        <v>6.5447763779780496E-2</v>
      </c>
      <c r="X53" s="1" t="str">
        <f t="shared" si="1"/>
        <v>O</v>
      </c>
      <c r="Z53" s="9" t="s">
        <v>15</v>
      </c>
      <c r="AA53" s="1">
        <v>6.2305320656197399E-2</v>
      </c>
      <c r="AB53" s="1">
        <v>0.116414213780305</v>
      </c>
      <c r="AC53" s="1">
        <v>7.2178910516882397E-2</v>
      </c>
      <c r="AD53" s="1">
        <v>0.11374375182780901</v>
      </c>
      <c r="AE53" s="1">
        <v>5.4146651542271503E-2</v>
      </c>
      <c r="AF53" s="1">
        <v>5.1872313054525998E-2</v>
      </c>
      <c r="AG53" s="1">
        <v>5.5330174876014299E-2</v>
      </c>
      <c r="AH53" s="1">
        <v>6.5216341129739105E-2</v>
      </c>
      <c r="AI53" s="15">
        <v>0.11510513772343101</v>
      </c>
      <c r="AJ53" s="1" t="str">
        <f t="shared" si="2"/>
        <v>AF</v>
      </c>
      <c r="AL53" s="9" t="s">
        <v>15</v>
      </c>
      <c r="AM53" s="1">
        <v>6.0451018596532798E-2</v>
      </c>
      <c r="AN53" s="1">
        <v>0.10541691337665</v>
      </c>
      <c r="AO53" s="1">
        <v>7.3751187251550901E-2</v>
      </c>
      <c r="AP53" s="1">
        <v>0.10239496699517101</v>
      </c>
      <c r="AQ53" s="1">
        <v>5.5274347060042299E-2</v>
      </c>
      <c r="AR53" s="1">
        <v>4.7803395764146502E-2</v>
      </c>
      <c r="AS53" s="1">
        <v>4.6604408005032801E-2</v>
      </c>
      <c r="AT53" s="1">
        <v>7.0985866745859799E-2</v>
      </c>
      <c r="AU53" s="15">
        <v>0.105131998752529</v>
      </c>
      <c r="AV53" s="1" t="str">
        <f t="shared" si="3"/>
        <v>AS</v>
      </c>
      <c r="AX53" s="9" t="s">
        <v>15</v>
      </c>
      <c r="AY53" s="1">
        <v>2.2407931302116699E-2</v>
      </c>
      <c r="AZ53" s="1">
        <v>2.58748877479427E-2</v>
      </c>
      <c r="BA53" s="1">
        <v>2.6558757804711002E-2</v>
      </c>
      <c r="BB53" s="1">
        <v>2.60707858453323E-2</v>
      </c>
      <c r="BC53" s="1">
        <v>2.3115384623106701E-2</v>
      </c>
      <c r="BD53" s="1">
        <v>2.2351034745111902E-2</v>
      </c>
      <c r="BE53" s="1">
        <v>2.8610468271780602E-2</v>
      </c>
      <c r="BF53" s="1">
        <v>2.02495182775498E-2</v>
      </c>
      <c r="BG53" s="15">
        <v>2.5870925604933499E-2</v>
      </c>
      <c r="BH53" s="1" t="str">
        <f t="shared" si="4"/>
        <v>BF</v>
      </c>
    </row>
    <row r="54" spans="2:60" x14ac:dyDescent="0.35">
      <c r="B54" s="9" t="s">
        <v>16</v>
      </c>
      <c r="C54" s="1">
        <v>1.7394506067075301E-2</v>
      </c>
      <c r="D54" s="1">
        <v>1.5851076163592701E-2</v>
      </c>
      <c r="E54" s="1">
        <v>2.0468427987898798E-2</v>
      </c>
      <c r="F54" s="1">
        <v>2.17562267262414E-2</v>
      </c>
      <c r="G54" s="1">
        <v>2.7125457894126698E-2</v>
      </c>
      <c r="H54" s="1">
        <v>1.88879594660009E-2</v>
      </c>
      <c r="I54" s="1">
        <v>2.03949474756208E-2</v>
      </c>
      <c r="J54" s="1">
        <v>1.5453094770012899E-2</v>
      </c>
      <c r="K54" s="15">
        <v>1.50077378360903E-2</v>
      </c>
      <c r="L54" s="1" t="str">
        <f t="shared" si="0"/>
        <v>K</v>
      </c>
      <c r="N54" s="9" t="s">
        <v>16</v>
      </c>
      <c r="O54" s="1">
        <v>4.1823808020802197E-2</v>
      </c>
      <c r="P54" s="1">
        <v>4.1965188733815599E-2</v>
      </c>
      <c r="Q54" s="1">
        <v>4.4512699568354901E-2</v>
      </c>
      <c r="R54" s="1">
        <v>4.45367961919092E-2</v>
      </c>
      <c r="S54" s="1">
        <v>4.85245238495376E-2</v>
      </c>
      <c r="T54" s="1">
        <v>4.8614101394664003E-2</v>
      </c>
      <c r="U54" s="1">
        <v>4.7532153912863702E-2</v>
      </c>
      <c r="V54" s="1">
        <v>4.4656969481847497E-2</v>
      </c>
      <c r="W54" s="15">
        <v>4.17961443274774E-2</v>
      </c>
      <c r="X54" s="1" t="str">
        <f t="shared" si="1"/>
        <v>W</v>
      </c>
      <c r="Z54" s="9" t="s">
        <v>16</v>
      </c>
      <c r="AA54" s="1">
        <v>2.53066903689169E-2</v>
      </c>
      <c r="AB54" s="1">
        <v>1.9595289732816001E-2</v>
      </c>
      <c r="AC54" s="1">
        <v>2.1424918849268199E-2</v>
      </c>
      <c r="AD54" s="1">
        <v>2.73631266422792E-2</v>
      </c>
      <c r="AE54" s="1">
        <v>2.5346989634690498E-2</v>
      </c>
      <c r="AF54" s="1">
        <v>2.0702914351642999E-2</v>
      </c>
      <c r="AG54" s="1">
        <v>2.1358414810662901E-2</v>
      </c>
      <c r="AH54" s="1">
        <v>1.6879146548228498E-2</v>
      </c>
      <c r="AI54" s="15">
        <v>1.9400276030921901E-2</v>
      </c>
      <c r="AJ54" s="1" t="str">
        <f t="shared" si="2"/>
        <v>AH</v>
      </c>
      <c r="AL54" s="9" t="s">
        <v>16</v>
      </c>
      <c r="AM54" s="1">
        <v>2.6503227544669099E-2</v>
      </c>
      <c r="AN54" s="1">
        <v>1.7839722661197498E-2</v>
      </c>
      <c r="AO54" s="1">
        <v>2.1639440686034898E-2</v>
      </c>
      <c r="AP54" s="1">
        <v>2.7507549869277999E-2</v>
      </c>
      <c r="AQ54" s="1">
        <v>2.47328283394057E-2</v>
      </c>
      <c r="AR54" s="1">
        <v>2.0001157820185699E-2</v>
      </c>
      <c r="AS54" s="1">
        <v>1.7360843600147901E-2</v>
      </c>
      <c r="AT54" s="1">
        <v>1.54265902084937E-2</v>
      </c>
      <c r="AU54" s="15">
        <v>1.78607245790585E-2</v>
      </c>
      <c r="AV54" s="1" t="str">
        <f t="shared" si="3"/>
        <v>AT</v>
      </c>
      <c r="AX54" s="9" t="s">
        <v>16</v>
      </c>
      <c r="AY54" s="1">
        <v>1.6426163160383901E-2</v>
      </c>
      <c r="AZ54" s="1">
        <v>1.4701666889525801E-2</v>
      </c>
      <c r="BA54" s="1">
        <v>2.09865604827119E-2</v>
      </c>
      <c r="BB54" s="1">
        <v>1.6369305777535498E-2</v>
      </c>
      <c r="BC54" s="1">
        <v>1.8961390246308701E-2</v>
      </c>
      <c r="BD54" s="1">
        <v>2.0227257242771999E-2</v>
      </c>
      <c r="BE54" s="1">
        <v>2.5314220716278799E-2</v>
      </c>
      <c r="BF54" s="1">
        <v>1.2185604637856499E-2</v>
      </c>
      <c r="BG54" s="15">
        <v>1.50955710762673E-2</v>
      </c>
      <c r="BH54" s="1" t="str">
        <f t="shared" si="4"/>
        <v>BF</v>
      </c>
    </row>
    <row r="55" spans="2:60" x14ac:dyDescent="0.35">
      <c r="B55" s="9" t="s">
        <v>17</v>
      </c>
      <c r="C55" s="1">
        <v>9.7176005327961092E-3</v>
      </c>
      <c r="D55" s="1">
        <v>8.4248753559583202E-3</v>
      </c>
      <c r="E55" s="1">
        <v>1.38951624271067E-2</v>
      </c>
      <c r="F55" s="1">
        <v>1.7808318563213299E-2</v>
      </c>
      <c r="G55" s="1">
        <v>2.17228543263665E-2</v>
      </c>
      <c r="H55" s="1">
        <v>1.67073197226742E-2</v>
      </c>
      <c r="I55" s="1">
        <v>1.9021163459024399E-2</v>
      </c>
      <c r="J55" s="1">
        <v>1.04220737582826E-2</v>
      </c>
      <c r="K55" s="15">
        <v>8.0681343119087794E-3</v>
      </c>
      <c r="L55" s="1" t="str">
        <f t="shared" si="0"/>
        <v>K</v>
      </c>
      <c r="N55" s="9" t="s">
        <v>17</v>
      </c>
      <c r="O55" s="1">
        <v>3.9604150800993797E-2</v>
      </c>
      <c r="P55" s="1">
        <v>4.0086562934726698E-2</v>
      </c>
      <c r="Q55" s="1">
        <v>4.1584043004996102E-2</v>
      </c>
      <c r="R55" s="1">
        <v>4.3969784054395097E-2</v>
      </c>
      <c r="S55" s="1">
        <v>4.6866721210130698E-2</v>
      </c>
      <c r="T55" s="1">
        <v>4.6876875040253299E-2</v>
      </c>
      <c r="U55" s="1">
        <v>4.8936392133702697E-2</v>
      </c>
      <c r="V55" s="1">
        <v>4.3179178261442901E-2</v>
      </c>
      <c r="W55" s="15">
        <v>4.0276944162869102E-2</v>
      </c>
      <c r="X55" s="1" t="str">
        <f t="shared" si="1"/>
        <v>O</v>
      </c>
      <c r="Z55" s="9" t="s">
        <v>17</v>
      </c>
      <c r="AA55" s="1">
        <v>1.6920189730561901E-2</v>
      </c>
      <c r="AB55" s="1">
        <v>1.4338684035494599E-2</v>
      </c>
      <c r="AC55" s="1">
        <v>1.6897350373834601E-2</v>
      </c>
      <c r="AD55" s="1">
        <v>2.7312275445766299E-2</v>
      </c>
      <c r="AE55" s="1">
        <v>2.3877276317134901E-2</v>
      </c>
      <c r="AF55" s="1">
        <v>1.90351763246281E-2</v>
      </c>
      <c r="AG55" s="1">
        <v>2.2593057681317801E-2</v>
      </c>
      <c r="AH55" s="1">
        <v>1.3961327214078801E-2</v>
      </c>
      <c r="AI55" s="15">
        <v>1.48852888816863E-2</v>
      </c>
      <c r="AJ55" s="1" t="str">
        <f t="shared" si="2"/>
        <v>AH</v>
      </c>
      <c r="AL55" s="9" t="s">
        <v>17</v>
      </c>
      <c r="AM55" s="1">
        <v>1.65836082650135E-2</v>
      </c>
      <c r="AN55" s="1">
        <v>1.36654122095256E-2</v>
      </c>
      <c r="AO55" s="1">
        <v>1.6675125104640399E-2</v>
      </c>
      <c r="AP55" s="1">
        <v>2.6737713811347898E-2</v>
      </c>
      <c r="AQ55" s="1">
        <v>2.5233800179196301E-2</v>
      </c>
      <c r="AR55" s="1">
        <v>1.9550901812296899E-2</v>
      </c>
      <c r="AS55" s="1">
        <v>1.6620904316666699E-2</v>
      </c>
      <c r="AT55" s="1">
        <v>1.2826791270601301E-2</v>
      </c>
      <c r="AU55" s="15">
        <v>1.3722904921211899E-2</v>
      </c>
      <c r="AV55" s="1" t="str">
        <f t="shared" si="3"/>
        <v>AT</v>
      </c>
      <c r="AX55" s="9" t="s">
        <v>17</v>
      </c>
      <c r="AY55" s="1">
        <v>1.2310740353754001E-2</v>
      </c>
      <c r="AZ55" s="1">
        <v>1.0630509076538199E-2</v>
      </c>
      <c r="BA55" s="1">
        <v>1.32170359058275E-2</v>
      </c>
      <c r="BB55" s="1">
        <v>1.2811875881329799E-2</v>
      </c>
      <c r="BC55" s="1">
        <v>1.7307110325918699E-2</v>
      </c>
      <c r="BD55" s="1">
        <v>1.6539549413650399E-2</v>
      </c>
      <c r="BE55" s="1">
        <v>2.75038973394835E-2</v>
      </c>
      <c r="BF55" s="1">
        <v>9.8637107567582701E-3</v>
      </c>
      <c r="BG55" s="15">
        <v>1.07184386874919E-2</v>
      </c>
      <c r="BH55" s="1" t="str">
        <f t="shared" si="4"/>
        <v>BF</v>
      </c>
    </row>
    <row r="56" spans="2:60" x14ac:dyDescent="0.35">
      <c r="B56" s="9" t="s">
        <v>18</v>
      </c>
      <c r="C56" s="1">
        <v>2.40405528685524E-2</v>
      </c>
      <c r="D56" s="1">
        <v>9.7224943838085005E-3</v>
      </c>
      <c r="E56" s="1">
        <v>1.39177261672683E-2</v>
      </c>
      <c r="F56" s="1">
        <v>1.79722228014529E-2</v>
      </c>
      <c r="G56" s="1">
        <v>1.96251595878849E-2</v>
      </c>
      <c r="H56" s="1">
        <v>1.6445387595762299E-2</v>
      </c>
      <c r="I56" s="1">
        <v>1.6825493254692001E-2</v>
      </c>
      <c r="J56" s="1">
        <v>9.89181029321466E-3</v>
      </c>
      <c r="K56" s="15">
        <v>8.9235333787407098E-3</v>
      </c>
      <c r="L56" s="1" t="str">
        <f t="shared" si="0"/>
        <v>K</v>
      </c>
      <c r="N56" s="9" t="s">
        <v>18</v>
      </c>
      <c r="O56" s="1">
        <v>4.4937633472266897E-2</v>
      </c>
      <c r="P56" s="1">
        <v>3.9686573553323598E-2</v>
      </c>
      <c r="Q56" s="1">
        <v>3.9792266539816303E-2</v>
      </c>
      <c r="R56" s="1">
        <v>4.4290743235135703E-2</v>
      </c>
      <c r="S56" s="1">
        <v>4.6208935359480001E-2</v>
      </c>
      <c r="T56" s="1">
        <v>4.6617484800511401E-2</v>
      </c>
      <c r="U56" s="1">
        <v>4.9650751292083399E-2</v>
      </c>
      <c r="V56" s="1">
        <v>4.2642074228512503E-2</v>
      </c>
      <c r="W56" s="15">
        <v>3.9826948534810502E-2</v>
      </c>
      <c r="X56" s="1" t="str">
        <f t="shared" si="1"/>
        <v>P</v>
      </c>
      <c r="Z56" s="9" t="s">
        <v>18</v>
      </c>
      <c r="AA56" s="1">
        <v>3.3439752844443303E-2</v>
      </c>
      <c r="AB56" s="1">
        <v>1.32410181547486E-2</v>
      </c>
      <c r="AC56" s="1">
        <v>1.6693254398687001E-2</v>
      </c>
      <c r="AD56" s="1">
        <v>3.0373360333590501E-2</v>
      </c>
      <c r="AE56" s="1">
        <v>2.1243948091708299E-2</v>
      </c>
      <c r="AF56" s="1">
        <v>1.8728858027306301E-2</v>
      </c>
      <c r="AG56" s="1">
        <v>2.23911332457663E-2</v>
      </c>
      <c r="AH56" s="1">
        <v>1.25899123111023E-2</v>
      </c>
      <c r="AI56" s="15">
        <v>1.6509363204603399E-2</v>
      </c>
      <c r="AJ56" s="1" t="str">
        <f t="shared" si="2"/>
        <v>AH</v>
      </c>
      <c r="AL56" s="9" t="s">
        <v>18</v>
      </c>
      <c r="AM56" s="1">
        <v>3.8658255563007199E-2</v>
      </c>
      <c r="AN56" s="1">
        <v>1.1875973893169601E-2</v>
      </c>
      <c r="AO56" s="1">
        <v>1.6415639368485301E-2</v>
      </c>
      <c r="AP56" s="1">
        <v>2.8969630735503502E-2</v>
      </c>
      <c r="AQ56" s="1">
        <v>2.2824184767540698E-2</v>
      </c>
      <c r="AR56" s="1">
        <v>1.7747333278891501E-2</v>
      </c>
      <c r="AS56" s="1">
        <v>1.66427582104802E-2</v>
      </c>
      <c r="AT56" s="1">
        <v>1.0407468551769401E-2</v>
      </c>
      <c r="AU56" s="15">
        <v>1.2792158206458499E-2</v>
      </c>
      <c r="AV56" s="1" t="str">
        <f t="shared" si="3"/>
        <v>AT</v>
      </c>
      <c r="AX56" s="9" t="s">
        <v>18</v>
      </c>
      <c r="AY56" s="1">
        <v>1.5713518601901101E-2</v>
      </c>
      <c r="AZ56" s="1">
        <v>9.5814538710144205E-3</v>
      </c>
      <c r="BA56" s="1">
        <v>1.3734707860934E-2</v>
      </c>
      <c r="BB56" s="1">
        <v>1.3444502356889701E-2</v>
      </c>
      <c r="BC56" s="1">
        <v>1.60724184916082E-2</v>
      </c>
      <c r="BD56" s="1">
        <v>1.5938601448237302E-2</v>
      </c>
      <c r="BE56" s="1">
        <v>1.9189034628929701E-2</v>
      </c>
      <c r="BF56" s="1">
        <v>9.3995842028790598E-3</v>
      </c>
      <c r="BG56" s="15">
        <v>1.1207341968877099E-2</v>
      </c>
      <c r="BH56" s="1" t="str">
        <f t="shared" si="4"/>
        <v>BF</v>
      </c>
    </row>
    <row r="57" spans="2:60" x14ac:dyDescent="0.35">
      <c r="B57" s="10" t="s">
        <v>35</v>
      </c>
      <c r="K57" s="15"/>
      <c r="N57" s="10" t="s">
        <v>35</v>
      </c>
      <c r="W57" s="15"/>
      <c r="Z57" s="10" t="s">
        <v>35</v>
      </c>
      <c r="AI57" s="15"/>
      <c r="AL57" s="10" t="s">
        <v>35</v>
      </c>
      <c r="AU57" s="15"/>
      <c r="AX57" s="10" t="s">
        <v>35</v>
      </c>
      <c r="BG57" s="15"/>
    </row>
    <row r="58" spans="2:60" x14ac:dyDescent="0.35">
      <c r="B58" s="9" t="s">
        <v>11</v>
      </c>
      <c r="C58" s="1">
        <v>1.25276040760211E-2</v>
      </c>
      <c r="D58" s="1">
        <v>1.33627748473732E-2</v>
      </c>
      <c r="E58" s="1">
        <v>1.89631604377461E-2</v>
      </c>
      <c r="F58" s="1">
        <v>1.6282770167713002E-2</v>
      </c>
      <c r="G58" s="1">
        <v>2.0400683941004801E-2</v>
      </c>
      <c r="H58" s="1">
        <v>1.74511461554318E-2</v>
      </c>
      <c r="I58" s="1">
        <v>1.7741578192859899E-2</v>
      </c>
      <c r="J58" s="1">
        <v>1.34030982351146E-2</v>
      </c>
      <c r="K58" s="15">
        <v>1.2462442849479401E-2</v>
      </c>
      <c r="L58" s="1" t="str">
        <f t="shared" si="0"/>
        <v>K</v>
      </c>
      <c r="N58" s="9" t="s">
        <v>11</v>
      </c>
      <c r="O58" s="1">
        <v>3.94550844906809E-2</v>
      </c>
      <c r="P58" s="1">
        <v>4.1286900615620098E-2</v>
      </c>
      <c r="Q58" s="1">
        <v>4.2475190097983499E-2</v>
      </c>
      <c r="R58" s="1">
        <v>4.1626680298752501E-2</v>
      </c>
      <c r="S58" s="1">
        <v>4.6760531272266301E-2</v>
      </c>
      <c r="T58" s="1">
        <v>4.91981738427004E-2</v>
      </c>
      <c r="U58" s="1">
        <v>4.8322839522107898E-2</v>
      </c>
      <c r="V58" s="1">
        <v>4.3412321257790799E-2</v>
      </c>
      <c r="W58" s="15">
        <v>4.1142020145764902E-2</v>
      </c>
      <c r="X58" s="1" t="str">
        <f t="shared" si="1"/>
        <v>O</v>
      </c>
      <c r="Z58" s="9" t="s">
        <v>11</v>
      </c>
      <c r="AA58" s="1">
        <v>1.48338351147616E-2</v>
      </c>
      <c r="AB58" s="1">
        <v>1.6955422844964201E-2</v>
      </c>
      <c r="AC58" s="1">
        <v>1.8946016824576702E-2</v>
      </c>
      <c r="AD58" s="1">
        <v>1.88801599184268E-2</v>
      </c>
      <c r="AE58" s="1">
        <v>2.09692652895224E-2</v>
      </c>
      <c r="AF58" s="1">
        <v>2.00060624906306E-2</v>
      </c>
      <c r="AG58" s="1">
        <v>2.1444646310986699E-2</v>
      </c>
      <c r="AH58" s="1">
        <v>1.4582647393366699E-2</v>
      </c>
      <c r="AI58" s="15">
        <v>1.6350155589315098E-2</v>
      </c>
      <c r="AJ58" s="1" t="str">
        <f t="shared" si="2"/>
        <v>AH</v>
      </c>
      <c r="AL58" s="9" t="s">
        <v>11</v>
      </c>
      <c r="AM58" s="1">
        <v>1.47758240156322E-2</v>
      </c>
      <c r="AN58" s="1">
        <v>1.6064013835121901E-2</v>
      </c>
      <c r="AO58" s="1">
        <v>1.8923721507192098E-2</v>
      </c>
      <c r="AP58" s="1">
        <v>1.7244176927591798E-2</v>
      </c>
      <c r="AQ58" s="1">
        <v>1.9593498405292301E-2</v>
      </c>
      <c r="AR58" s="1">
        <v>2.0251175198461299E-2</v>
      </c>
      <c r="AS58" s="1">
        <v>1.51819862168938E-2</v>
      </c>
      <c r="AT58" s="1">
        <v>1.3979325243079099E-2</v>
      </c>
      <c r="AU58" s="15">
        <v>1.5956220774816898E-2</v>
      </c>
      <c r="AV58" s="1" t="str">
        <f t="shared" si="3"/>
        <v>AT</v>
      </c>
      <c r="AX58" s="9" t="s">
        <v>11</v>
      </c>
      <c r="AY58" s="1">
        <v>1.30409556304992E-2</v>
      </c>
      <c r="AZ58" s="1">
        <v>1.4553267093863899E-2</v>
      </c>
      <c r="BA58" s="1">
        <v>1.6266511543994298E-2</v>
      </c>
      <c r="BB58" s="1">
        <v>1.3752235070673901E-2</v>
      </c>
      <c r="BC58" s="1">
        <v>1.48847962793161E-2</v>
      </c>
      <c r="BD58" s="1">
        <v>2.17387178515395E-2</v>
      </c>
      <c r="BE58" s="1">
        <v>2.1469593153112702E-2</v>
      </c>
      <c r="BF58" s="1">
        <v>1.11686652752453E-2</v>
      </c>
      <c r="BG58" s="15">
        <v>1.3297385632555E-2</v>
      </c>
      <c r="BH58" s="1" t="str">
        <f t="shared" si="4"/>
        <v>BF</v>
      </c>
    </row>
    <row r="59" spans="2:60" x14ac:dyDescent="0.35">
      <c r="B59" s="9" t="s">
        <v>12</v>
      </c>
      <c r="C59" s="1">
        <v>1.6695360808312201E-2</v>
      </c>
      <c r="D59" s="1">
        <v>1.3790578759826101E-2</v>
      </c>
      <c r="E59" s="1">
        <v>2.05104908501294E-2</v>
      </c>
      <c r="F59" s="1">
        <v>1.8252317173921999E-2</v>
      </c>
      <c r="G59" s="1">
        <v>2.6397398957975299E-2</v>
      </c>
      <c r="H59" s="1">
        <v>1.8634072908858299E-2</v>
      </c>
      <c r="I59" s="1">
        <v>2.0190877201346599E-2</v>
      </c>
      <c r="J59" s="1">
        <v>1.4515869374514099E-2</v>
      </c>
      <c r="K59" s="15">
        <v>1.28644411837598E-2</v>
      </c>
      <c r="L59" s="1" t="str">
        <f t="shared" si="0"/>
        <v>K</v>
      </c>
      <c r="N59" s="9" t="s">
        <v>12</v>
      </c>
      <c r="O59" s="1">
        <v>4.0022211947093302E-2</v>
      </c>
      <c r="P59" s="1">
        <v>4.1152746669517203E-2</v>
      </c>
      <c r="Q59" s="1">
        <v>4.3648815568695397E-2</v>
      </c>
      <c r="R59" s="1">
        <v>4.32249226286575E-2</v>
      </c>
      <c r="S59" s="1">
        <v>4.8030467891267699E-2</v>
      </c>
      <c r="T59" s="1">
        <v>4.84309010793448E-2</v>
      </c>
      <c r="U59" s="1">
        <v>4.80630463408067E-2</v>
      </c>
      <c r="V59" s="1">
        <v>4.3815399036517003E-2</v>
      </c>
      <c r="W59" s="15">
        <v>4.1129740347015303E-2</v>
      </c>
      <c r="X59" s="1" t="str">
        <f t="shared" si="1"/>
        <v>O</v>
      </c>
      <c r="Z59" s="9" t="s">
        <v>12</v>
      </c>
      <c r="AA59" s="1">
        <v>1.64829634624525E-2</v>
      </c>
      <c r="AB59" s="1">
        <v>1.7068912340581398E-2</v>
      </c>
      <c r="AC59" s="1">
        <v>1.9528356505924101E-2</v>
      </c>
      <c r="AD59" s="1">
        <v>2.2972495964487701E-2</v>
      </c>
      <c r="AE59" s="1">
        <v>2.5486223839548901E-2</v>
      </c>
      <c r="AF59" s="1">
        <v>2.0871344971024799E-2</v>
      </c>
      <c r="AG59" s="1">
        <v>2.23678402758089E-2</v>
      </c>
      <c r="AH59" s="1">
        <v>1.5630973346051701E-2</v>
      </c>
      <c r="AI59" s="15">
        <v>1.7109761507670199E-2</v>
      </c>
      <c r="AJ59" s="1" t="str">
        <f t="shared" si="2"/>
        <v>AH</v>
      </c>
      <c r="AL59" s="9" t="s">
        <v>12</v>
      </c>
      <c r="AM59" s="1">
        <v>1.74342083907531E-2</v>
      </c>
      <c r="AN59" s="1">
        <v>1.8062620208820601E-2</v>
      </c>
      <c r="AO59" s="1">
        <v>1.9674226840748699E-2</v>
      </c>
      <c r="AP59" s="1">
        <v>2.11836001644699E-2</v>
      </c>
      <c r="AQ59" s="1">
        <v>2.40942950463299E-2</v>
      </c>
      <c r="AR59" s="1">
        <v>1.9198882033218598E-2</v>
      </c>
      <c r="AS59" s="1">
        <v>1.7002159075042302E-2</v>
      </c>
      <c r="AT59" s="1">
        <v>1.43549157414441E-2</v>
      </c>
      <c r="AU59" s="15">
        <v>1.6145089437555001E-2</v>
      </c>
      <c r="AV59" s="1" t="str">
        <f t="shared" si="3"/>
        <v>AT</v>
      </c>
      <c r="AX59" s="9" t="s">
        <v>12</v>
      </c>
      <c r="AY59" s="1">
        <v>1.4880668116453499E-2</v>
      </c>
      <c r="AZ59" s="1">
        <v>1.2995920951174E-2</v>
      </c>
      <c r="BA59" s="1">
        <v>1.6616191102135299E-2</v>
      </c>
      <c r="BB59" s="1">
        <v>1.4090104839680199E-2</v>
      </c>
      <c r="BC59" s="1">
        <v>1.92882439649322E-2</v>
      </c>
      <c r="BD59" s="1">
        <v>1.9781090545673001E-2</v>
      </c>
      <c r="BE59" s="1">
        <v>2.4792543217473002E-2</v>
      </c>
      <c r="BF59" s="1">
        <v>1.1240933641169E-2</v>
      </c>
      <c r="BG59" s="15">
        <v>1.32479587625136E-2</v>
      </c>
      <c r="BH59" s="1" t="str">
        <f t="shared" si="4"/>
        <v>BF</v>
      </c>
    </row>
    <row r="60" spans="2:60" x14ac:dyDescent="0.35">
      <c r="B60" s="9" t="s">
        <v>13</v>
      </c>
      <c r="C60" s="1">
        <v>2.6184800710325799E-2</v>
      </c>
      <c r="D60" s="1">
        <v>1.48635162340514E-2</v>
      </c>
      <c r="E60" s="1">
        <v>2.4855961443652E-2</v>
      </c>
      <c r="F60" s="1">
        <v>2.9457903996970899E-2</v>
      </c>
      <c r="G60" s="1">
        <v>3.31644640845861E-2</v>
      </c>
      <c r="H60" s="1">
        <v>2.50099664480063E-2</v>
      </c>
      <c r="I60" s="1">
        <v>2.4775539141079699E-2</v>
      </c>
      <c r="J60" s="1">
        <v>1.77411475366273E-2</v>
      </c>
      <c r="K60" s="15">
        <v>1.4127163781826499E-2</v>
      </c>
      <c r="L60" s="1" t="str">
        <f t="shared" si="0"/>
        <v>K</v>
      </c>
      <c r="N60" s="9" t="s">
        <v>13</v>
      </c>
      <c r="O60" s="1">
        <v>4.0874176791441598E-2</v>
      </c>
      <c r="P60" s="1">
        <v>4.2818305695839401E-2</v>
      </c>
      <c r="Q60" s="1">
        <v>4.4412211243972897E-2</v>
      </c>
      <c r="R60" s="1">
        <v>4.8719801548707198E-2</v>
      </c>
      <c r="S60" s="1">
        <v>4.9216882245519303E-2</v>
      </c>
      <c r="T60" s="1">
        <v>5.0831624160807998E-2</v>
      </c>
      <c r="U60" s="1">
        <v>5.1017789011453298E-2</v>
      </c>
      <c r="V60" s="1">
        <v>4.5655262189858901E-2</v>
      </c>
      <c r="W60" s="15">
        <v>4.1544199290279797E-2</v>
      </c>
      <c r="X60" s="1" t="str">
        <f t="shared" si="1"/>
        <v>O</v>
      </c>
      <c r="Z60" s="9" t="s">
        <v>13</v>
      </c>
      <c r="AA60" s="1">
        <v>1.91734239748758E-2</v>
      </c>
      <c r="AB60" s="1">
        <v>2.4529613816243301E-2</v>
      </c>
      <c r="AC60" s="1">
        <v>2.15571021110809E-2</v>
      </c>
      <c r="AD60" s="1">
        <v>3.5323748946916901E-2</v>
      </c>
      <c r="AE60" s="1">
        <v>2.7317648828458101E-2</v>
      </c>
      <c r="AF60" s="1">
        <v>2.80474337981453E-2</v>
      </c>
      <c r="AG60" s="1">
        <v>2.64929640442952E-2</v>
      </c>
      <c r="AH60" s="1">
        <v>1.7875121509942499E-2</v>
      </c>
      <c r="AI60" s="15">
        <v>1.9055377182919699E-2</v>
      </c>
      <c r="AJ60" s="1" t="str">
        <f t="shared" si="2"/>
        <v>AH</v>
      </c>
      <c r="AL60" s="9" t="s">
        <v>13</v>
      </c>
      <c r="AM60" s="1">
        <v>1.8712574008464201E-2</v>
      </c>
      <c r="AN60" s="1">
        <v>1.68433976450049E-2</v>
      </c>
      <c r="AO60" s="1">
        <v>2.1340273148560501E-2</v>
      </c>
      <c r="AP60" s="1">
        <v>6.0846440401961799E-2</v>
      </c>
      <c r="AQ60" s="1">
        <v>3.3135138457816099E-2</v>
      </c>
      <c r="AR60" s="1">
        <v>2.37431807808208E-2</v>
      </c>
      <c r="AS60" s="1">
        <v>2.1569140880313399E-2</v>
      </c>
      <c r="AT60" s="1">
        <v>1.56982930596327E-2</v>
      </c>
      <c r="AU60" s="15">
        <v>1.66256929674586E-2</v>
      </c>
      <c r="AV60" s="1" t="str">
        <f t="shared" si="3"/>
        <v>AT</v>
      </c>
      <c r="AX60" s="9" t="s">
        <v>13</v>
      </c>
      <c r="AY60" s="1">
        <v>1.57813629233945E-2</v>
      </c>
      <c r="AZ60" s="1">
        <v>1.4324512587820601E-2</v>
      </c>
      <c r="BA60" s="1">
        <v>1.8968042167661299E-2</v>
      </c>
      <c r="BB60" s="1">
        <v>1.7461326606604401E-2</v>
      </c>
      <c r="BC60" s="1">
        <v>2.1597469866974899E-2</v>
      </c>
      <c r="BD60" s="1">
        <v>2.4914632485742601E-2</v>
      </c>
      <c r="BE60" s="1">
        <v>3.1201503678136601E-2</v>
      </c>
      <c r="BF60" s="1">
        <v>1.37342084371605E-2</v>
      </c>
      <c r="BG60" s="15">
        <v>1.3545601014647199E-2</v>
      </c>
      <c r="BH60" s="1" t="str">
        <f t="shared" si="4"/>
        <v>BG</v>
      </c>
    </row>
    <row r="61" spans="2:60" x14ac:dyDescent="0.35">
      <c r="B61" s="9" t="s">
        <v>14</v>
      </c>
      <c r="C61" s="1">
        <v>3.9745512950105602E-2</v>
      </c>
      <c r="D61" s="1">
        <v>4.9643620487924603E-2</v>
      </c>
      <c r="E61" s="1">
        <v>3.82172592533132E-2</v>
      </c>
      <c r="F61" s="1">
        <v>6.6330069487016294E-2</v>
      </c>
      <c r="G61" s="1">
        <v>7.9485718414586098E-2</v>
      </c>
      <c r="H61" s="1">
        <v>3.5407711302089799E-2</v>
      </c>
      <c r="I61" s="1">
        <v>3.4632465694194502E-2</v>
      </c>
      <c r="J61" s="1">
        <v>2.3630532868690001E-2</v>
      </c>
      <c r="K61" s="15">
        <v>2.0461759661844402E-2</v>
      </c>
      <c r="L61" s="1" t="str">
        <f t="shared" si="0"/>
        <v>K</v>
      </c>
      <c r="N61" s="9" t="s">
        <v>14</v>
      </c>
      <c r="O61" s="1">
        <v>4.3578235892668397E-2</v>
      </c>
      <c r="P61" s="1">
        <v>4.9889488222521497E-2</v>
      </c>
      <c r="Q61" s="1">
        <v>4.9539474400060297E-2</v>
      </c>
      <c r="R61" s="1">
        <v>6.9221336422923094E-2</v>
      </c>
      <c r="S61" s="1">
        <v>5.3576832106842803E-2</v>
      </c>
      <c r="T61" s="1">
        <v>5.86304172673493E-2</v>
      </c>
      <c r="U61" s="1">
        <v>5.8408300499055703E-2</v>
      </c>
      <c r="V61" s="1">
        <v>4.9699484729657101E-2</v>
      </c>
      <c r="W61" s="15">
        <v>4.6463414851292698E-2</v>
      </c>
      <c r="X61" s="1" t="str">
        <f t="shared" si="1"/>
        <v>O</v>
      </c>
      <c r="Z61" s="9" t="s">
        <v>14</v>
      </c>
      <c r="AA61" s="1">
        <v>2.7410753343004898E-2</v>
      </c>
      <c r="AB61" s="1">
        <v>0.100183253226187</v>
      </c>
      <c r="AC61" s="1">
        <v>3.4510285409289999E-2</v>
      </c>
      <c r="AD61" s="1">
        <v>9.0540370520917596E-2</v>
      </c>
      <c r="AE61" s="1">
        <v>3.4718514092740002E-2</v>
      </c>
      <c r="AF61" s="1">
        <v>4.36131237694206E-2</v>
      </c>
      <c r="AG61" s="1">
        <v>3.7382426076421699E-2</v>
      </c>
      <c r="AH61" s="1">
        <v>2.2950601839888601E-2</v>
      </c>
      <c r="AI61" s="15">
        <v>3.0614795986566499E-2</v>
      </c>
      <c r="AJ61" s="1" t="str">
        <f t="shared" si="2"/>
        <v>AH</v>
      </c>
      <c r="AL61" s="9" t="s">
        <v>14</v>
      </c>
      <c r="AM61" s="1">
        <v>2.3195571297954999E-2</v>
      </c>
      <c r="AN61" s="1">
        <v>3.2119703362840001E-2</v>
      </c>
      <c r="AO61" s="1">
        <v>2.8315026892074501E-2</v>
      </c>
      <c r="AP61" s="1">
        <v>9.2566250884084406E-2</v>
      </c>
      <c r="AQ61" s="1">
        <v>3.4705378162556998E-2</v>
      </c>
      <c r="AR61" s="1">
        <v>3.5465100770015599E-2</v>
      </c>
      <c r="AS61" s="1">
        <v>3.1606955450566299E-2</v>
      </c>
      <c r="AT61" s="1">
        <v>2.0289465752614901E-2</v>
      </c>
      <c r="AU61" s="15">
        <v>2.1112496443964901E-2</v>
      </c>
      <c r="AV61" s="1" t="str">
        <f t="shared" si="3"/>
        <v>AT</v>
      </c>
      <c r="AX61" s="9" t="s">
        <v>14</v>
      </c>
      <c r="AY61" s="1">
        <v>1.9007750750369999E-2</v>
      </c>
      <c r="AZ61" s="1">
        <v>1.9999513139319601E-2</v>
      </c>
      <c r="BA61" s="1">
        <v>2.38563005077123E-2</v>
      </c>
      <c r="BB61" s="1">
        <v>2.2265839717837001E-2</v>
      </c>
      <c r="BC61" s="1">
        <v>2.57722681637573E-2</v>
      </c>
      <c r="BD61" s="1">
        <v>4.18053126314889E-2</v>
      </c>
      <c r="BE61" s="1">
        <v>4.4619681983588802E-2</v>
      </c>
      <c r="BF61" s="1">
        <v>2.2695165962152999E-2</v>
      </c>
      <c r="BG61" s="15">
        <v>1.5481791334663699E-2</v>
      </c>
      <c r="BH61" s="1" t="str">
        <f t="shared" si="4"/>
        <v>BG</v>
      </c>
    </row>
    <row r="62" spans="2:60" x14ac:dyDescent="0.35">
      <c r="B62" s="9" t="s">
        <v>15</v>
      </c>
      <c r="C62" s="1">
        <v>5.2347434526766198E-2</v>
      </c>
      <c r="D62" s="1">
        <v>9.98883998695832E-2</v>
      </c>
      <c r="E62" s="1">
        <v>6.7234104701471495E-2</v>
      </c>
      <c r="F62" s="1">
        <v>9.9937904250557805E-2</v>
      </c>
      <c r="G62" s="1">
        <v>5.8957330855706098E-2</v>
      </c>
      <c r="H62" s="1">
        <v>5.7361774787048701E-2</v>
      </c>
      <c r="I62" s="1">
        <v>5.2223284399374702E-2</v>
      </c>
      <c r="J62" s="1">
        <v>7.3046299061050202E-2</v>
      </c>
      <c r="K62" s="15">
        <v>9.9961756651908401E-2</v>
      </c>
      <c r="L62" s="1" t="str">
        <f t="shared" si="0"/>
        <v>I</v>
      </c>
      <c r="N62" s="9" t="s">
        <v>15</v>
      </c>
      <c r="O62" s="1">
        <v>5.1281474333377298E-2</v>
      </c>
      <c r="P62" s="1">
        <v>6.8343396380176002E-2</v>
      </c>
      <c r="Q62" s="1">
        <v>6.2168469278977401E-2</v>
      </c>
      <c r="R62" s="1">
        <v>6.5162925069475297E-2</v>
      </c>
      <c r="S62" s="1">
        <v>5.8371189118213603E-2</v>
      </c>
      <c r="T62" s="1">
        <v>5.6623954065609397E-2</v>
      </c>
      <c r="U62" s="1">
        <v>5.6287658722984198E-2</v>
      </c>
      <c r="V62" s="1">
        <v>6.1365329767856198E-2</v>
      </c>
      <c r="W62" s="15">
        <v>6.5208515429379194E-2</v>
      </c>
      <c r="X62" s="1" t="str">
        <f t="shared" si="1"/>
        <v>O</v>
      </c>
      <c r="Z62" s="9" t="s">
        <v>15</v>
      </c>
      <c r="AA62" s="1">
        <v>6.2407449358740798E-2</v>
      </c>
      <c r="AB62" s="1">
        <v>0.117662165147032</v>
      </c>
      <c r="AC62" s="1">
        <v>7.4872104627373801E-2</v>
      </c>
      <c r="AD62" s="1">
        <v>0.116227300400934</v>
      </c>
      <c r="AE62" s="1">
        <v>6.4696492418565704E-2</v>
      </c>
      <c r="AF62" s="1">
        <v>6.90368060569094E-2</v>
      </c>
      <c r="AG62" s="1">
        <v>5.9161497745722699E-2</v>
      </c>
      <c r="AH62" s="1">
        <v>6.6168464427971294E-2</v>
      </c>
      <c r="AI62" s="15">
        <v>0.11796726576571399</v>
      </c>
      <c r="AJ62" s="1" t="str">
        <f t="shared" si="2"/>
        <v>AG</v>
      </c>
      <c r="AL62" s="9" t="s">
        <v>15</v>
      </c>
      <c r="AM62" s="1">
        <v>5.8758768450169301E-2</v>
      </c>
      <c r="AN62" s="1">
        <v>0.105550459794608</v>
      </c>
      <c r="AO62" s="1">
        <v>7.5409232113195598E-2</v>
      </c>
      <c r="AP62" s="1">
        <v>0.10225025617389499</v>
      </c>
      <c r="AQ62" s="1">
        <v>5.7433061715211099E-2</v>
      </c>
      <c r="AR62" s="1">
        <v>5.0834841801820303E-2</v>
      </c>
      <c r="AS62" s="1">
        <v>4.9939238765445197E-2</v>
      </c>
      <c r="AT62" s="1">
        <v>7.0954438156902194E-2</v>
      </c>
      <c r="AU62" s="15">
        <v>0.10534352269187899</v>
      </c>
      <c r="AV62" s="1" t="str">
        <f t="shared" si="3"/>
        <v>AS</v>
      </c>
      <c r="AX62" s="9" t="s">
        <v>15</v>
      </c>
      <c r="AY62" s="1">
        <v>2.3335450379633599E-2</v>
      </c>
      <c r="AZ62" s="1">
        <v>2.6002611182069701E-2</v>
      </c>
      <c r="BA62" s="1">
        <v>2.6630775871889001E-2</v>
      </c>
      <c r="BB62" s="1">
        <v>2.6156690757982399E-2</v>
      </c>
      <c r="BC62" s="1">
        <v>2.68647724445964E-2</v>
      </c>
      <c r="BD62" s="1">
        <v>2.39047225056193E-2</v>
      </c>
      <c r="BE62" s="1">
        <v>3.6755900615642899E-2</v>
      </c>
      <c r="BF62" s="1">
        <v>2.0562651112427801E-2</v>
      </c>
      <c r="BG62" s="15">
        <v>2.6002684840192501E-2</v>
      </c>
      <c r="BH62" s="1" t="str">
        <f t="shared" si="4"/>
        <v>BF</v>
      </c>
    </row>
    <row r="63" spans="2:60" x14ac:dyDescent="0.35">
      <c r="B63" s="9" t="s">
        <v>16</v>
      </c>
      <c r="C63" s="1">
        <v>1.4421565050496001E-2</v>
      </c>
      <c r="D63" s="1">
        <v>1.6061643037170201E-2</v>
      </c>
      <c r="E63" s="1">
        <v>2.10484040872231E-2</v>
      </c>
      <c r="F63" s="1">
        <v>1.9956793314417499E-2</v>
      </c>
      <c r="G63" s="1">
        <v>2.5440092724707701E-2</v>
      </c>
      <c r="H63" s="1">
        <v>1.9595801726873901E-2</v>
      </c>
      <c r="I63" s="1">
        <v>1.9219265890278898E-2</v>
      </c>
      <c r="J63" s="1">
        <v>1.5391338499746599E-2</v>
      </c>
      <c r="K63" s="15">
        <v>1.5763536256017299E-2</v>
      </c>
      <c r="L63" s="1" t="str">
        <f t="shared" si="0"/>
        <v>C</v>
      </c>
      <c r="N63" s="9" t="s">
        <v>16</v>
      </c>
      <c r="O63" s="1">
        <v>4.0989591572117103E-2</v>
      </c>
      <c r="P63" s="1">
        <v>4.1993400592229002E-2</v>
      </c>
      <c r="Q63" s="1">
        <v>4.4436231987932E-2</v>
      </c>
      <c r="R63" s="1">
        <v>4.3688640800747802E-2</v>
      </c>
      <c r="S63" s="1">
        <v>4.8409402852711801E-2</v>
      </c>
      <c r="T63" s="1">
        <v>4.8765478346149499E-2</v>
      </c>
      <c r="U63" s="1">
        <v>5.0126984060517701E-2</v>
      </c>
      <c r="V63" s="1">
        <v>4.4817658489861099E-2</v>
      </c>
      <c r="W63" s="15">
        <v>4.21355986222288E-2</v>
      </c>
      <c r="X63" s="1" t="str">
        <f t="shared" si="1"/>
        <v>O</v>
      </c>
      <c r="Z63" s="9" t="s">
        <v>16</v>
      </c>
      <c r="AA63" s="1">
        <v>2.0037150401890299E-2</v>
      </c>
      <c r="AB63" s="1">
        <v>2.0081049209256598E-2</v>
      </c>
      <c r="AC63" s="1">
        <v>2.1731332875825099E-2</v>
      </c>
      <c r="AD63" s="1">
        <v>2.36970779187653E-2</v>
      </c>
      <c r="AE63" s="1">
        <v>2.3885922274340499E-2</v>
      </c>
      <c r="AF63" s="1">
        <v>2.2307897181138001E-2</v>
      </c>
      <c r="AG63" s="1">
        <v>2.41331016176335E-2</v>
      </c>
      <c r="AH63" s="1">
        <v>1.6827705375537801E-2</v>
      </c>
      <c r="AI63" s="15">
        <v>2.0293629297328801E-2</v>
      </c>
      <c r="AJ63" s="1" t="str">
        <f t="shared" si="2"/>
        <v>AH</v>
      </c>
      <c r="AL63" s="9" t="s">
        <v>16</v>
      </c>
      <c r="AM63" s="1">
        <v>1.9824033712023601E-2</v>
      </c>
      <c r="AN63" s="1">
        <v>1.8175009397679898E-2</v>
      </c>
      <c r="AO63" s="1">
        <v>2.1980128998091899E-2</v>
      </c>
      <c r="AP63" s="1">
        <v>2.2441246887227598E-2</v>
      </c>
      <c r="AQ63" s="1">
        <v>2.5422007439483901E-2</v>
      </c>
      <c r="AR63" s="1">
        <v>1.9957494289848301E-2</v>
      </c>
      <c r="AS63" s="1">
        <v>1.7281962503601301E-2</v>
      </c>
      <c r="AT63" s="1">
        <v>1.5709753089322001E-2</v>
      </c>
      <c r="AU63" s="15">
        <v>1.8217478647626299E-2</v>
      </c>
      <c r="AV63" s="1" t="str">
        <f t="shared" si="3"/>
        <v>AT</v>
      </c>
      <c r="AX63" s="9" t="s">
        <v>16</v>
      </c>
      <c r="AY63" s="1">
        <v>1.5619320224910299E-2</v>
      </c>
      <c r="AZ63" s="1">
        <v>1.58067301846073E-2</v>
      </c>
      <c r="BA63" s="1">
        <v>2.15195908846442E-2</v>
      </c>
      <c r="BB63" s="1">
        <v>1.5460275497491001E-2</v>
      </c>
      <c r="BC63" s="1">
        <v>1.9922676960263199E-2</v>
      </c>
      <c r="BD63" s="1">
        <v>2.3176358142339398E-2</v>
      </c>
      <c r="BE63" s="1">
        <v>3.154358379181E-2</v>
      </c>
      <c r="BF63" s="1">
        <v>1.27941668584842E-2</v>
      </c>
      <c r="BG63" s="15">
        <v>1.4631399648258899E-2</v>
      </c>
      <c r="BH63" s="1" t="str">
        <f t="shared" si="4"/>
        <v>BF</v>
      </c>
    </row>
    <row r="64" spans="2:60" x14ac:dyDescent="0.35">
      <c r="B64" s="9" t="s">
        <v>17</v>
      </c>
      <c r="C64" s="1">
        <v>9.3138012652080604E-3</v>
      </c>
      <c r="D64" s="1">
        <v>8.5359310602375702E-3</v>
      </c>
      <c r="E64" s="1">
        <v>1.4404928216230401E-2</v>
      </c>
      <c r="F64" s="1">
        <v>1.45335495617349E-2</v>
      </c>
      <c r="G64" s="1">
        <v>2.42417897919774E-2</v>
      </c>
      <c r="H64" s="1">
        <v>2.0662931463949201E-2</v>
      </c>
      <c r="I64" s="1">
        <v>1.9737793725014101E-2</v>
      </c>
      <c r="J64" s="1">
        <v>1.0606846393975701E-2</v>
      </c>
      <c r="K64" s="15">
        <v>8.0658193611745296E-3</v>
      </c>
      <c r="L64" s="1" t="str">
        <f t="shared" si="0"/>
        <v>K</v>
      </c>
      <c r="N64" s="9" t="s">
        <v>17</v>
      </c>
      <c r="O64" s="1">
        <v>3.9678286403342498E-2</v>
      </c>
      <c r="P64" s="1">
        <v>4.0299923246314998E-2</v>
      </c>
      <c r="Q64" s="1">
        <v>4.1630227428669703E-2</v>
      </c>
      <c r="R64" s="1">
        <v>4.2542441945960102E-2</v>
      </c>
      <c r="S64" s="1">
        <v>4.6978549342005398E-2</v>
      </c>
      <c r="T64" s="1">
        <v>4.72260584192652E-2</v>
      </c>
      <c r="U64" s="1">
        <v>4.8276684850406898E-2</v>
      </c>
      <c r="V64" s="1">
        <v>4.3044328087183899E-2</v>
      </c>
      <c r="W64" s="15">
        <v>4.02409665178802E-2</v>
      </c>
      <c r="X64" s="1" t="str">
        <f t="shared" si="1"/>
        <v>O</v>
      </c>
      <c r="Z64" s="9" t="s">
        <v>17</v>
      </c>
      <c r="AA64" s="1">
        <v>1.40545738955442E-2</v>
      </c>
      <c r="AB64" s="1">
        <v>1.47283698197324E-2</v>
      </c>
      <c r="AC64" s="1">
        <v>1.6979041576928599E-2</v>
      </c>
      <c r="AD64" s="1">
        <v>2.1396420477947001E-2</v>
      </c>
      <c r="AE64" s="1">
        <v>2.3845029959611599E-2</v>
      </c>
      <c r="AF64" s="1">
        <v>1.9005960148519602E-2</v>
      </c>
      <c r="AG64" s="1">
        <v>2.3510265060440301E-2</v>
      </c>
      <c r="AH64" s="1">
        <v>1.42474487623389E-2</v>
      </c>
      <c r="AI64" s="15">
        <v>1.59326351539083E-2</v>
      </c>
      <c r="AJ64" s="1" t="str">
        <f t="shared" si="2"/>
        <v>AA</v>
      </c>
      <c r="AL64" s="9" t="s">
        <v>17</v>
      </c>
      <c r="AM64" s="1">
        <v>1.4119796539927501E-2</v>
      </c>
      <c r="AN64" s="1">
        <v>1.41096708685985E-2</v>
      </c>
      <c r="AO64" s="1">
        <v>1.70095210907979E-2</v>
      </c>
      <c r="AP64" s="1">
        <v>2.0198313852098301E-2</v>
      </c>
      <c r="AQ64" s="1">
        <v>2.36720183802465E-2</v>
      </c>
      <c r="AR64" s="1">
        <v>1.8770090624801901E-2</v>
      </c>
      <c r="AS64" s="1">
        <v>1.6886455323875199E-2</v>
      </c>
      <c r="AT64" s="1">
        <v>1.28326268814772E-2</v>
      </c>
      <c r="AU64" s="15">
        <v>1.3814545177592801E-2</v>
      </c>
      <c r="AV64" s="1" t="str">
        <f t="shared" si="3"/>
        <v>AT</v>
      </c>
      <c r="AX64" s="9" t="s">
        <v>17</v>
      </c>
      <c r="AY64" s="1">
        <v>1.2669807109296201E-2</v>
      </c>
      <c r="AZ64" s="1">
        <v>1.08305366070205E-2</v>
      </c>
      <c r="BA64" s="1">
        <v>1.3690180988721099E-2</v>
      </c>
      <c r="BB64" s="1">
        <v>1.29671388758679E-2</v>
      </c>
      <c r="BC64" s="1">
        <v>1.6443954435655599E-2</v>
      </c>
      <c r="BD64" s="1">
        <v>1.6795211976891E-2</v>
      </c>
      <c r="BE64" s="1">
        <v>3.0124111291354901E-2</v>
      </c>
      <c r="BF64" s="1">
        <v>1.03397333262018E-2</v>
      </c>
      <c r="BG64" s="15">
        <v>1.15183310799399E-2</v>
      </c>
      <c r="BH64" s="1" t="str">
        <f t="shared" si="4"/>
        <v>BF</v>
      </c>
    </row>
    <row r="65" spans="2:60" x14ac:dyDescent="0.35">
      <c r="B65" s="9" t="s">
        <v>18</v>
      </c>
      <c r="C65" s="1">
        <v>1.54699478682261E-2</v>
      </c>
      <c r="D65" s="1">
        <v>9.8478033024898895E-3</v>
      </c>
      <c r="E65" s="1">
        <v>1.43067807117208E-2</v>
      </c>
      <c r="F65" s="1">
        <v>1.5281062395118099E-2</v>
      </c>
      <c r="G65" s="1">
        <v>2.1824524017805901E-2</v>
      </c>
      <c r="H65" s="1">
        <v>1.73036385588193E-2</v>
      </c>
      <c r="I65" s="1">
        <v>1.8671708560210901E-2</v>
      </c>
      <c r="J65" s="1">
        <v>9.7756892868877104E-3</v>
      </c>
      <c r="K65" s="15">
        <v>9.2630675138153495E-3</v>
      </c>
      <c r="L65" s="1" t="str">
        <f t="shared" si="0"/>
        <v>K</v>
      </c>
      <c r="N65" s="9" t="s">
        <v>18</v>
      </c>
      <c r="O65" s="1">
        <v>4.0041911517912802E-2</v>
      </c>
      <c r="P65" s="1">
        <v>3.99136204233752E-2</v>
      </c>
      <c r="Q65" s="1">
        <v>3.9864097703946597E-2</v>
      </c>
      <c r="R65" s="1">
        <v>4.2324471142466402E-2</v>
      </c>
      <c r="S65" s="1">
        <v>4.7355341072166601E-2</v>
      </c>
      <c r="T65" s="1">
        <v>4.6981367398607997E-2</v>
      </c>
      <c r="U65" s="1">
        <v>4.7656966714556798E-2</v>
      </c>
      <c r="V65" s="1">
        <v>4.2688602119930003E-2</v>
      </c>
      <c r="W65" s="15">
        <v>4.0047437425780798E-2</v>
      </c>
      <c r="X65" s="1" t="str">
        <f t="shared" si="1"/>
        <v>Q</v>
      </c>
      <c r="Z65" s="9" t="s">
        <v>18</v>
      </c>
      <c r="AA65" s="1">
        <v>1.7560246846122101E-2</v>
      </c>
      <c r="AB65" s="1">
        <v>1.49136388863485E-2</v>
      </c>
      <c r="AC65" s="1">
        <v>1.6838962025336999E-2</v>
      </c>
      <c r="AD65" s="1">
        <v>2.4211797025631199E-2</v>
      </c>
      <c r="AE65" s="1">
        <v>2.3943011371802499E-2</v>
      </c>
      <c r="AF65" s="1">
        <v>1.82600945485232E-2</v>
      </c>
      <c r="AG65" s="1">
        <v>2.04753117099865E-2</v>
      </c>
      <c r="AH65" s="1">
        <v>1.27810308131603E-2</v>
      </c>
      <c r="AI65" s="15">
        <v>1.53574337270082E-2</v>
      </c>
      <c r="AJ65" s="1" t="str">
        <f t="shared" si="2"/>
        <v>AH</v>
      </c>
      <c r="AL65" s="9" t="s">
        <v>18</v>
      </c>
      <c r="AM65" s="1">
        <v>2.4995014586285301E-2</v>
      </c>
      <c r="AN65" s="1">
        <v>1.2181581763266299E-2</v>
      </c>
      <c r="AO65" s="1">
        <v>1.65578605739586E-2</v>
      </c>
      <c r="AP65" s="1">
        <v>2.2578544265069701E-2</v>
      </c>
      <c r="AQ65" s="1">
        <v>2.2873403253351701E-2</v>
      </c>
      <c r="AR65" s="1">
        <v>1.7792077921975399E-2</v>
      </c>
      <c r="AS65" s="1">
        <v>1.71361331068355E-2</v>
      </c>
      <c r="AT65" s="1">
        <v>1.06190666934098E-2</v>
      </c>
      <c r="AU65" s="15">
        <v>1.3027481287410899E-2</v>
      </c>
      <c r="AV65" s="1" t="str">
        <f t="shared" si="3"/>
        <v>AT</v>
      </c>
      <c r="AX65" s="9" t="s">
        <v>18</v>
      </c>
      <c r="AY65" s="1">
        <v>1.50950547399343E-2</v>
      </c>
      <c r="AZ65" s="1">
        <v>1.0011212916471999E-2</v>
      </c>
      <c r="BA65" s="1">
        <v>1.36847053385072E-2</v>
      </c>
      <c r="BB65" s="1">
        <v>1.28534538106023E-2</v>
      </c>
      <c r="BC65" s="1">
        <v>1.7812832919635601E-2</v>
      </c>
      <c r="BD65" s="1">
        <v>1.60947931067019E-2</v>
      </c>
      <c r="BE65" s="1">
        <v>2.3357320551466099E-2</v>
      </c>
      <c r="BF65" s="1">
        <v>9.4407131702440895E-3</v>
      </c>
      <c r="BG65" s="15">
        <v>1.11039835650063E-2</v>
      </c>
      <c r="BH65" s="1" t="str">
        <f t="shared" si="4"/>
        <v>BF</v>
      </c>
    </row>
    <row r="66" spans="2:60" x14ac:dyDescent="0.35">
      <c r="B66" s="10" t="s">
        <v>36</v>
      </c>
      <c r="K66" s="15"/>
      <c r="N66" s="10" t="s">
        <v>36</v>
      </c>
      <c r="W66" s="15"/>
      <c r="Z66" s="10" t="s">
        <v>36</v>
      </c>
      <c r="AI66" s="15"/>
      <c r="AL66" s="10" t="s">
        <v>36</v>
      </c>
      <c r="AU66" s="15"/>
      <c r="AX66" s="10" t="s">
        <v>36</v>
      </c>
      <c r="BG66" s="15"/>
    </row>
    <row r="67" spans="2:60" x14ac:dyDescent="0.35">
      <c r="B67" s="9" t="s">
        <v>11</v>
      </c>
      <c r="C67" s="1">
        <v>1.6455367557276199E-2</v>
      </c>
      <c r="D67" s="1">
        <v>1.1635886388700801E-2</v>
      </c>
      <c r="E67" s="1">
        <v>2.0386980300113801E-2</v>
      </c>
      <c r="F67" s="1">
        <v>1.9033934930299201E-2</v>
      </c>
      <c r="G67" s="1">
        <v>2.1764783817870899E-2</v>
      </c>
      <c r="H67" s="1">
        <v>1.39017742019123E-2</v>
      </c>
      <c r="I67" s="1">
        <v>1.6755868329828699E-2</v>
      </c>
      <c r="J67" s="1">
        <v>1.1191778971263999E-2</v>
      </c>
      <c r="K67" s="15">
        <v>1.11917809915098E-2</v>
      </c>
      <c r="L67" s="1" t="str">
        <f t="shared" si="0"/>
        <v>J</v>
      </c>
      <c r="N67" s="9" t="s">
        <v>11</v>
      </c>
      <c r="O67" s="1">
        <v>4.0506455750968902E-2</v>
      </c>
      <c r="P67" s="1">
        <v>4.0845261449420599E-2</v>
      </c>
      <c r="Q67" s="1">
        <v>4.2523221317618203E-2</v>
      </c>
      <c r="R67" s="1">
        <v>4.2204864387555899E-2</v>
      </c>
      <c r="S67" s="1">
        <v>4.60065812121567E-2</v>
      </c>
      <c r="T67" s="1">
        <v>4.4733660473453001E-2</v>
      </c>
      <c r="U67" s="1">
        <v>5.2447997757777302E-2</v>
      </c>
      <c r="V67" s="1">
        <v>4.2099331023326199E-2</v>
      </c>
      <c r="W67" s="15">
        <v>4.0796748098719901E-2</v>
      </c>
      <c r="X67" s="1" t="str">
        <f t="shared" si="1"/>
        <v>O</v>
      </c>
      <c r="Z67" s="9" t="s">
        <v>11</v>
      </c>
      <c r="AA67" s="1">
        <v>1.8798840714552598E-2</v>
      </c>
      <c r="AB67" s="1">
        <v>1.6226724541150199E-2</v>
      </c>
      <c r="AC67" s="1">
        <v>1.8633674157020001E-2</v>
      </c>
      <c r="AD67" s="1">
        <v>2.1357901120730698E-2</v>
      </c>
      <c r="AE67" s="1">
        <v>2.1666958330339801E-2</v>
      </c>
      <c r="AF67" s="1">
        <v>1.6575735424230301E-2</v>
      </c>
      <c r="AG67" s="1">
        <v>2.1971877283915801E-2</v>
      </c>
      <c r="AH67" s="1">
        <v>1.4405015166295001E-2</v>
      </c>
      <c r="AI67" s="15">
        <v>1.6051940696660699E-2</v>
      </c>
      <c r="AJ67" s="1" t="str">
        <f t="shared" si="2"/>
        <v>AH</v>
      </c>
      <c r="AL67" s="9" t="s">
        <v>11</v>
      </c>
      <c r="AM67" s="1">
        <v>2.1948932591356999E-2</v>
      </c>
      <c r="AN67" s="1">
        <v>1.5529325663756E-2</v>
      </c>
      <c r="AO67" s="1">
        <v>1.8801556566974499E-2</v>
      </c>
      <c r="AP67" s="1">
        <v>2.3873699293070299E-2</v>
      </c>
      <c r="AQ67" s="1">
        <v>1.97134401133933E-2</v>
      </c>
      <c r="AR67" s="1">
        <v>1.6499048024872301E-2</v>
      </c>
      <c r="AS67" s="1">
        <v>1.4439627902475599E-2</v>
      </c>
      <c r="AT67" s="1">
        <v>1.36205140618204E-2</v>
      </c>
      <c r="AU67" s="15">
        <v>1.5467001333729399E-2</v>
      </c>
      <c r="AV67" s="1" t="str">
        <f t="shared" si="3"/>
        <v>AT</v>
      </c>
      <c r="AX67" s="9" t="s">
        <v>11</v>
      </c>
      <c r="AY67" s="1">
        <v>1.28373763096523E-2</v>
      </c>
      <c r="AZ67" s="1">
        <v>1.1577444341499101E-2</v>
      </c>
      <c r="BA67" s="1">
        <v>1.5016411912445401E-2</v>
      </c>
      <c r="BB67" s="1">
        <v>1.27102636119115E-2</v>
      </c>
      <c r="BC67" s="1">
        <v>1.35357801352707E-2</v>
      </c>
      <c r="BD67" s="1">
        <v>1.33194067465168E-2</v>
      </c>
      <c r="BE67" s="1">
        <v>2.1546641207487501E-2</v>
      </c>
      <c r="BF67" s="1">
        <v>9.9022691254609801E-3</v>
      </c>
      <c r="BG67" s="15">
        <v>1.22304185137032E-2</v>
      </c>
      <c r="BH67" s="1" t="str">
        <f t="shared" si="4"/>
        <v>BF</v>
      </c>
    </row>
    <row r="68" spans="2:60" x14ac:dyDescent="0.35">
      <c r="B68" s="9" t="s">
        <v>12</v>
      </c>
      <c r="C68" s="1">
        <v>3.8326680875760903E-2</v>
      </c>
      <c r="D68" s="1">
        <v>1.2438779978352001E-2</v>
      </c>
      <c r="E68" s="1">
        <v>2.09318487579843E-2</v>
      </c>
      <c r="F68" s="1">
        <v>3.1384840156675899E-2</v>
      </c>
      <c r="G68" s="1">
        <v>2.5419069232524599E-2</v>
      </c>
      <c r="H68" s="1">
        <v>1.8584740874468E-2</v>
      </c>
      <c r="I68" s="1">
        <v>1.9778713357567802E-2</v>
      </c>
      <c r="J68" s="1">
        <v>1.40875989901915E-2</v>
      </c>
      <c r="K68" s="15">
        <v>1.18079060942686E-2</v>
      </c>
      <c r="L68" s="1" t="str">
        <f t="shared" si="0"/>
        <v>K</v>
      </c>
      <c r="N68" s="9" t="s">
        <v>12</v>
      </c>
      <c r="O68" s="1">
        <v>4.9033793864269599E-2</v>
      </c>
      <c r="P68" s="1">
        <v>4.0777261128454902E-2</v>
      </c>
      <c r="Q68" s="1">
        <v>4.3529930108680101E-2</v>
      </c>
      <c r="R68" s="1">
        <v>5.0434304398270798E-2</v>
      </c>
      <c r="S68" s="1">
        <v>4.7618917394272403E-2</v>
      </c>
      <c r="T68" s="1">
        <v>4.7891070651417803E-2</v>
      </c>
      <c r="U68" s="1">
        <v>4.9486702175375798E-2</v>
      </c>
      <c r="V68" s="1">
        <v>4.3558192440433303E-2</v>
      </c>
      <c r="W68" s="15">
        <v>4.0934631956364702E-2</v>
      </c>
      <c r="X68" s="1" t="str">
        <f t="shared" si="1"/>
        <v>P</v>
      </c>
      <c r="Z68" s="9" t="s">
        <v>12</v>
      </c>
      <c r="AA68" s="1">
        <v>3.6875633269395497E-2</v>
      </c>
      <c r="AB68" s="1">
        <v>1.6389783104298498E-2</v>
      </c>
      <c r="AC68" s="1">
        <v>1.9416635785290501E-2</v>
      </c>
      <c r="AD68" s="1">
        <v>4.0118361818179397E-2</v>
      </c>
      <c r="AE68" s="1">
        <v>2.3679427281435E-2</v>
      </c>
      <c r="AF68" s="1">
        <v>1.9966801345243E-2</v>
      </c>
      <c r="AG68" s="1">
        <v>2.2094939019758002E-2</v>
      </c>
      <c r="AH68" s="1">
        <v>1.54217668473499E-2</v>
      </c>
      <c r="AI68" s="15">
        <v>1.6609703912510099E-2</v>
      </c>
      <c r="AJ68" s="1" t="str">
        <f t="shared" si="2"/>
        <v>AH</v>
      </c>
      <c r="AL68" s="9" t="s">
        <v>12</v>
      </c>
      <c r="AM68" s="1">
        <v>4.84503503492913E-2</v>
      </c>
      <c r="AN68" s="1">
        <v>1.59067032831746E-2</v>
      </c>
      <c r="AO68" s="1">
        <v>1.9161028899892699E-2</v>
      </c>
      <c r="AP68" s="1">
        <v>4.13276549840483E-2</v>
      </c>
      <c r="AQ68" s="1">
        <v>2.3939124604351901E-2</v>
      </c>
      <c r="AR68" s="1">
        <v>1.9833838204854501E-2</v>
      </c>
      <c r="AS68" s="1">
        <v>1.6727901286738699E-2</v>
      </c>
      <c r="AT68" s="1">
        <v>1.4332630916254099E-2</v>
      </c>
      <c r="AU68" s="15">
        <v>1.57613712776975E-2</v>
      </c>
      <c r="AV68" s="1" t="str">
        <f t="shared" si="3"/>
        <v>AT</v>
      </c>
      <c r="AX68" s="9" t="s">
        <v>12</v>
      </c>
      <c r="AY68" s="1">
        <v>1.3572864497161901E-2</v>
      </c>
      <c r="AZ68" s="1">
        <v>1.25139973226879E-2</v>
      </c>
      <c r="BA68" s="1">
        <v>1.6718517092106901E-2</v>
      </c>
      <c r="BB68" s="1">
        <v>1.62977068614205E-2</v>
      </c>
      <c r="BC68" s="1">
        <v>1.6488151164108299E-2</v>
      </c>
      <c r="BD68" s="1">
        <v>1.9362437074478999E-2</v>
      </c>
      <c r="BE68" s="1">
        <v>2.8150226418312101E-2</v>
      </c>
      <c r="BF68" s="1">
        <v>1.0743815068031201E-2</v>
      </c>
      <c r="BG68" s="15">
        <v>1.29021472176119E-2</v>
      </c>
      <c r="BH68" s="1" t="str">
        <f t="shared" si="4"/>
        <v>BF</v>
      </c>
    </row>
    <row r="69" spans="2:60" x14ac:dyDescent="0.35">
      <c r="B69" s="9" t="s">
        <v>13</v>
      </c>
      <c r="C69" s="1">
        <v>4.7891777059350299E-2</v>
      </c>
      <c r="D69" s="1">
        <v>1.5476654878886E-2</v>
      </c>
      <c r="E69" s="1">
        <v>2.50913762270089E-2</v>
      </c>
      <c r="F69" s="1">
        <v>5.9828420819402102E-2</v>
      </c>
      <c r="G69" s="1">
        <v>3.7641063923547602E-2</v>
      </c>
      <c r="H69" s="1">
        <v>2.6376443411312799E-2</v>
      </c>
      <c r="I69" s="1">
        <v>2.55661091100324E-2</v>
      </c>
      <c r="J69" s="1">
        <v>1.7587174132366899E-2</v>
      </c>
      <c r="K69" s="15">
        <v>1.35155022286654E-2</v>
      </c>
      <c r="L69" s="1" t="str">
        <f t="shared" ref="L69:L92" si="5">SUBSTITUTE(ADDRESS(1, MATCH(MIN(C69:K69), C69:K69, 0) + COLUMN(C69)-1, 4), "1", "")</f>
        <v>K</v>
      </c>
      <c r="N69" s="9" t="s">
        <v>13</v>
      </c>
      <c r="O69" s="1">
        <v>4.6957784449942301E-2</v>
      </c>
      <c r="P69" s="1">
        <v>4.1950355299494098E-2</v>
      </c>
      <c r="Q69" s="1">
        <v>4.4238329905967398E-2</v>
      </c>
      <c r="R69" s="1">
        <v>6.2069332612767397E-2</v>
      </c>
      <c r="S69" s="1">
        <v>4.9835030188362099E-2</v>
      </c>
      <c r="T69" s="1">
        <v>5.0489625525611398E-2</v>
      </c>
      <c r="U69" s="1">
        <v>5.3092630363523699E-2</v>
      </c>
      <c r="V69" s="1">
        <v>4.5484316798984403E-2</v>
      </c>
      <c r="W69" s="15">
        <v>4.12363130634779E-2</v>
      </c>
      <c r="X69" s="1" t="str">
        <f t="shared" ref="X69:X92" si="6">SUBSTITUTE(ADDRESS(1, MATCH(MIN(O69:W69), O69:W69, 0) + COLUMN(O69)-1, 4), "1", "")</f>
        <v>W</v>
      </c>
      <c r="Z69" s="9" t="s">
        <v>13</v>
      </c>
      <c r="AA69" s="1">
        <v>3.6631152411174102E-2</v>
      </c>
      <c r="AB69" s="1">
        <v>2.7304714579696202E-2</v>
      </c>
      <c r="AC69" s="1">
        <v>2.12779413656888E-2</v>
      </c>
      <c r="AD69" s="1">
        <v>7.3451124290609099E-2</v>
      </c>
      <c r="AE69" s="1">
        <v>3.11983518645624E-2</v>
      </c>
      <c r="AF69" s="1">
        <v>2.67849877446312E-2</v>
      </c>
      <c r="AG69" s="1">
        <v>2.60428651537098E-2</v>
      </c>
      <c r="AH69" s="1">
        <v>1.7707939071792699E-2</v>
      </c>
      <c r="AI69" s="15">
        <v>2.0039119378080599E-2</v>
      </c>
      <c r="AJ69" s="1" t="str">
        <f t="shared" ref="AJ69:AJ92" si="7">SUBSTITUTE(ADDRESS(1, MATCH(MIN(AA69:AI69), AA69:AI69, 0) + COLUMN(AA69)-1, 4), "1", "")</f>
        <v>AH</v>
      </c>
      <c r="AL69" s="9" t="s">
        <v>13</v>
      </c>
      <c r="AM69" s="1">
        <v>5.3463893363025802E-2</v>
      </c>
      <c r="AN69" s="1">
        <v>1.6957573575686599E-2</v>
      </c>
      <c r="AO69" s="1">
        <v>2.1460888081473901E-2</v>
      </c>
      <c r="AP69" s="1">
        <v>0.100611694459427</v>
      </c>
      <c r="AQ69" s="1">
        <v>2.9296186658047601E-2</v>
      </c>
      <c r="AR69" s="1">
        <v>2.3599640649138401E-2</v>
      </c>
      <c r="AS69" s="1">
        <v>2.14069941000571E-2</v>
      </c>
      <c r="AT69" s="1">
        <v>1.5667026046912402E-2</v>
      </c>
      <c r="AU69" s="15">
        <v>1.6399161470310401E-2</v>
      </c>
      <c r="AV69" s="1" t="str">
        <f t="shared" ref="AV69:AV92" si="8">SUBSTITUTE(ADDRESS(1, MATCH(MIN(AM69:AU69), AM69:AU69, 0) + COLUMN(AM69)-1, 4), "1", "")</f>
        <v>AT</v>
      </c>
      <c r="AX69" s="9" t="s">
        <v>13</v>
      </c>
      <c r="AY69" s="1">
        <v>1.44705344087736E-2</v>
      </c>
      <c r="AZ69" s="1">
        <v>1.3916399313799E-2</v>
      </c>
      <c r="BA69" s="1">
        <v>1.8527524592564799E-2</v>
      </c>
      <c r="BB69" s="1">
        <v>2.12993075225274E-2</v>
      </c>
      <c r="BC69" s="1">
        <v>2.2630930442471199E-2</v>
      </c>
      <c r="BD69" s="1">
        <v>2.70521230437516E-2</v>
      </c>
      <c r="BE69" s="1">
        <v>3.1684170072170802E-2</v>
      </c>
      <c r="BF69" s="1">
        <v>1.3406434997386699E-2</v>
      </c>
      <c r="BG69" s="15">
        <v>1.3525528058623599E-2</v>
      </c>
      <c r="BH69" s="1" t="str">
        <f t="shared" ref="BH69:BH92" si="9">SUBSTITUTE(ADDRESS(1, MATCH(MIN(AY69:BG69), AY69:BG69, 0) + COLUMN(AY69)-1, 4), "1", "")</f>
        <v>BF</v>
      </c>
    </row>
    <row r="70" spans="2:60" x14ac:dyDescent="0.35">
      <c r="B70" s="9" t="s">
        <v>14</v>
      </c>
      <c r="C70" s="1">
        <v>4.1892096378364899E-2</v>
      </c>
      <c r="D70" s="1">
        <v>2.71839105916412E-2</v>
      </c>
      <c r="E70" s="1">
        <v>3.6323318645914197E-2</v>
      </c>
      <c r="F70" s="1">
        <v>9.9439035381468394E-2</v>
      </c>
      <c r="G70" s="1">
        <v>4.8772295023557802E-2</v>
      </c>
      <c r="H70" s="1">
        <v>3.4724909367446002E-2</v>
      </c>
      <c r="I70" s="1">
        <v>3.5121507440379798E-2</v>
      </c>
      <c r="J70" s="1">
        <v>2.2694260849002099E-2</v>
      </c>
      <c r="K70" s="15">
        <v>1.9390933155554801E-2</v>
      </c>
      <c r="L70" s="1" t="str">
        <f t="shared" si="5"/>
        <v>K</v>
      </c>
      <c r="N70" s="9" t="s">
        <v>14</v>
      </c>
      <c r="O70" s="1">
        <v>4.5792965183104398E-2</v>
      </c>
      <c r="P70" s="1">
        <v>5.3323602930658298E-2</v>
      </c>
      <c r="Q70" s="1">
        <v>4.8463438712717598E-2</v>
      </c>
      <c r="R70" s="1">
        <v>8.9280117749442597E-2</v>
      </c>
      <c r="S70" s="1">
        <v>5.4180116770468897E-2</v>
      </c>
      <c r="T70" s="1">
        <v>5.7470396884019601E-2</v>
      </c>
      <c r="U70" s="1">
        <v>5.6761951543161299E-2</v>
      </c>
      <c r="V70" s="1">
        <v>4.9705157143866897E-2</v>
      </c>
      <c r="W70" s="15">
        <v>4.9505796225495599E-2</v>
      </c>
      <c r="X70" s="1" t="str">
        <f t="shared" si="6"/>
        <v>O</v>
      </c>
      <c r="Z70" s="9" t="s">
        <v>14</v>
      </c>
      <c r="AA70" s="1">
        <v>3.6039700307392099E-2</v>
      </c>
      <c r="AB70" s="1">
        <v>5.6631486628315499E-2</v>
      </c>
      <c r="AC70" s="1">
        <v>3.2572740828792697E-2</v>
      </c>
      <c r="AD70" s="1">
        <v>0.11614385035810899</v>
      </c>
      <c r="AE70" s="1">
        <v>4.5880698848316803E-2</v>
      </c>
      <c r="AF70" s="1">
        <v>4.3836859224918E-2</v>
      </c>
      <c r="AG70" s="1">
        <v>3.8240926883565299E-2</v>
      </c>
      <c r="AH70" s="1">
        <v>2.2851408672838299E-2</v>
      </c>
      <c r="AI70" s="15">
        <v>2.93706798268808E-2</v>
      </c>
      <c r="AJ70" s="1" t="str">
        <f t="shared" si="7"/>
        <v>AH</v>
      </c>
      <c r="AL70" s="9" t="s">
        <v>14</v>
      </c>
      <c r="AM70" s="1">
        <v>3.3785823593624503E-2</v>
      </c>
      <c r="AN70" s="1">
        <v>3.2794308007356297E-2</v>
      </c>
      <c r="AO70" s="1">
        <v>2.6173615583277798E-2</v>
      </c>
      <c r="AP70" s="1">
        <v>0.123303630655814</v>
      </c>
      <c r="AQ70" s="1">
        <v>3.6654501854074803E-2</v>
      </c>
      <c r="AR70" s="1">
        <v>3.6914886557628403E-2</v>
      </c>
      <c r="AS70" s="1">
        <v>3.1341428123356399E-2</v>
      </c>
      <c r="AT70" s="1">
        <v>1.9959382998547499E-2</v>
      </c>
      <c r="AU70" s="15">
        <v>2.0020234632544799E-2</v>
      </c>
      <c r="AV70" s="1" t="str">
        <f t="shared" si="8"/>
        <v>AT</v>
      </c>
      <c r="AX70" s="9" t="s">
        <v>14</v>
      </c>
      <c r="AY70" s="1">
        <v>1.7931683850689498E-2</v>
      </c>
      <c r="AZ70" s="1">
        <v>1.9650005711937799E-2</v>
      </c>
      <c r="BA70" s="1">
        <v>2.3782959535546301E-2</v>
      </c>
      <c r="BB70" s="1">
        <v>3.0400323122036998E-2</v>
      </c>
      <c r="BC70" s="1">
        <v>2.9198063726672201E-2</v>
      </c>
      <c r="BD70" s="1">
        <v>4.29115377650406E-2</v>
      </c>
      <c r="BE70" s="1">
        <v>4.5390942173139402E-2</v>
      </c>
      <c r="BF70" s="1">
        <v>2.02264515865705E-2</v>
      </c>
      <c r="BG70" s="15">
        <v>1.47916145037441E-2</v>
      </c>
      <c r="BH70" s="1" t="str">
        <f t="shared" si="9"/>
        <v>BG</v>
      </c>
    </row>
    <row r="71" spans="2:60" x14ac:dyDescent="0.35">
      <c r="B71" s="9" t="s">
        <v>15</v>
      </c>
      <c r="C71" s="1">
        <v>6.0770866102018199E-2</v>
      </c>
      <c r="D71" s="1">
        <v>9.9569029472077894E-2</v>
      </c>
      <c r="E71" s="1">
        <v>9.8405139029736896E-2</v>
      </c>
      <c r="F71" s="1">
        <v>0.10213023426111099</v>
      </c>
      <c r="G71" s="1">
        <v>5.5260352118050103E-2</v>
      </c>
      <c r="H71" s="1">
        <v>5.3127228366356097E-2</v>
      </c>
      <c r="I71" s="1">
        <v>4.8644377665598398E-2</v>
      </c>
      <c r="J71" s="1">
        <v>7.4982928839382498E-2</v>
      </c>
      <c r="K71" s="15">
        <v>9.8541905002864305E-2</v>
      </c>
      <c r="L71" s="1" t="str">
        <f t="shared" si="5"/>
        <v>I</v>
      </c>
      <c r="N71" s="9" t="s">
        <v>15</v>
      </c>
      <c r="O71" s="1">
        <v>5.6474388446273303E-2</v>
      </c>
      <c r="P71" s="1">
        <v>6.5517701302998402E-2</v>
      </c>
      <c r="Q71" s="1">
        <v>6.6739685400721796E-2</v>
      </c>
      <c r="R71" s="1">
        <v>6.7363317288772706E-2</v>
      </c>
      <c r="S71" s="1">
        <v>5.5847478536756902E-2</v>
      </c>
      <c r="T71" s="1">
        <v>5.63763759600008E-2</v>
      </c>
      <c r="U71" s="1">
        <v>5.5335570768087101E-2</v>
      </c>
      <c r="V71" s="1">
        <v>5.9650681659145999E-2</v>
      </c>
      <c r="W71" s="15">
        <v>6.5274252684844894E-2</v>
      </c>
      <c r="X71" s="1" t="str">
        <f t="shared" si="6"/>
        <v>U</v>
      </c>
      <c r="Z71" s="9" t="s">
        <v>15</v>
      </c>
      <c r="AA71" s="1">
        <v>6.6937028590955197E-2</v>
      </c>
      <c r="AB71" s="1">
        <v>0.11462695949627701</v>
      </c>
      <c r="AC71" s="1">
        <v>0.108659020959486</v>
      </c>
      <c r="AD71" s="1">
        <v>0.113169308319903</v>
      </c>
      <c r="AE71" s="1">
        <v>5.7058094109610803E-2</v>
      </c>
      <c r="AF71" s="1">
        <v>5.4319813299288498E-2</v>
      </c>
      <c r="AG71" s="1">
        <v>6.1758614476309003E-2</v>
      </c>
      <c r="AH71" s="1">
        <v>6.3789375439573401E-2</v>
      </c>
      <c r="AI71" s="15">
        <v>0.11447741191720601</v>
      </c>
      <c r="AJ71" s="1" t="str">
        <f t="shared" si="7"/>
        <v>AF</v>
      </c>
      <c r="AL71" s="9" t="s">
        <v>15</v>
      </c>
      <c r="AM71" s="1">
        <v>7.24754406353149E-2</v>
      </c>
      <c r="AN71" s="1">
        <v>0.104934073834184</v>
      </c>
      <c r="AO71" s="1">
        <v>0.10471732773536301</v>
      </c>
      <c r="AP71" s="1">
        <v>0.104281625098976</v>
      </c>
      <c r="AQ71" s="1">
        <v>5.5459598130084997E-2</v>
      </c>
      <c r="AR71" s="1">
        <v>4.7514246445518799E-2</v>
      </c>
      <c r="AS71" s="1">
        <v>4.5070404994526102E-2</v>
      </c>
      <c r="AT71" s="1">
        <v>6.6588648567994499E-2</v>
      </c>
      <c r="AU71" s="15">
        <v>0.10448707792133199</v>
      </c>
      <c r="AV71" s="1" t="str">
        <f t="shared" si="8"/>
        <v>AS</v>
      </c>
      <c r="AX71" s="9" t="s">
        <v>15</v>
      </c>
      <c r="AY71" s="1">
        <v>2.4650944270278301E-2</v>
      </c>
      <c r="AZ71" s="1">
        <v>2.57076985387358E-2</v>
      </c>
      <c r="BA71" s="1">
        <v>2.7237188467227402E-2</v>
      </c>
      <c r="BB71" s="1">
        <v>2.63349270485338E-2</v>
      </c>
      <c r="BC71" s="1">
        <v>2.2731287913223101E-2</v>
      </c>
      <c r="BD71" s="1">
        <v>2.13569423462075E-2</v>
      </c>
      <c r="BE71" s="1">
        <v>2.63062560602517E-2</v>
      </c>
      <c r="BF71" s="1">
        <v>1.9968038503343999E-2</v>
      </c>
      <c r="BG71" s="15">
        <v>2.5724393546395299E-2</v>
      </c>
      <c r="BH71" s="1" t="str">
        <f t="shared" si="9"/>
        <v>BF</v>
      </c>
    </row>
    <row r="72" spans="2:60" x14ac:dyDescent="0.35">
      <c r="B72" s="9" t="s">
        <v>16</v>
      </c>
      <c r="C72" s="1">
        <v>2.6346365732031699E-2</v>
      </c>
      <c r="D72" s="1">
        <v>1.4745245400027101E-2</v>
      </c>
      <c r="E72" s="1">
        <v>2.0718066827377101E-2</v>
      </c>
      <c r="F72" s="1">
        <v>3.1802877523596999E-2</v>
      </c>
      <c r="G72" s="1">
        <v>2.65177318720968E-2</v>
      </c>
      <c r="H72" s="1">
        <v>1.9132866829444099E-2</v>
      </c>
      <c r="I72" s="1">
        <v>2.05150387804281E-2</v>
      </c>
      <c r="J72" s="1">
        <v>1.4929997722102699E-2</v>
      </c>
      <c r="K72" s="15">
        <v>1.39525261436916E-2</v>
      </c>
      <c r="L72" s="1" t="str">
        <f t="shared" si="5"/>
        <v>K</v>
      </c>
      <c r="N72" s="9" t="s">
        <v>16</v>
      </c>
      <c r="O72" s="1">
        <v>4.7755808111234102E-2</v>
      </c>
      <c r="P72" s="1">
        <v>4.1954039057854602E-2</v>
      </c>
      <c r="Q72" s="1">
        <v>4.46842004610001E-2</v>
      </c>
      <c r="R72" s="1">
        <v>4.9068977104239998E-2</v>
      </c>
      <c r="S72" s="1">
        <v>4.8083014172700902E-2</v>
      </c>
      <c r="T72" s="1">
        <v>4.7818405296646403E-2</v>
      </c>
      <c r="U72" s="1">
        <v>5.1450039956523697E-2</v>
      </c>
      <c r="V72" s="1">
        <v>4.3853719250548498E-2</v>
      </c>
      <c r="W72" s="15">
        <v>4.1717088150766801E-2</v>
      </c>
      <c r="X72" s="1" t="str">
        <f t="shared" si="6"/>
        <v>W</v>
      </c>
      <c r="Z72" s="9" t="s">
        <v>16</v>
      </c>
      <c r="AA72" s="1">
        <v>4.15484035587508E-2</v>
      </c>
      <c r="AB72" s="1">
        <v>1.8945171136539301E-2</v>
      </c>
      <c r="AC72" s="1">
        <v>2.15453794385622E-2</v>
      </c>
      <c r="AD72" s="1">
        <v>4.0504815495837003E-2</v>
      </c>
      <c r="AE72" s="1">
        <v>2.3230092297080101E-2</v>
      </c>
      <c r="AF72" s="1">
        <v>2.1667290441761199E-2</v>
      </c>
      <c r="AG72" s="1">
        <v>2.7761358570267899E-2</v>
      </c>
      <c r="AH72" s="1">
        <v>1.6827917028146899E-2</v>
      </c>
      <c r="AI72" s="15">
        <v>1.9005412170467001E-2</v>
      </c>
      <c r="AJ72" s="1" t="str">
        <f t="shared" si="7"/>
        <v>AH</v>
      </c>
      <c r="AL72" s="9" t="s">
        <v>16</v>
      </c>
      <c r="AM72" s="1">
        <v>5.08498735866676E-2</v>
      </c>
      <c r="AN72" s="1">
        <v>1.8110180055661899E-2</v>
      </c>
      <c r="AO72" s="1">
        <v>2.19556750793631E-2</v>
      </c>
      <c r="AP72" s="1">
        <v>4.1339580871367902E-2</v>
      </c>
      <c r="AQ72" s="1">
        <v>2.3884629257953701E-2</v>
      </c>
      <c r="AR72" s="1">
        <v>2.0720779295324902E-2</v>
      </c>
      <c r="AS72" s="1">
        <v>1.7008396751056701E-2</v>
      </c>
      <c r="AT72" s="1">
        <v>1.5571361052055199E-2</v>
      </c>
      <c r="AU72" s="15">
        <v>1.77311880762753E-2</v>
      </c>
      <c r="AV72" s="1" t="str">
        <f t="shared" si="8"/>
        <v>AT</v>
      </c>
      <c r="AX72" s="9" t="s">
        <v>16</v>
      </c>
      <c r="AY72" s="1">
        <v>1.7907463407972099E-2</v>
      </c>
      <c r="AZ72" s="1">
        <v>1.4949303574817E-2</v>
      </c>
      <c r="BA72" s="1">
        <v>2.1322291374119801E-2</v>
      </c>
      <c r="BB72" s="1">
        <v>1.72389933147176E-2</v>
      </c>
      <c r="BC72" s="1">
        <v>1.7365947046550301E-2</v>
      </c>
      <c r="BD72" s="1">
        <v>1.94104196520405E-2</v>
      </c>
      <c r="BE72" s="1">
        <v>2.7544924243919799E-2</v>
      </c>
      <c r="BF72" s="1">
        <v>1.19272860914386E-2</v>
      </c>
      <c r="BG72" s="15">
        <v>1.4241522248671701E-2</v>
      </c>
      <c r="BH72" s="1" t="str">
        <f t="shared" si="9"/>
        <v>BF</v>
      </c>
    </row>
    <row r="73" spans="2:60" x14ac:dyDescent="0.35">
      <c r="B73" s="9" t="s">
        <v>17</v>
      </c>
      <c r="C73" s="1">
        <v>1.8192910254141301E-2</v>
      </c>
      <c r="D73" s="1">
        <v>8.1948465281030392E-3</v>
      </c>
      <c r="E73" s="1">
        <v>1.3739301502031899E-2</v>
      </c>
      <c r="F73" s="1">
        <v>3.1213288240087299E-2</v>
      </c>
      <c r="G73" s="1">
        <v>2.0431829236021999E-2</v>
      </c>
      <c r="H73" s="1">
        <v>1.7079709040518701E-2</v>
      </c>
      <c r="I73" s="1">
        <v>1.8891971845749998E-2</v>
      </c>
      <c r="J73" s="1">
        <v>1.0366568545182499E-2</v>
      </c>
      <c r="K73" s="15">
        <v>7.7166542083050398E-3</v>
      </c>
      <c r="L73" s="1" t="str">
        <f t="shared" si="5"/>
        <v>K</v>
      </c>
      <c r="N73" s="9" t="s">
        <v>17</v>
      </c>
      <c r="O73" s="1">
        <v>4.3527745430005697E-2</v>
      </c>
      <c r="P73" s="1">
        <v>4.0465623521766997E-2</v>
      </c>
      <c r="Q73" s="1">
        <v>4.15508133877006E-2</v>
      </c>
      <c r="R73" s="1">
        <v>5.1203384710736002E-2</v>
      </c>
      <c r="S73" s="1">
        <v>4.6807395749604797E-2</v>
      </c>
      <c r="T73" s="1">
        <v>4.66860628942804E-2</v>
      </c>
      <c r="U73" s="1">
        <v>4.6918746607281799E-2</v>
      </c>
      <c r="V73" s="1">
        <v>4.2759681998439103E-2</v>
      </c>
      <c r="W73" s="15">
        <v>4.0087098683843601E-2</v>
      </c>
      <c r="X73" s="1" t="str">
        <f t="shared" si="6"/>
        <v>W</v>
      </c>
      <c r="Z73" s="9" t="s">
        <v>17</v>
      </c>
      <c r="AA73" s="1">
        <v>2.9826891908532799E-2</v>
      </c>
      <c r="AB73" s="1">
        <v>1.43998676934635E-2</v>
      </c>
      <c r="AC73" s="1">
        <v>1.67927933283708E-2</v>
      </c>
      <c r="AD73" s="1">
        <v>4.2784071935956E-2</v>
      </c>
      <c r="AE73" s="1">
        <v>2.41445901715551E-2</v>
      </c>
      <c r="AF73" s="1">
        <v>1.86496876389451E-2</v>
      </c>
      <c r="AG73" s="1">
        <v>2.2084200096079198E-2</v>
      </c>
      <c r="AH73" s="1">
        <v>1.4322571810503899E-2</v>
      </c>
      <c r="AI73" s="15">
        <v>1.4150741480127E-2</v>
      </c>
      <c r="AJ73" s="1" t="str">
        <f t="shared" si="7"/>
        <v>AI</v>
      </c>
      <c r="AL73" s="9" t="s">
        <v>17</v>
      </c>
      <c r="AM73" s="1">
        <v>3.6365552680687099E-2</v>
      </c>
      <c r="AN73" s="1">
        <v>1.3651118394883199E-2</v>
      </c>
      <c r="AO73" s="1">
        <v>1.6604048698636499E-2</v>
      </c>
      <c r="AP73" s="1">
        <v>4.2108981634592597E-2</v>
      </c>
      <c r="AQ73" s="1">
        <v>2.5330248347521098E-2</v>
      </c>
      <c r="AR73" s="1">
        <v>1.8543202695406699E-2</v>
      </c>
      <c r="AS73" s="1">
        <v>1.6536787934904099E-2</v>
      </c>
      <c r="AT73" s="1">
        <v>1.29370709109419E-2</v>
      </c>
      <c r="AU73" s="15">
        <v>1.36873606962852E-2</v>
      </c>
      <c r="AV73" s="1" t="str">
        <f t="shared" si="8"/>
        <v>AT</v>
      </c>
      <c r="AX73" s="9" t="s">
        <v>17</v>
      </c>
      <c r="AY73" s="1">
        <v>1.20330285494076E-2</v>
      </c>
      <c r="AZ73" s="1">
        <v>1.0266737752302101E-2</v>
      </c>
      <c r="BA73" s="1">
        <v>1.29467017240279E-2</v>
      </c>
      <c r="BB73" s="1">
        <v>1.5482292798576399E-2</v>
      </c>
      <c r="BC73" s="1">
        <v>1.77283606698596E-2</v>
      </c>
      <c r="BD73" s="1">
        <v>1.5876381076953199E-2</v>
      </c>
      <c r="BE73" s="1">
        <v>2.3223373113848499E-2</v>
      </c>
      <c r="BF73" s="1">
        <v>9.6044326724527597E-3</v>
      </c>
      <c r="BG73" s="15">
        <v>1.07239513842267E-2</v>
      </c>
      <c r="BH73" s="1" t="str">
        <f t="shared" si="9"/>
        <v>BF</v>
      </c>
    </row>
    <row r="74" spans="2:60" x14ac:dyDescent="0.35">
      <c r="B74" s="9" t="s">
        <v>18</v>
      </c>
      <c r="C74" s="1">
        <v>4.5019446086720302E-2</v>
      </c>
      <c r="D74" s="1">
        <v>9.0761287873536902E-3</v>
      </c>
      <c r="E74" s="1">
        <v>1.36898564104394E-2</v>
      </c>
      <c r="F74" s="1">
        <v>3.1529179819798102E-2</v>
      </c>
      <c r="G74" s="1">
        <v>2.0116485013425101E-2</v>
      </c>
      <c r="H74" s="1">
        <v>1.6234605813005499E-2</v>
      </c>
      <c r="I74" s="1">
        <v>1.9437052838230499E-2</v>
      </c>
      <c r="J74" s="1">
        <v>9.9798348626389099E-3</v>
      </c>
      <c r="K74" s="15">
        <v>8.5853847784720296E-3</v>
      </c>
      <c r="L74" s="1" t="str">
        <f t="shared" si="5"/>
        <v>K</v>
      </c>
      <c r="N74" s="9" t="s">
        <v>18</v>
      </c>
      <c r="O74" s="1">
        <v>5.7393231170148697E-2</v>
      </c>
      <c r="P74" s="1">
        <v>3.9569873869300998E-2</v>
      </c>
      <c r="Q74" s="1">
        <v>3.9670714528980501E-2</v>
      </c>
      <c r="R74" s="1">
        <v>5.4803517411387101E-2</v>
      </c>
      <c r="S74" s="1">
        <v>4.6364924182651902E-2</v>
      </c>
      <c r="T74" s="1">
        <v>4.6156363485987097E-2</v>
      </c>
      <c r="U74" s="1">
        <v>4.72309479510723E-2</v>
      </c>
      <c r="V74" s="1">
        <v>4.2440636423258203E-2</v>
      </c>
      <c r="W74" s="15">
        <v>3.9886624150016897E-2</v>
      </c>
      <c r="X74" s="1" t="str">
        <f t="shared" si="6"/>
        <v>P</v>
      </c>
      <c r="Z74" s="9" t="s">
        <v>18</v>
      </c>
      <c r="AA74" s="1">
        <v>5.3281419068519201E-2</v>
      </c>
      <c r="AB74" s="1">
        <v>1.2262867186498499E-2</v>
      </c>
      <c r="AC74" s="1">
        <v>1.6453578177481599E-2</v>
      </c>
      <c r="AD74" s="1">
        <v>4.3466810442814599E-2</v>
      </c>
      <c r="AE74" s="1">
        <v>2.33402126791451E-2</v>
      </c>
      <c r="AF74" s="1">
        <v>1.84718746696989E-2</v>
      </c>
      <c r="AG74" s="1">
        <v>1.9766622201059101E-2</v>
      </c>
      <c r="AH74" s="1">
        <v>1.2618493855095499E-2</v>
      </c>
      <c r="AI74" s="15">
        <v>1.34174233686536E-2</v>
      </c>
      <c r="AJ74" s="1" t="str">
        <f t="shared" si="7"/>
        <v>AB</v>
      </c>
      <c r="AL74" s="9" t="s">
        <v>18</v>
      </c>
      <c r="AM74" s="1">
        <v>6.5876019165729396E-2</v>
      </c>
      <c r="AN74" s="1">
        <v>1.14808209897319E-2</v>
      </c>
      <c r="AO74" s="1">
        <v>1.6255753657618999E-2</v>
      </c>
      <c r="AP74" s="1">
        <v>4.6674718984685101E-2</v>
      </c>
      <c r="AQ74" s="1">
        <v>2.24717082637668E-2</v>
      </c>
      <c r="AR74" s="1">
        <v>1.84416316524336E-2</v>
      </c>
      <c r="AS74" s="1">
        <v>1.51946974507484E-2</v>
      </c>
      <c r="AT74" s="1">
        <v>1.05486987079634E-2</v>
      </c>
      <c r="AU74" s="15">
        <v>1.2409538792850399E-2</v>
      </c>
      <c r="AV74" s="1" t="str">
        <f t="shared" si="8"/>
        <v>AT</v>
      </c>
      <c r="AX74" s="9" t="s">
        <v>18</v>
      </c>
      <c r="AY74" s="1">
        <v>1.94236025148239E-2</v>
      </c>
      <c r="AZ74" s="1">
        <v>1.31090818394657E-2</v>
      </c>
      <c r="BA74" s="1">
        <v>1.32947616979889E-2</v>
      </c>
      <c r="BB74" s="1">
        <v>1.56992792995891E-2</v>
      </c>
      <c r="BC74" s="1">
        <v>1.5981927542269101E-2</v>
      </c>
      <c r="BD74" s="1">
        <v>1.5823347554069299E-2</v>
      </c>
      <c r="BE74" s="1">
        <v>2.2681126531879699E-2</v>
      </c>
      <c r="BF74" s="1">
        <v>9.4123726286023494E-3</v>
      </c>
      <c r="BG74" s="15">
        <v>1.08512669487206E-2</v>
      </c>
      <c r="BH74" s="1" t="str">
        <f t="shared" si="9"/>
        <v>BF</v>
      </c>
    </row>
    <row r="75" spans="2:60" x14ac:dyDescent="0.35">
      <c r="B75" s="10" t="s">
        <v>37</v>
      </c>
      <c r="K75" s="15"/>
      <c r="N75" s="10" t="s">
        <v>37</v>
      </c>
      <c r="W75" s="15"/>
      <c r="Z75" s="10" t="s">
        <v>37</v>
      </c>
      <c r="AI75" s="15"/>
      <c r="AL75" s="10" t="s">
        <v>37</v>
      </c>
      <c r="AU75" s="15"/>
      <c r="AX75" s="10" t="s">
        <v>37</v>
      </c>
      <c r="BG75" s="15"/>
    </row>
    <row r="76" spans="2:60" x14ac:dyDescent="0.35">
      <c r="B76" s="9" t="s">
        <v>11</v>
      </c>
      <c r="C76" s="1">
        <v>1.2496287371419499E-2</v>
      </c>
      <c r="D76" s="1">
        <v>1.26211285809301E-2</v>
      </c>
      <c r="E76" s="1">
        <v>1.8694997474673899E-2</v>
      </c>
      <c r="F76" s="1">
        <v>1.6161787428843E-2</v>
      </c>
      <c r="G76" s="1">
        <v>2.0763098557102799E-2</v>
      </c>
      <c r="H76" s="1">
        <v>1.8019348829093899E-2</v>
      </c>
      <c r="I76" s="1">
        <v>1.6560132485187399E-2</v>
      </c>
      <c r="J76" s="1">
        <v>1.33536770160207E-2</v>
      </c>
      <c r="K76" s="15">
        <v>1.23948402726838E-2</v>
      </c>
      <c r="L76" s="1" t="str">
        <f t="shared" si="5"/>
        <v>K</v>
      </c>
      <c r="N76" s="9" t="s">
        <v>11</v>
      </c>
      <c r="O76" s="1">
        <v>3.9356918260987798E-2</v>
      </c>
      <c r="P76" s="1">
        <v>4.67825729844503E-2</v>
      </c>
      <c r="Q76" s="1">
        <v>4.2689885264929797E-2</v>
      </c>
      <c r="R76" s="1">
        <v>4.1627001458021E-2</v>
      </c>
      <c r="S76" s="1">
        <v>4.6714852977502698E-2</v>
      </c>
      <c r="T76" s="1">
        <v>4.91987395351038E-2</v>
      </c>
      <c r="U76" s="1">
        <v>4.6820799322327397E-2</v>
      </c>
      <c r="V76" s="1">
        <v>4.3158146416212302E-2</v>
      </c>
      <c r="W76" s="15">
        <v>4.1009631818751703E-2</v>
      </c>
      <c r="X76" s="1" t="str">
        <f t="shared" si="6"/>
        <v>O</v>
      </c>
      <c r="Z76" s="9" t="s">
        <v>11</v>
      </c>
      <c r="AA76" s="1">
        <v>1.4820256372439901E-2</v>
      </c>
      <c r="AB76" s="1">
        <v>1.7497228475706499E-2</v>
      </c>
      <c r="AC76" s="1">
        <v>1.8838930508183999E-2</v>
      </c>
      <c r="AD76" s="1">
        <v>1.9312687090539401E-2</v>
      </c>
      <c r="AE76" s="1">
        <v>2.1863018448601699E-2</v>
      </c>
      <c r="AF76" s="1">
        <v>1.8775106071401398E-2</v>
      </c>
      <c r="AG76" s="1">
        <v>2.1167898792634001E-2</v>
      </c>
      <c r="AH76" s="1">
        <v>1.51814465938912E-2</v>
      </c>
      <c r="AI76" s="15">
        <v>1.6641754421064098E-2</v>
      </c>
      <c r="AJ76" s="1" t="str">
        <f t="shared" si="7"/>
        <v>AA</v>
      </c>
      <c r="AL76" s="9" t="s">
        <v>11</v>
      </c>
      <c r="AM76" s="1">
        <v>1.48601459986168E-2</v>
      </c>
      <c r="AN76" s="1">
        <v>1.6309984265826E-2</v>
      </c>
      <c r="AO76" s="1">
        <v>1.88532103294781E-2</v>
      </c>
      <c r="AP76" s="1">
        <v>1.7392316546528602E-2</v>
      </c>
      <c r="AQ76" s="1">
        <v>1.9794015426495899E-2</v>
      </c>
      <c r="AR76" s="1">
        <v>1.7867478318612701E-2</v>
      </c>
      <c r="AS76" s="1">
        <v>1.52616541347409E-2</v>
      </c>
      <c r="AT76" s="1">
        <v>1.3924798372141001E-2</v>
      </c>
      <c r="AU76" s="15">
        <v>1.5910059354655101E-2</v>
      </c>
      <c r="AV76" s="1" t="str">
        <f t="shared" si="8"/>
        <v>AT</v>
      </c>
      <c r="AX76" s="9" t="s">
        <v>11</v>
      </c>
      <c r="AY76" s="1">
        <v>1.3122592774353899E-2</v>
      </c>
      <c r="AZ76" s="1">
        <v>1.41467307968552E-2</v>
      </c>
      <c r="BA76" s="1">
        <v>1.60065587564911E-2</v>
      </c>
      <c r="BB76" s="1">
        <v>1.4838845081689899E-2</v>
      </c>
      <c r="BC76" s="1">
        <v>1.66818018404295E-2</v>
      </c>
      <c r="BD76" s="1">
        <v>1.97000725592546E-2</v>
      </c>
      <c r="BE76" s="1">
        <v>2.0728115737027701E-2</v>
      </c>
      <c r="BF76" s="1">
        <v>1.0754163413635101E-2</v>
      </c>
      <c r="BG76" s="15">
        <v>1.29021889900654E-2</v>
      </c>
      <c r="BH76" s="1" t="str">
        <f t="shared" si="9"/>
        <v>BF</v>
      </c>
    </row>
    <row r="77" spans="2:60" x14ac:dyDescent="0.35">
      <c r="B77" s="9" t="s">
        <v>12</v>
      </c>
      <c r="C77" s="1">
        <v>1.7671982642280801E-2</v>
      </c>
      <c r="D77" s="1">
        <v>1.49257121247575E-2</v>
      </c>
      <c r="E77" s="1">
        <v>2.0073900085459999E-2</v>
      </c>
      <c r="F77" s="1">
        <v>1.8073899760365102E-2</v>
      </c>
      <c r="G77" s="1">
        <v>2.3293112551773399E-2</v>
      </c>
      <c r="H77" s="1">
        <v>2.0411413004065099E-2</v>
      </c>
      <c r="I77" s="1">
        <v>2.01834668535626E-2</v>
      </c>
      <c r="J77" s="1">
        <v>1.42529832173626E-2</v>
      </c>
      <c r="K77" s="15">
        <v>1.3050515576514401E-2</v>
      </c>
      <c r="L77" s="1" t="str">
        <f t="shared" si="5"/>
        <v>K</v>
      </c>
      <c r="N77" s="9" t="s">
        <v>12</v>
      </c>
      <c r="O77" s="1">
        <v>3.9948591225248797E-2</v>
      </c>
      <c r="P77" s="1">
        <v>4.1135423519987599E-2</v>
      </c>
      <c r="Q77" s="1">
        <v>4.3394833124370202E-2</v>
      </c>
      <c r="R77" s="1">
        <v>4.3218247762080102E-2</v>
      </c>
      <c r="S77" s="1">
        <v>4.77413439163017E-2</v>
      </c>
      <c r="T77" s="1">
        <v>4.83568978287807E-2</v>
      </c>
      <c r="U77" s="1">
        <v>4.7964516868550598E-2</v>
      </c>
      <c r="V77" s="1">
        <v>4.4357066039677699E-2</v>
      </c>
      <c r="W77" s="15">
        <v>4.1080873659427301E-2</v>
      </c>
      <c r="X77" s="1" t="str">
        <f t="shared" si="6"/>
        <v>O</v>
      </c>
      <c r="Z77" s="9" t="s">
        <v>12</v>
      </c>
      <c r="AA77" s="1">
        <v>1.7046072978114699E-2</v>
      </c>
      <c r="AB77" s="1">
        <v>2.0598799907544402E-2</v>
      </c>
      <c r="AC77" s="1">
        <v>1.93940017058651E-2</v>
      </c>
      <c r="AD77" s="1">
        <v>2.2983456328052598E-2</v>
      </c>
      <c r="AE77" s="1">
        <v>2.2703962327755501E-2</v>
      </c>
      <c r="AF77" s="1">
        <v>2.0420185408624301E-2</v>
      </c>
      <c r="AG77" s="1">
        <v>2.2324187083297701E-2</v>
      </c>
      <c r="AH77" s="1">
        <v>1.54150246298165E-2</v>
      </c>
      <c r="AI77" s="15">
        <v>1.7338563246170498E-2</v>
      </c>
      <c r="AJ77" s="1" t="str">
        <f t="shared" si="7"/>
        <v>AH</v>
      </c>
      <c r="AL77" s="9" t="s">
        <v>12</v>
      </c>
      <c r="AM77" s="1">
        <v>1.71434577897745E-2</v>
      </c>
      <c r="AN77" s="1">
        <v>1.9250259225472299E-2</v>
      </c>
      <c r="AO77" s="1">
        <v>1.9541593222334799E-2</v>
      </c>
      <c r="AP77" s="1">
        <v>2.1848638720978301E-2</v>
      </c>
      <c r="AQ77" s="1">
        <v>2.4306834536620098E-2</v>
      </c>
      <c r="AR77" s="1">
        <v>1.96807899198977E-2</v>
      </c>
      <c r="AS77" s="1">
        <v>1.70205068737386E-2</v>
      </c>
      <c r="AT77" s="1">
        <v>1.44730286749922E-2</v>
      </c>
      <c r="AU77" s="15">
        <v>1.6033966214658898E-2</v>
      </c>
      <c r="AV77" s="1" t="str">
        <f t="shared" si="8"/>
        <v>AT</v>
      </c>
      <c r="AX77" s="9" t="s">
        <v>12</v>
      </c>
      <c r="AY77" s="1">
        <v>1.34563856602961E-2</v>
      </c>
      <c r="AZ77" s="1">
        <v>1.6896279493615302E-2</v>
      </c>
      <c r="BA77" s="1">
        <v>1.72712102879072E-2</v>
      </c>
      <c r="BB77" s="1">
        <v>1.4333488455516101E-2</v>
      </c>
      <c r="BC77" s="1">
        <v>1.6791606693416099E-2</v>
      </c>
      <c r="BD77" s="1">
        <v>1.9694882554520701E-2</v>
      </c>
      <c r="BE77" s="1">
        <v>2.7926347158240501E-2</v>
      </c>
      <c r="BF77" s="1">
        <v>1.0736206856919501E-2</v>
      </c>
      <c r="BG77" s="15">
        <v>1.28737279519376E-2</v>
      </c>
      <c r="BH77" s="1" t="str">
        <f t="shared" si="9"/>
        <v>BF</v>
      </c>
    </row>
    <row r="78" spans="2:60" x14ac:dyDescent="0.35">
      <c r="B78" s="9" t="s">
        <v>13</v>
      </c>
      <c r="C78" s="1">
        <v>2.8945555482392901E-2</v>
      </c>
      <c r="D78" s="1">
        <v>1.65195823455422E-2</v>
      </c>
      <c r="E78" s="1">
        <v>2.6399513268825801E-2</v>
      </c>
      <c r="F78" s="1">
        <v>3.20950687608434E-2</v>
      </c>
      <c r="G78" s="1">
        <v>3.5317343529338803E-2</v>
      </c>
      <c r="H78" s="1">
        <v>2.4786195997492901E-2</v>
      </c>
      <c r="I78" s="1">
        <v>2.52420376262797E-2</v>
      </c>
      <c r="J78" s="1">
        <v>1.75038216956028E-2</v>
      </c>
      <c r="K78" s="15">
        <v>1.40999481923176E-2</v>
      </c>
      <c r="L78" s="1" t="str">
        <f t="shared" si="5"/>
        <v>K</v>
      </c>
      <c r="N78" s="9" t="s">
        <v>13</v>
      </c>
      <c r="O78" s="1">
        <v>4.1167644491882198E-2</v>
      </c>
      <c r="P78" s="1">
        <v>4.2349796854905503E-2</v>
      </c>
      <c r="Q78" s="1">
        <v>4.4172887608898002E-2</v>
      </c>
      <c r="R78" s="1">
        <v>4.7611584669135197E-2</v>
      </c>
      <c r="S78" s="1">
        <v>5.0379930621631201E-2</v>
      </c>
      <c r="T78" s="1">
        <v>5.00315690908823E-2</v>
      </c>
      <c r="U78" s="1">
        <v>5.1674170808462802E-2</v>
      </c>
      <c r="V78" s="1">
        <v>4.5882468719783499E-2</v>
      </c>
      <c r="W78" s="15">
        <v>4.1492474403469801E-2</v>
      </c>
      <c r="X78" s="1" t="str">
        <f t="shared" si="6"/>
        <v>O</v>
      </c>
      <c r="Z78" s="9" t="s">
        <v>13</v>
      </c>
      <c r="AA78" s="1">
        <v>1.92347324834337E-2</v>
      </c>
      <c r="AB78" s="1">
        <v>1.7841722206813401E-2</v>
      </c>
      <c r="AC78" s="1">
        <v>2.17369392472192E-2</v>
      </c>
      <c r="AD78" s="1">
        <v>3.6146868502983397E-2</v>
      </c>
      <c r="AE78" s="1">
        <v>2.7854569745723E-2</v>
      </c>
      <c r="AF78" s="1">
        <v>3.1452217686680599E-2</v>
      </c>
      <c r="AG78" s="1">
        <v>2.8090462203042298E-2</v>
      </c>
      <c r="AH78" s="1">
        <v>1.7768773151572399E-2</v>
      </c>
      <c r="AI78" s="15">
        <v>1.9333444408043299E-2</v>
      </c>
      <c r="AJ78" s="1" t="str">
        <f t="shared" si="7"/>
        <v>AH</v>
      </c>
      <c r="AL78" s="9" t="s">
        <v>13</v>
      </c>
      <c r="AM78" s="1">
        <v>1.96136924974008E-2</v>
      </c>
      <c r="AN78" s="1">
        <v>1.75932828885468E-2</v>
      </c>
      <c r="AO78" s="1">
        <v>2.1259530837202799E-2</v>
      </c>
      <c r="AP78" s="1">
        <v>6.3400693082023299E-2</v>
      </c>
      <c r="AQ78" s="1">
        <v>2.9254882848881E-2</v>
      </c>
      <c r="AR78" s="1">
        <v>2.4121504527674899E-2</v>
      </c>
      <c r="AS78" s="1">
        <v>2.1488428579722201E-2</v>
      </c>
      <c r="AT78" s="1">
        <v>1.5858934004942201E-2</v>
      </c>
      <c r="AU78" s="15">
        <v>1.6478492557914101E-2</v>
      </c>
      <c r="AV78" s="1" t="str">
        <f t="shared" si="8"/>
        <v>AT</v>
      </c>
      <c r="AX78" s="9" t="s">
        <v>13</v>
      </c>
      <c r="AY78" s="1">
        <v>1.5186393871087001E-2</v>
      </c>
      <c r="AZ78" s="1">
        <v>1.5707146108559399E-2</v>
      </c>
      <c r="BA78" s="1">
        <v>1.8268193959140901E-2</v>
      </c>
      <c r="BB78" s="1">
        <v>1.7009219656087999E-2</v>
      </c>
      <c r="BC78" s="1">
        <v>2.3341019980606299E-2</v>
      </c>
      <c r="BD78" s="1">
        <v>2.7461175205048101E-2</v>
      </c>
      <c r="BE78" s="1">
        <v>3.5062226224294703E-2</v>
      </c>
      <c r="BF78" s="1">
        <v>1.31960558116705E-2</v>
      </c>
      <c r="BG78" s="15">
        <v>1.32457299362059E-2</v>
      </c>
      <c r="BH78" s="1" t="str">
        <f t="shared" si="9"/>
        <v>BF</v>
      </c>
    </row>
    <row r="79" spans="2:60" x14ac:dyDescent="0.35">
      <c r="B79" s="9" t="s">
        <v>14</v>
      </c>
      <c r="C79" s="1">
        <v>3.8622636685696501E-2</v>
      </c>
      <c r="D79" s="1">
        <v>3.3205844509451202E-2</v>
      </c>
      <c r="E79" s="1">
        <v>3.6734978937897199E-2</v>
      </c>
      <c r="F79" s="1">
        <v>7.7764550991760606E-2</v>
      </c>
      <c r="G79" s="1">
        <v>6.5293175719591603E-2</v>
      </c>
      <c r="H79" s="1">
        <v>3.48975957504686E-2</v>
      </c>
      <c r="I79" s="1">
        <v>3.4536204927383497E-2</v>
      </c>
      <c r="J79" s="1">
        <v>2.32099857722676E-2</v>
      </c>
      <c r="K79" s="15">
        <v>2.05841779424344E-2</v>
      </c>
      <c r="L79" s="1" t="str">
        <f t="shared" si="5"/>
        <v>K</v>
      </c>
      <c r="N79" s="9" t="s">
        <v>14</v>
      </c>
      <c r="O79" s="1">
        <v>4.3306920118782198E-2</v>
      </c>
      <c r="P79" s="1">
        <v>4.8881295179394199E-2</v>
      </c>
      <c r="Q79" s="1">
        <v>4.8759981197037998E-2</v>
      </c>
      <c r="R79" s="1">
        <v>7.1680601393342105E-2</v>
      </c>
      <c r="S79" s="1">
        <v>5.1743329605607E-2</v>
      </c>
      <c r="T79" s="1">
        <v>5.75131085512871E-2</v>
      </c>
      <c r="U79" s="1">
        <v>5.7023886790766497E-2</v>
      </c>
      <c r="V79" s="1">
        <v>4.9011439276799497E-2</v>
      </c>
      <c r="W79" s="15">
        <v>4.8016580363274199E-2</v>
      </c>
      <c r="X79" s="1" t="str">
        <f t="shared" si="6"/>
        <v>O</v>
      </c>
      <c r="Z79" s="9" t="s">
        <v>14</v>
      </c>
      <c r="AA79" s="1">
        <v>3.0497315044836298E-2</v>
      </c>
      <c r="AB79" s="1">
        <v>7.2003648965436304E-2</v>
      </c>
      <c r="AC79" s="1">
        <v>3.3997766195928397E-2</v>
      </c>
      <c r="AD79" s="1">
        <v>7.9557565514711798E-2</v>
      </c>
      <c r="AE79" s="1">
        <v>3.9590873041334899E-2</v>
      </c>
      <c r="AF79" s="1">
        <v>4.5746465115552699E-2</v>
      </c>
      <c r="AG79" s="1">
        <v>3.8238365912798902E-2</v>
      </c>
      <c r="AH79" s="1">
        <v>2.2395697326211599E-2</v>
      </c>
      <c r="AI79" s="15">
        <v>3.03895039779709E-2</v>
      </c>
      <c r="AJ79" s="1" t="str">
        <f t="shared" si="7"/>
        <v>AH</v>
      </c>
      <c r="AL79" s="9" t="s">
        <v>14</v>
      </c>
      <c r="AM79" s="1">
        <v>2.3463860427166999E-2</v>
      </c>
      <c r="AN79" s="1">
        <v>2.6564378338094202E-2</v>
      </c>
      <c r="AO79" s="1">
        <v>2.6969993315497501E-2</v>
      </c>
      <c r="AP79" s="1">
        <v>9.7791947929848397E-2</v>
      </c>
      <c r="AQ79" s="1">
        <v>3.6942605075309498E-2</v>
      </c>
      <c r="AR79" s="1">
        <v>3.65079231784632E-2</v>
      </c>
      <c r="AS79" s="1">
        <v>3.1409666737699002E-2</v>
      </c>
      <c r="AT79" s="1">
        <v>2.0675747421912E-2</v>
      </c>
      <c r="AU79" s="15">
        <v>2.0489524432879699E-2</v>
      </c>
      <c r="AV79" s="1" t="str">
        <f t="shared" si="8"/>
        <v>AU</v>
      </c>
      <c r="AX79" s="9" t="s">
        <v>14</v>
      </c>
      <c r="AY79" s="1">
        <v>1.91420071256546E-2</v>
      </c>
      <c r="AZ79" s="1">
        <v>2.4248331491424299E-2</v>
      </c>
      <c r="BA79" s="1">
        <v>2.3157592174585701E-2</v>
      </c>
      <c r="BB79" s="1">
        <v>2.1833107516065601E-2</v>
      </c>
      <c r="BC79" s="1">
        <v>2.3375736492633199E-2</v>
      </c>
      <c r="BD79" s="1">
        <v>4.3176667416635298E-2</v>
      </c>
      <c r="BE79" s="1">
        <v>4.19113307850126E-2</v>
      </c>
      <c r="BF79" s="1">
        <v>2.20959677420061E-2</v>
      </c>
      <c r="BG79" s="15">
        <v>1.5281749708818E-2</v>
      </c>
      <c r="BH79" s="1" t="str">
        <f t="shared" si="9"/>
        <v>BG</v>
      </c>
    </row>
    <row r="80" spans="2:60" x14ac:dyDescent="0.35">
      <c r="B80" s="9" t="s">
        <v>15</v>
      </c>
      <c r="C80" s="1">
        <v>5.2451838041802902E-2</v>
      </c>
      <c r="D80" s="1">
        <v>9.9945101919609203E-2</v>
      </c>
      <c r="E80" s="1">
        <v>6.4609438674908107E-2</v>
      </c>
      <c r="F80" s="1">
        <v>9.9418512875486406E-2</v>
      </c>
      <c r="G80" s="1">
        <v>5.8705916112905598E-2</v>
      </c>
      <c r="H80" s="1">
        <v>5.60726322203157E-2</v>
      </c>
      <c r="I80" s="1">
        <v>5.5240065259308399E-2</v>
      </c>
      <c r="J80" s="1">
        <v>7.6448890781898898E-2</v>
      </c>
      <c r="K80" s="15">
        <v>9.9106361369333901E-2</v>
      </c>
      <c r="L80" s="1" t="str">
        <f t="shared" si="5"/>
        <v>C</v>
      </c>
      <c r="N80" s="9" t="s">
        <v>15</v>
      </c>
      <c r="O80" s="1">
        <v>5.1844917829675499E-2</v>
      </c>
      <c r="P80" s="1">
        <v>6.5531589319461098E-2</v>
      </c>
      <c r="Q80" s="1">
        <v>6.1216669795906502E-2</v>
      </c>
      <c r="R80" s="1">
        <v>6.5277413463048897E-2</v>
      </c>
      <c r="S80" s="1">
        <v>5.6627133881521498E-2</v>
      </c>
      <c r="T80" s="1">
        <v>5.8253965575115099E-2</v>
      </c>
      <c r="U80" s="1">
        <v>5.6608791837818001E-2</v>
      </c>
      <c r="V80" s="1">
        <v>6.1225238669373301E-2</v>
      </c>
      <c r="W80" s="15">
        <v>6.5617223073990705E-2</v>
      </c>
      <c r="X80" s="1" t="str">
        <f t="shared" si="6"/>
        <v>O</v>
      </c>
      <c r="Z80" s="9" t="s">
        <v>15</v>
      </c>
      <c r="AA80" s="1">
        <v>6.1155746673656301E-2</v>
      </c>
      <c r="AB80" s="1">
        <v>0.11747380917016199</v>
      </c>
      <c r="AC80" s="1">
        <v>7.0801149754179005E-2</v>
      </c>
      <c r="AD80" s="1">
        <v>0.115342332907318</v>
      </c>
      <c r="AE80" s="1">
        <v>5.9968507466506497E-2</v>
      </c>
      <c r="AF80" s="1">
        <v>5.6006348559984397E-2</v>
      </c>
      <c r="AG80" s="1">
        <v>6.4580867215066007E-2</v>
      </c>
      <c r="AH80" s="1">
        <v>6.5194638453433998E-2</v>
      </c>
      <c r="AI80" s="15">
        <v>0.117746959680504</v>
      </c>
      <c r="AJ80" s="1" t="str">
        <f t="shared" si="7"/>
        <v>AF</v>
      </c>
      <c r="AL80" s="9" t="s">
        <v>15</v>
      </c>
      <c r="AM80" s="1">
        <v>5.8150364242713401E-2</v>
      </c>
      <c r="AN80" s="1">
        <v>0.105453239704227</v>
      </c>
      <c r="AO80" s="1">
        <v>7.1465058223936007E-2</v>
      </c>
      <c r="AP80" s="1">
        <v>0.10252847176662</v>
      </c>
      <c r="AQ80" s="1">
        <v>5.64315939694362E-2</v>
      </c>
      <c r="AR80" s="1">
        <v>4.8329515885337397E-2</v>
      </c>
      <c r="AS80" s="1">
        <v>4.9177769894631899E-2</v>
      </c>
      <c r="AT80" s="1">
        <v>7.3803592471668497E-2</v>
      </c>
      <c r="AU80" s="15">
        <v>0.105313214435049</v>
      </c>
      <c r="AV80" s="1" t="str">
        <f t="shared" si="8"/>
        <v>AR</v>
      </c>
      <c r="AX80" s="9" t="s">
        <v>15</v>
      </c>
      <c r="AY80" s="1">
        <v>2.29089516123724E-2</v>
      </c>
      <c r="AZ80" s="1">
        <v>2.60047110858375E-2</v>
      </c>
      <c r="BA80" s="1">
        <v>2.69162530029038E-2</v>
      </c>
      <c r="BB80" s="1">
        <v>2.6133932313376101E-2</v>
      </c>
      <c r="BC80" s="1">
        <v>2.2049437147503799E-2</v>
      </c>
      <c r="BD80" s="1">
        <v>2.2348981849042101E-2</v>
      </c>
      <c r="BE80" s="1">
        <v>3.1202344532839901E-2</v>
      </c>
      <c r="BF80" s="1">
        <v>2.0975191333412201E-2</v>
      </c>
      <c r="BG80" s="15">
        <v>2.5984779186144401E-2</v>
      </c>
      <c r="BH80" s="1" t="str">
        <f t="shared" si="9"/>
        <v>BF</v>
      </c>
    </row>
    <row r="81" spans="2:60" x14ac:dyDescent="0.35">
      <c r="B81" s="9" t="s">
        <v>16</v>
      </c>
      <c r="C81" s="1">
        <v>1.40568682886627E-2</v>
      </c>
      <c r="D81" s="1">
        <v>1.65988438989992E-2</v>
      </c>
      <c r="E81" s="1">
        <v>2.1198571802480502E-2</v>
      </c>
      <c r="F81" s="1">
        <v>2.0377578340025401E-2</v>
      </c>
      <c r="G81" s="1">
        <v>2.7467194195850701E-2</v>
      </c>
      <c r="H81" s="1">
        <v>2.0202737362643199E-2</v>
      </c>
      <c r="I81" s="1">
        <v>1.9115473411314001E-2</v>
      </c>
      <c r="J81" s="1">
        <v>1.44305345115759E-2</v>
      </c>
      <c r="K81" s="15">
        <v>1.6175921123005099E-2</v>
      </c>
      <c r="L81" s="1" t="str">
        <f t="shared" si="5"/>
        <v>C</v>
      </c>
      <c r="N81" s="9" t="s">
        <v>16</v>
      </c>
      <c r="O81" s="1">
        <v>4.1122271299079603E-2</v>
      </c>
      <c r="P81" s="1">
        <v>4.2334927480155403E-2</v>
      </c>
      <c r="Q81" s="1">
        <v>4.4509012285200898E-2</v>
      </c>
      <c r="R81" s="1">
        <v>4.3850111630297103E-2</v>
      </c>
      <c r="S81" s="1">
        <v>4.8592352386693398E-2</v>
      </c>
      <c r="T81" s="1">
        <v>4.8883489676935697E-2</v>
      </c>
      <c r="U81" s="1">
        <v>5.0697110261729801E-2</v>
      </c>
      <c r="V81" s="1">
        <v>4.4478469894782803E-2</v>
      </c>
      <c r="W81" s="15">
        <v>4.21335045064124E-2</v>
      </c>
      <c r="X81" s="1" t="str">
        <f t="shared" si="6"/>
        <v>O</v>
      </c>
      <c r="Z81" s="9" t="s">
        <v>16</v>
      </c>
      <c r="AA81" s="1">
        <v>2.0370369313456701E-2</v>
      </c>
      <c r="AB81" s="1">
        <v>1.91999421028692E-2</v>
      </c>
      <c r="AC81" s="1">
        <v>2.15751200125327E-2</v>
      </c>
      <c r="AD81" s="1">
        <v>2.37331194798329E-2</v>
      </c>
      <c r="AE81" s="1">
        <v>2.4461131907111501E-2</v>
      </c>
      <c r="AF81" s="1">
        <v>2.2087351671283E-2</v>
      </c>
      <c r="AG81" s="1">
        <v>2.2740855685511301E-2</v>
      </c>
      <c r="AH81" s="1">
        <v>1.69716241129543E-2</v>
      </c>
      <c r="AI81" s="15">
        <v>2.020636728933E-2</v>
      </c>
      <c r="AJ81" s="1" t="str">
        <f t="shared" si="7"/>
        <v>AH</v>
      </c>
      <c r="AL81" s="9" t="s">
        <v>16</v>
      </c>
      <c r="AM81" s="1">
        <v>2.0377473709216099E-2</v>
      </c>
      <c r="AN81" s="1">
        <v>1.83177098911027E-2</v>
      </c>
      <c r="AO81" s="1">
        <v>2.1919826738535399E-2</v>
      </c>
      <c r="AP81" s="1">
        <v>2.2990778257473699E-2</v>
      </c>
      <c r="AQ81" s="1">
        <v>2.3748645117882598E-2</v>
      </c>
      <c r="AR81" s="1">
        <v>2.07225734278252E-2</v>
      </c>
      <c r="AS81" s="1">
        <v>1.7208114361588599E-2</v>
      </c>
      <c r="AT81" s="1">
        <v>1.56142905486738E-2</v>
      </c>
      <c r="AU81" s="15">
        <v>1.8028698292960499E-2</v>
      </c>
      <c r="AV81" s="1" t="str">
        <f t="shared" si="8"/>
        <v>AT</v>
      </c>
      <c r="AX81" s="9" t="s">
        <v>16</v>
      </c>
      <c r="AY81" s="1">
        <v>1.55968305025847E-2</v>
      </c>
      <c r="AZ81" s="1">
        <v>1.8369824024490899E-2</v>
      </c>
      <c r="BA81" s="1">
        <v>2.15204321653291E-2</v>
      </c>
      <c r="BB81" s="1">
        <v>1.5760774740895399E-2</v>
      </c>
      <c r="BC81" s="1">
        <v>2.0665069739901499E-2</v>
      </c>
      <c r="BD81" s="1">
        <v>2.23891512777241E-2</v>
      </c>
      <c r="BE81" s="1">
        <v>2.3210039708849599E-2</v>
      </c>
      <c r="BF81" s="1">
        <v>1.31322293731444E-2</v>
      </c>
      <c r="BG81" s="15">
        <v>1.49316313174472E-2</v>
      </c>
      <c r="BH81" s="1" t="str">
        <f t="shared" si="9"/>
        <v>BF</v>
      </c>
    </row>
    <row r="82" spans="2:60" x14ac:dyDescent="0.35">
      <c r="B82" s="9" t="s">
        <v>17</v>
      </c>
      <c r="C82" s="1">
        <v>9.0391456869534492E-3</v>
      </c>
      <c r="D82" s="1">
        <v>8.6958444585301508E-3</v>
      </c>
      <c r="E82" s="1">
        <v>1.45274000442301E-2</v>
      </c>
      <c r="F82" s="1">
        <v>1.52391701508631E-2</v>
      </c>
      <c r="G82" s="1">
        <v>2.36445846661478E-2</v>
      </c>
      <c r="H82" s="1">
        <v>1.6987921071472099E-2</v>
      </c>
      <c r="I82" s="1">
        <v>1.7086711279641498E-2</v>
      </c>
      <c r="J82" s="1">
        <v>1.06162174044423E-2</v>
      </c>
      <c r="K82" s="15">
        <v>8.2046635203030203E-3</v>
      </c>
      <c r="L82" s="1" t="str">
        <f t="shared" si="5"/>
        <v>K</v>
      </c>
      <c r="N82" s="9" t="s">
        <v>17</v>
      </c>
      <c r="O82" s="1">
        <v>3.9671325447247503E-2</v>
      </c>
      <c r="P82" s="1">
        <v>4.0584274671211298E-2</v>
      </c>
      <c r="Q82" s="1">
        <v>4.1801458244586802E-2</v>
      </c>
      <c r="R82" s="1">
        <v>4.2581417824028502E-2</v>
      </c>
      <c r="S82" s="1">
        <v>4.6583138934839799E-2</v>
      </c>
      <c r="T82" s="1">
        <v>4.7188666204245798E-2</v>
      </c>
      <c r="U82" s="1">
        <v>4.7816517812440597E-2</v>
      </c>
      <c r="V82" s="1">
        <v>4.3337431618335399E-2</v>
      </c>
      <c r="W82" s="15">
        <v>4.0353431603779702E-2</v>
      </c>
      <c r="X82" s="1" t="str">
        <f t="shared" si="6"/>
        <v>O</v>
      </c>
      <c r="Z82" s="9" t="s">
        <v>17</v>
      </c>
      <c r="AA82" s="1">
        <v>1.39268784905632E-2</v>
      </c>
      <c r="AB82" s="1">
        <v>1.54262902424105E-2</v>
      </c>
      <c r="AC82" s="1">
        <v>1.69355533396073E-2</v>
      </c>
      <c r="AD82" s="1">
        <v>2.20068158958895E-2</v>
      </c>
      <c r="AE82" s="1">
        <v>2.3031278626322101E-2</v>
      </c>
      <c r="AF82" s="1">
        <v>1.8740108421992901E-2</v>
      </c>
      <c r="AG82" s="1">
        <v>2.2318827611891599E-2</v>
      </c>
      <c r="AH82" s="1">
        <v>1.45476788167025E-2</v>
      </c>
      <c r="AI82" s="15">
        <v>1.53451732794046E-2</v>
      </c>
      <c r="AJ82" s="1" t="str">
        <f t="shared" si="7"/>
        <v>AA</v>
      </c>
      <c r="AL82" s="9" t="s">
        <v>17</v>
      </c>
      <c r="AM82" s="1">
        <v>1.43367152665225E-2</v>
      </c>
      <c r="AN82" s="1">
        <v>1.4013861901179999E-2</v>
      </c>
      <c r="AO82" s="1">
        <v>1.6916035809250302E-2</v>
      </c>
      <c r="AP82" s="1">
        <v>2.1507713685325398E-2</v>
      </c>
      <c r="AQ82" s="1">
        <v>2.5405368763881098E-2</v>
      </c>
      <c r="AR82" s="1">
        <v>1.8347554410605801E-2</v>
      </c>
      <c r="AS82" s="1">
        <v>1.68236819901302E-2</v>
      </c>
      <c r="AT82" s="1">
        <v>1.2817260942094E-2</v>
      </c>
      <c r="AU82" s="15">
        <v>1.38075665088138E-2</v>
      </c>
      <c r="AV82" s="1" t="str">
        <f t="shared" si="8"/>
        <v>AT</v>
      </c>
      <c r="AX82" s="9" t="s">
        <v>17</v>
      </c>
      <c r="AY82" s="1">
        <v>1.2520927770214E-2</v>
      </c>
      <c r="AZ82" s="1">
        <v>1.0204348264972201E-2</v>
      </c>
      <c r="BA82" s="1">
        <v>1.32456737344748E-2</v>
      </c>
      <c r="BB82" s="1">
        <v>1.3315572725753301E-2</v>
      </c>
      <c r="BC82" s="1">
        <v>1.49911885335203E-2</v>
      </c>
      <c r="BD82" s="1">
        <v>1.7513552145537001E-2</v>
      </c>
      <c r="BE82" s="1">
        <v>2.3956074269647298E-2</v>
      </c>
      <c r="BF82" s="1">
        <v>9.9380243892911203E-3</v>
      </c>
      <c r="BG82" s="15">
        <v>1.09224507009619E-2</v>
      </c>
      <c r="BH82" s="1" t="str">
        <f t="shared" si="9"/>
        <v>BF</v>
      </c>
    </row>
    <row r="83" spans="2:60" x14ac:dyDescent="0.35">
      <c r="B83" s="9" t="s">
        <v>18</v>
      </c>
      <c r="C83" s="1">
        <v>1.86895391759253E-2</v>
      </c>
      <c r="D83" s="1">
        <v>1.0303850542584401E-2</v>
      </c>
      <c r="E83" s="1">
        <v>1.41796112761462E-2</v>
      </c>
      <c r="F83" s="1">
        <v>1.53470035143241E-2</v>
      </c>
      <c r="G83" s="1">
        <v>2.2862591761588301E-2</v>
      </c>
      <c r="H83" s="1">
        <v>1.64501077353768E-2</v>
      </c>
      <c r="I83" s="1">
        <v>1.70574320319434E-2</v>
      </c>
      <c r="J83" s="1">
        <v>9.9666282614921404E-3</v>
      </c>
      <c r="K83" s="15">
        <v>9.3195005227794999E-3</v>
      </c>
      <c r="L83" s="1" t="str">
        <f t="shared" si="5"/>
        <v>K</v>
      </c>
      <c r="N83" s="9" t="s">
        <v>18</v>
      </c>
      <c r="O83" s="1">
        <v>4.0599398117723597E-2</v>
      </c>
      <c r="P83" s="1">
        <v>4.0546244046393697E-2</v>
      </c>
      <c r="Q83" s="1">
        <v>3.9895728279273297E-2</v>
      </c>
      <c r="R83" s="1">
        <v>4.305294020027E-2</v>
      </c>
      <c r="S83" s="1">
        <v>4.6728531064390101E-2</v>
      </c>
      <c r="T83" s="1">
        <v>4.7199276094524199E-2</v>
      </c>
      <c r="U83" s="1">
        <v>4.9620313851389701E-2</v>
      </c>
      <c r="V83" s="1">
        <v>4.2576122903954697E-2</v>
      </c>
      <c r="W83" s="15">
        <v>4.0032726796696998E-2</v>
      </c>
      <c r="X83" s="1" t="str">
        <f t="shared" si="6"/>
        <v>Q</v>
      </c>
      <c r="Z83" s="9" t="s">
        <v>18</v>
      </c>
      <c r="AA83" s="1">
        <v>2.0787536005501601E-2</v>
      </c>
      <c r="AB83" s="1">
        <v>1.4144838332645101E-2</v>
      </c>
      <c r="AC83" s="1">
        <v>1.6708133511639699E-2</v>
      </c>
      <c r="AD83" s="1">
        <v>2.3939359178333699E-2</v>
      </c>
      <c r="AE83" s="1">
        <v>2.4498375830333499E-2</v>
      </c>
      <c r="AF83" s="1">
        <v>1.8286631625571401E-2</v>
      </c>
      <c r="AG83" s="1">
        <v>1.9954013878675899E-2</v>
      </c>
      <c r="AH83" s="1">
        <v>1.25136827987081E-2</v>
      </c>
      <c r="AI83" s="15">
        <v>1.49017151242225E-2</v>
      </c>
      <c r="AJ83" s="1" t="str">
        <f t="shared" si="7"/>
        <v>AH</v>
      </c>
      <c r="AL83" s="9" t="s">
        <v>18</v>
      </c>
      <c r="AM83" s="1">
        <v>2.58989744386054E-2</v>
      </c>
      <c r="AN83" s="1">
        <v>1.21835583865047E-2</v>
      </c>
      <c r="AO83" s="1">
        <v>1.6657031118516099E-2</v>
      </c>
      <c r="AP83" s="1">
        <v>2.3104356525289201E-2</v>
      </c>
      <c r="AQ83" s="1">
        <v>2.2263895038763502E-2</v>
      </c>
      <c r="AR83" s="1">
        <v>1.7995463986824001E-2</v>
      </c>
      <c r="AS83" s="1">
        <v>1.69088180091467E-2</v>
      </c>
      <c r="AT83" s="1">
        <v>1.05530198342885E-2</v>
      </c>
      <c r="AU83" s="15">
        <v>1.29087894579088E-2</v>
      </c>
      <c r="AV83" s="1" t="str">
        <f t="shared" si="8"/>
        <v>AT</v>
      </c>
      <c r="AX83" s="9" t="s">
        <v>18</v>
      </c>
      <c r="AY83" s="1">
        <v>1.4631340976115801E-2</v>
      </c>
      <c r="AZ83" s="1">
        <v>9.8820598209773403E-3</v>
      </c>
      <c r="BA83" s="1">
        <v>1.4163092277447499E-2</v>
      </c>
      <c r="BB83" s="1">
        <v>1.37672819754085E-2</v>
      </c>
      <c r="BC83" s="1">
        <v>1.62707410292365E-2</v>
      </c>
      <c r="BD83" s="1">
        <v>1.6048954942904901E-2</v>
      </c>
      <c r="BE83" s="1">
        <v>2.2465380387647099E-2</v>
      </c>
      <c r="BF83" s="1">
        <v>9.56087851602779E-3</v>
      </c>
      <c r="BG83" s="15">
        <v>1.08808154396471E-2</v>
      </c>
      <c r="BH83" s="1" t="str">
        <f t="shared" si="9"/>
        <v>BF</v>
      </c>
    </row>
    <row r="84" spans="2:60" x14ac:dyDescent="0.35">
      <c r="B84" s="10" t="s">
        <v>38</v>
      </c>
      <c r="K84" s="15"/>
      <c r="N84" s="10" t="s">
        <v>38</v>
      </c>
      <c r="W84" s="15"/>
      <c r="Z84" s="10" t="s">
        <v>38</v>
      </c>
      <c r="AI84" s="15"/>
      <c r="AL84" s="10" t="s">
        <v>38</v>
      </c>
      <c r="AU84" s="15"/>
      <c r="AX84" s="10" t="s">
        <v>38</v>
      </c>
      <c r="BG84" s="15"/>
    </row>
    <row r="85" spans="2:60" x14ac:dyDescent="0.35">
      <c r="B85" s="9" t="s">
        <v>11</v>
      </c>
      <c r="C85" s="1">
        <v>4.4716905332840097E-2</v>
      </c>
      <c r="D85" s="1">
        <v>1.4047974245628E-2</v>
      </c>
      <c r="E85" s="1">
        <v>2.3213893790462299E-2</v>
      </c>
      <c r="F85" s="1">
        <v>4.5669048511634197E-2</v>
      </c>
      <c r="G85" s="1">
        <v>2.13671455205247E-2</v>
      </c>
      <c r="H85" s="1">
        <v>1.35713496179505E-2</v>
      </c>
      <c r="I85" s="1">
        <v>1.7561925042960998E-2</v>
      </c>
      <c r="J85" s="1">
        <v>1.0498326722341699E-2</v>
      </c>
      <c r="K85" s="15">
        <v>1.05879326418046E-2</v>
      </c>
      <c r="L85" s="1" t="str">
        <f t="shared" si="5"/>
        <v>J</v>
      </c>
      <c r="N85" s="9" t="s">
        <v>11</v>
      </c>
      <c r="O85" s="1">
        <v>5.0774123765440299E-2</v>
      </c>
      <c r="P85" s="1">
        <v>4.05384394835029E-2</v>
      </c>
      <c r="Q85" s="1">
        <v>4.4541618332028403E-2</v>
      </c>
      <c r="R85" s="1">
        <v>5.14430836416215E-2</v>
      </c>
      <c r="S85" s="1">
        <v>4.6592797407310003E-2</v>
      </c>
      <c r="T85" s="1">
        <v>4.3959489352851898E-2</v>
      </c>
      <c r="U85" s="1">
        <v>5.1097735567913999E-2</v>
      </c>
      <c r="V85" s="1">
        <v>4.1900134332390697E-2</v>
      </c>
      <c r="W85" s="15">
        <v>4.0795659704027903E-2</v>
      </c>
      <c r="X85" s="1" t="str">
        <f t="shared" si="6"/>
        <v>P</v>
      </c>
      <c r="Z85" s="9" t="s">
        <v>11</v>
      </c>
      <c r="AA85" s="1">
        <v>3.68297028305846E-2</v>
      </c>
      <c r="AB85" s="1">
        <v>1.5716640902293199E-2</v>
      </c>
      <c r="AC85" s="1">
        <v>2.2156908055452999E-2</v>
      </c>
      <c r="AD85" s="1">
        <v>4.0974873627626897E-2</v>
      </c>
      <c r="AE85" s="1">
        <v>2.00008723214678E-2</v>
      </c>
      <c r="AF85" s="1">
        <v>1.5817333168002198E-2</v>
      </c>
      <c r="AG85" s="1">
        <v>4.2456933921886902E-2</v>
      </c>
      <c r="AH85" s="1">
        <v>1.3694476387008001E-2</v>
      </c>
      <c r="AI85" s="15">
        <v>1.5770823004413501E-2</v>
      </c>
      <c r="AJ85" s="1" t="str">
        <f t="shared" si="7"/>
        <v>AH</v>
      </c>
      <c r="AL85" s="9" t="s">
        <v>11</v>
      </c>
      <c r="AM85" s="1">
        <v>5.1100741111885999E-2</v>
      </c>
      <c r="AN85" s="1">
        <v>1.54243662758659E-2</v>
      </c>
      <c r="AO85" s="1">
        <v>2.4200307700925301E-2</v>
      </c>
      <c r="AP85" s="1">
        <v>4.9370458753081901E-2</v>
      </c>
      <c r="AQ85" s="1">
        <v>2.11374947356524E-2</v>
      </c>
      <c r="AR85" s="1">
        <v>1.5969034401940099E-2</v>
      </c>
      <c r="AS85" s="1">
        <v>1.44677708612432E-2</v>
      </c>
      <c r="AT85" s="1">
        <v>1.33868519413289E-2</v>
      </c>
      <c r="AU85" s="15">
        <v>1.5346332738626799E-2</v>
      </c>
      <c r="AV85" s="1" t="str">
        <f t="shared" si="8"/>
        <v>AT</v>
      </c>
      <c r="AX85" s="9" t="s">
        <v>11</v>
      </c>
      <c r="AY85" s="1">
        <v>1.6633069627697301E-2</v>
      </c>
      <c r="AZ85" s="1">
        <v>1.19542874943928E-2</v>
      </c>
      <c r="BA85" s="1">
        <v>1.4507381509388999E-2</v>
      </c>
      <c r="BB85" s="1">
        <v>1.9834791130478601E-2</v>
      </c>
      <c r="BC85" s="1">
        <v>1.33189726266314E-2</v>
      </c>
      <c r="BD85" s="1">
        <v>1.12287304207805E-2</v>
      </c>
      <c r="BE85" s="1">
        <v>2.1336670321181798E-2</v>
      </c>
      <c r="BF85" s="1">
        <v>9.1782195340151702E-3</v>
      </c>
      <c r="BG85" s="15">
        <v>1.2157261966441801E-2</v>
      </c>
      <c r="BH85" s="1" t="str">
        <f t="shared" si="9"/>
        <v>BF</v>
      </c>
    </row>
    <row r="86" spans="2:60" x14ac:dyDescent="0.35">
      <c r="B86" s="9" t="s">
        <v>12</v>
      </c>
      <c r="C86" s="1">
        <v>5.7817554005560198E-2</v>
      </c>
      <c r="D86" s="1">
        <v>1.68993459262268E-2</v>
      </c>
      <c r="E86" s="1">
        <v>2.1438087551835999E-2</v>
      </c>
      <c r="F86" s="1">
        <v>6.5411868633868303E-2</v>
      </c>
      <c r="G86" s="1">
        <v>2.4844136282203E-2</v>
      </c>
      <c r="H86" s="1">
        <v>1.8683913613457399E-2</v>
      </c>
      <c r="I86" s="1">
        <v>2.13012968155347E-2</v>
      </c>
      <c r="J86" s="1">
        <v>1.3949426293981699E-2</v>
      </c>
      <c r="K86" s="15">
        <v>1.1664518134096099E-2</v>
      </c>
      <c r="L86" s="1" t="str">
        <f t="shared" si="5"/>
        <v>K</v>
      </c>
      <c r="N86" s="9" t="s">
        <v>12</v>
      </c>
      <c r="O86" s="1">
        <v>6.4118656978065097E-2</v>
      </c>
      <c r="P86" s="1">
        <v>4.1007223500692101E-2</v>
      </c>
      <c r="Q86" s="1">
        <v>4.4051521910668801E-2</v>
      </c>
      <c r="R86" s="1">
        <v>6.6552056720136699E-2</v>
      </c>
      <c r="S86" s="1">
        <v>4.71805736727436E-2</v>
      </c>
      <c r="T86" s="1">
        <v>4.7063294208283799E-2</v>
      </c>
      <c r="U86" s="1">
        <v>4.97025875142574E-2</v>
      </c>
      <c r="V86" s="1">
        <v>4.3368874907929497E-2</v>
      </c>
      <c r="W86" s="15">
        <v>4.0870295153602902E-2</v>
      </c>
      <c r="X86" s="1" t="str">
        <f t="shared" si="6"/>
        <v>W</v>
      </c>
      <c r="Z86" s="9" t="s">
        <v>12</v>
      </c>
      <c r="AA86" s="1">
        <v>5.6340849391194998E-2</v>
      </c>
      <c r="AB86" s="1">
        <v>1.6131443634260199E-2</v>
      </c>
      <c r="AC86" s="1">
        <v>2.0640968363729001E-2</v>
      </c>
      <c r="AD86" s="1">
        <v>6.82256630867112E-2</v>
      </c>
      <c r="AE86" s="1">
        <v>2.71774442664948E-2</v>
      </c>
      <c r="AF86" s="1">
        <v>2.0856122709501101E-2</v>
      </c>
      <c r="AG86" s="1">
        <v>2.3119601679967201E-2</v>
      </c>
      <c r="AH86" s="1">
        <v>1.5314903638700399E-2</v>
      </c>
      <c r="AI86" s="15">
        <v>1.62456873207487E-2</v>
      </c>
      <c r="AJ86" s="1" t="str">
        <f t="shared" si="7"/>
        <v>AH</v>
      </c>
      <c r="AL86" s="9" t="s">
        <v>12</v>
      </c>
      <c r="AM86" s="1">
        <v>7.8783650761265395E-2</v>
      </c>
      <c r="AN86" s="1">
        <v>1.5834294053268E-2</v>
      </c>
      <c r="AO86" s="1">
        <v>2.1310865015400401E-2</v>
      </c>
      <c r="AP86" s="1">
        <v>7.7252088436822894E-2</v>
      </c>
      <c r="AQ86" s="1">
        <v>2.31893611185978E-2</v>
      </c>
      <c r="AR86" s="1">
        <v>1.9536446322620998E-2</v>
      </c>
      <c r="AS86" s="1">
        <v>1.6742611426539499E-2</v>
      </c>
      <c r="AT86" s="1">
        <v>1.4385596623364701E-2</v>
      </c>
      <c r="AU86" s="15">
        <v>1.5670753540236799E-2</v>
      </c>
      <c r="AV86" s="1" t="str">
        <f t="shared" si="8"/>
        <v>AT</v>
      </c>
      <c r="AX86" s="9" t="s">
        <v>12</v>
      </c>
      <c r="AY86" s="1">
        <v>2.1582687557862999E-2</v>
      </c>
      <c r="AZ86" s="1">
        <v>1.2501212470187199E-2</v>
      </c>
      <c r="BA86" s="1">
        <v>1.6758072454358199E-2</v>
      </c>
      <c r="BB86" s="1">
        <v>2.6456133238387899E-2</v>
      </c>
      <c r="BC86" s="1">
        <v>1.6500697272121199E-2</v>
      </c>
      <c r="BD86" s="1">
        <v>1.8825698797951901E-2</v>
      </c>
      <c r="BE86" s="1">
        <v>2.5507536702299001E-2</v>
      </c>
      <c r="BF86" s="1">
        <v>1.11468345204884E-2</v>
      </c>
      <c r="BG86" s="15">
        <v>1.2495665912717E-2</v>
      </c>
      <c r="BH86" s="1" t="str">
        <f t="shared" si="9"/>
        <v>BF</v>
      </c>
    </row>
    <row r="87" spans="2:60" x14ac:dyDescent="0.35">
      <c r="B87" s="9" t="s">
        <v>13</v>
      </c>
      <c r="C87" s="1">
        <v>5.9842725994900099E-2</v>
      </c>
      <c r="D87" s="1">
        <v>1.41006071087102E-2</v>
      </c>
      <c r="E87" s="1">
        <v>2.4749829710109701E-2</v>
      </c>
      <c r="F87" s="1">
        <v>8.6309689111227994E-2</v>
      </c>
      <c r="G87" s="1">
        <v>4.1749075662118801E-2</v>
      </c>
      <c r="H87" s="1">
        <v>2.8598554716558301E-2</v>
      </c>
      <c r="I87" s="1">
        <v>2.4840134246242498E-2</v>
      </c>
      <c r="J87" s="1">
        <v>1.77920623594451E-2</v>
      </c>
      <c r="K87" s="15">
        <v>1.3248017683943099E-2</v>
      </c>
      <c r="L87" s="1" t="str">
        <f t="shared" si="5"/>
        <v>K</v>
      </c>
      <c r="N87" s="9" t="s">
        <v>13</v>
      </c>
      <c r="O87" s="1">
        <v>5.8197277676479697E-2</v>
      </c>
      <c r="P87" s="1">
        <v>4.1597148252642401E-2</v>
      </c>
      <c r="Q87" s="1">
        <v>4.4355374796652101E-2</v>
      </c>
      <c r="R87" s="1">
        <v>7.4898453163993406E-2</v>
      </c>
      <c r="S87" s="1">
        <v>5.0651452670425201E-2</v>
      </c>
      <c r="T87" s="1">
        <v>5.0681128221982202E-2</v>
      </c>
      <c r="U87" s="1">
        <v>5.0450995003424398E-2</v>
      </c>
      <c r="V87" s="1">
        <v>4.5728394555286198E-2</v>
      </c>
      <c r="W87" s="15">
        <v>4.1279807868047497E-2</v>
      </c>
      <c r="X87" s="1" t="str">
        <f t="shared" si="6"/>
        <v>W</v>
      </c>
      <c r="Z87" s="9" t="s">
        <v>13</v>
      </c>
      <c r="AA87" s="1">
        <v>5.5488172792483401E-2</v>
      </c>
      <c r="AB87" s="1">
        <v>2.8221941356547101E-2</v>
      </c>
      <c r="AC87" s="1">
        <v>2.1823373783194801E-2</v>
      </c>
      <c r="AD87" s="1">
        <v>9.07196696952281E-2</v>
      </c>
      <c r="AE87" s="1">
        <v>3.2778563762769199E-2</v>
      </c>
      <c r="AF87" s="1">
        <v>2.7679046260955999E-2</v>
      </c>
      <c r="AG87" s="1">
        <v>2.7205433060333999E-2</v>
      </c>
      <c r="AH87" s="1">
        <v>1.7737891763589302E-2</v>
      </c>
      <c r="AI87" s="15">
        <v>2.16045029503543E-2</v>
      </c>
      <c r="AJ87" s="1" t="str">
        <f t="shared" si="7"/>
        <v>AH</v>
      </c>
      <c r="AL87" s="9" t="s">
        <v>13</v>
      </c>
      <c r="AM87" s="1">
        <v>7.1599098280203402E-2</v>
      </c>
      <c r="AN87" s="1">
        <v>1.7319308510005699E-2</v>
      </c>
      <c r="AO87" s="1">
        <v>2.2086014599961401E-2</v>
      </c>
      <c r="AP87" s="1">
        <v>0.12710122661683601</v>
      </c>
      <c r="AQ87" s="1">
        <v>3.0899385056894099E-2</v>
      </c>
      <c r="AR87" s="1">
        <v>2.4460228014877398E-2</v>
      </c>
      <c r="AS87" s="1">
        <v>2.1427399788273301E-2</v>
      </c>
      <c r="AT87" s="1">
        <v>1.5997958151224099E-2</v>
      </c>
      <c r="AU87" s="15">
        <v>1.64192556575024E-2</v>
      </c>
      <c r="AV87" s="1" t="str">
        <f t="shared" si="8"/>
        <v>AT</v>
      </c>
      <c r="AX87" s="9" t="s">
        <v>13</v>
      </c>
      <c r="AY87" s="1">
        <v>1.7239518631748999E-2</v>
      </c>
      <c r="AZ87" s="1">
        <v>1.24549332695738E-2</v>
      </c>
      <c r="BA87" s="1">
        <v>1.8093489570521201E-2</v>
      </c>
      <c r="BB87" s="1">
        <v>2.9910914468091802E-2</v>
      </c>
      <c r="BC87" s="1">
        <v>1.8753792553159499E-2</v>
      </c>
      <c r="BD87" s="1">
        <v>2.6982402251376901E-2</v>
      </c>
      <c r="BE87" s="1">
        <v>3.3816008786656401E-2</v>
      </c>
      <c r="BF87" s="1">
        <v>1.35726082859959E-2</v>
      </c>
      <c r="BG87" s="15">
        <v>1.34229929276019E-2</v>
      </c>
      <c r="BH87" s="1" t="str">
        <f t="shared" si="9"/>
        <v>AZ</v>
      </c>
    </row>
    <row r="88" spans="2:60" x14ac:dyDescent="0.35">
      <c r="B88" s="9" t="s">
        <v>14</v>
      </c>
      <c r="C88" s="1">
        <v>4.6872251127923398E-2</v>
      </c>
      <c r="D88" s="1">
        <v>3.0608251369831401E-2</v>
      </c>
      <c r="E88" s="1">
        <v>3.7631992737528E-2</v>
      </c>
      <c r="F88" s="1">
        <v>0.116418568982082</v>
      </c>
      <c r="G88" s="1">
        <v>7.5445119646601999E-2</v>
      </c>
      <c r="H88" s="1">
        <v>3.5381064780948102E-2</v>
      </c>
      <c r="I88" s="1">
        <v>3.5069422672059397E-2</v>
      </c>
      <c r="J88" s="1">
        <v>2.2955213676713399E-2</v>
      </c>
      <c r="K88" s="15">
        <v>1.9921031406228799E-2</v>
      </c>
      <c r="L88" s="1" t="str">
        <f t="shared" si="5"/>
        <v>K</v>
      </c>
      <c r="N88" s="9" t="s">
        <v>14</v>
      </c>
      <c r="O88" s="1">
        <v>4.7567360160431803E-2</v>
      </c>
      <c r="P88" s="1">
        <v>4.9702730168183898E-2</v>
      </c>
      <c r="Q88" s="1">
        <v>4.9294766935108397E-2</v>
      </c>
      <c r="R88" s="1">
        <v>9.7580329466926699E-2</v>
      </c>
      <c r="S88" s="1">
        <v>5.5039024247875601E-2</v>
      </c>
      <c r="T88" s="1">
        <v>5.84896847413078E-2</v>
      </c>
      <c r="U88" s="1">
        <v>5.730999210558E-2</v>
      </c>
      <c r="V88" s="1">
        <v>4.9586087031125999E-2</v>
      </c>
      <c r="W88" s="15">
        <v>4.60259699295133E-2</v>
      </c>
      <c r="X88" s="1" t="str">
        <f t="shared" si="6"/>
        <v>W</v>
      </c>
      <c r="Z88" s="9" t="s">
        <v>14</v>
      </c>
      <c r="AA88" s="1">
        <v>4.4231650285384401E-2</v>
      </c>
      <c r="AB88" s="1">
        <v>5.4352422735231103E-2</v>
      </c>
      <c r="AC88" s="1">
        <v>3.2611251082588902E-2</v>
      </c>
      <c r="AD88" s="1">
        <v>0.115436347904774</v>
      </c>
      <c r="AE88" s="1">
        <v>4.0632196972555802E-2</v>
      </c>
      <c r="AF88" s="1">
        <v>4.2513527577680003E-2</v>
      </c>
      <c r="AG88" s="1">
        <v>3.6820990027658103E-2</v>
      </c>
      <c r="AH88" s="1">
        <v>2.2973303169242301E-2</v>
      </c>
      <c r="AI88" s="15">
        <v>2.9443104816514701E-2</v>
      </c>
      <c r="AJ88" s="1" t="str">
        <f t="shared" si="7"/>
        <v>AH</v>
      </c>
      <c r="AL88" s="9" t="s">
        <v>14</v>
      </c>
      <c r="AM88" s="1">
        <v>3.9118363880093099E-2</v>
      </c>
      <c r="AN88" s="1">
        <v>2.6033441269999898E-2</v>
      </c>
      <c r="AO88" s="1">
        <v>2.72422335250708E-2</v>
      </c>
      <c r="AP88" s="1">
        <v>0.14087953945896001</v>
      </c>
      <c r="AQ88" s="1">
        <v>3.1259824035912299E-2</v>
      </c>
      <c r="AR88" s="1">
        <v>3.5454998006010902E-2</v>
      </c>
      <c r="AS88" s="1">
        <v>3.0971248414962599E-2</v>
      </c>
      <c r="AT88" s="1">
        <v>2.0927739320661099E-2</v>
      </c>
      <c r="AU88" s="15">
        <v>1.99062022365195E-2</v>
      </c>
      <c r="AV88" s="1" t="str">
        <f t="shared" si="8"/>
        <v>AU</v>
      </c>
      <c r="AX88" s="9" t="s">
        <v>14</v>
      </c>
      <c r="AY88" s="1">
        <v>1.8478789100344398E-2</v>
      </c>
      <c r="AZ88" s="1">
        <v>2.7699039076749699E-2</v>
      </c>
      <c r="BA88" s="1">
        <v>2.35702427783499E-2</v>
      </c>
      <c r="BB88" s="1">
        <v>3.1334621690063402E-2</v>
      </c>
      <c r="BC88" s="1">
        <v>2.9218046759458199E-2</v>
      </c>
      <c r="BD88" s="1">
        <v>4.3950546991726999E-2</v>
      </c>
      <c r="BE88" s="1">
        <v>4.6101151134361203E-2</v>
      </c>
      <c r="BF88" s="1">
        <v>2.0991930613878201E-2</v>
      </c>
      <c r="BG88" s="15">
        <v>1.5792244370250001E-2</v>
      </c>
      <c r="BH88" s="1" t="str">
        <f t="shared" si="9"/>
        <v>BG</v>
      </c>
    </row>
    <row r="89" spans="2:60" x14ac:dyDescent="0.35">
      <c r="B89" s="9" t="s">
        <v>15</v>
      </c>
      <c r="C89" s="1">
        <v>8.0743598808473496E-2</v>
      </c>
      <c r="D89" s="1">
        <v>9.8523536327597305E-2</v>
      </c>
      <c r="E89" s="1">
        <v>0.120339732252407</v>
      </c>
      <c r="F89" s="1">
        <v>0.11098119224798</v>
      </c>
      <c r="G89" s="1">
        <v>5.7865296942327199E-2</v>
      </c>
      <c r="H89" s="1">
        <v>5.43796479035989E-2</v>
      </c>
      <c r="I89" s="1">
        <v>4.9391044150015898E-2</v>
      </c>
      <c r="J89" s="1">
        <v>7.49242959519274E-2</v>
      </c>
      <c r="K89" s="15">
        <v>9.8414454926142397E-2</v>
      </c>
      <c r="L89" s="1" t="str">
        <f t="shared" si="5"/>
        <v>I</v>
      </c>
      <c r="N89" s="9" t="s">
        <v>15</v>
      </c>
      <c r="O89" s="1">
        <v>6.3256203445918993E-2</v>
      </c>
      <c r="P89" s="1">
        <v>6.4974538600478304E-2</v>
      </c>
      <c r="Q89" s="1">
        <v>7.0761268072816796E-2</v>
      </c>
      <c r="R89" s="1">
        <v>7.6341351892744894E-2</v>
      </c>
      <c r="S89" s="1">
        <v>5.6321177804882903E-2</v>
      </c>
      <c r="T89" s="1">
        <v>5.5365754092531902E-2</v>
      </c>
      <c r="U89" s="1">
        <v>5.72486859586488E-2</v>
      </c>
      <c r="V89" s="1">
        <v>6.08783975320287E-2</v>
      </c>
      <c r="W89" s="15">
        <v>6.4977384221194798E-2</v>
      </c>
      <c r="X89" s="1" t="str">
        <f t="shared" si="6"/>
        <v>T</v>
      </c>
      <c r="Z89" s="9" t="s">
        <v>15</v>
      </c>
      <c r="AA89" s="1">
        <v>7.5959706398074103E-2</v>
      </c>
      <c r="AB89" s="1">
        <v>0.11353733148129</v>
      </c>
      <c r="AC89" s="1">
        <v>0.12681357600240201</v>
      </c>
      <c r="AD89" s="1">
        <v>0.11659393579461</v>
      </c>
      <c r="AE89" s="1">
        <v>5.7638341331735198E-2</v>
      </c>
      <c r="AF89" s="1">
        <v>5.1703288351855801E-2</v>
      </c>
      <c r="AG89" s="1">
        <v>5.9153960271734599E-2</v>
      </c>
      <c r="AH89" s="1">
        <v>6.4278072864413005E-2</v>
      </c>
      <c r="AI89" s="15">
        <v>0.11296426232443001</v>
      </c>
      <c r="AJ89" s="1" t="str">
        <f t="shared" si="7"/>
        <v>AF</v>
      </c>
      <c r="AL89" s="9" t="s">
        <v>15</v>
      </c>
      <c r="AM89" s="1">
        <v>9.7376100085898906E-2</v>
      </c>
      <c r="AN89" s="1">
        <v>0.104483627567586</v>
      </c>
      <c r="AO89" s="1">
        <v>0.12202767144004401</v>
      </c>
      <c r="AP89" s="1">
        <v>0.115573314190141</v>
      </c>
      <c r="AQ89" s="1">
        <v>5.1863624060470397E-2</v>
      </c>
      <c r="AR89" s="1">
        <v>4.7813120328334797E-2</v>
      </c>
      <c r="AS89" s="1">
        <v>4.4639346356368299E-2</v>
      </c>
      <c r="AT89" s="1">
        <v>6.9627674234627901E-2</v>
      </c>
      <c r="AU89" s="15">
        <v>0.104282290252245</v>
      </c>
      <c r="AV89" s="1" t="str">
        <f t="shared" si="8"/>
        <v>AS</v>
      </c>
      <c r="AX89" s="9" t="s">
        <v>15</v>
      </c>
      <c r="AY89" s="1">
        <v>3.2072899763388299E-2</v>
      </c>
      <c r="AZ89" s="1">
        <v>2.5673432174674701E-2</v>
      </c>
      <c r="BA89" s="1">
        <v>2.7298245352064099E-2</v>
      </c>
      <c r="BB89" s="1">
        <v>2.86188645145448E-2</v>
      </c>
      <c r="BC89" s="1">
        <v>2.18378572711968E-2</v>
      </c>
      <c r="BD89" s="1">
        <v>2.1206429910623201E-2</v>
      </c>
      <c r="BE89" s="1">
        <v>3.09712140305979E-2</v>
      </c>
      <c r="BF89" s="1">
        <v>1.9834840169322101E-2</v>
      </c>
      <c r="BG89" s="15">
        <v>2.5700108376319399E-2</v>
      </c>
      <c r="BH89" s="1" t="str">
        <f t="shared" si="9"/>
        <v>BF</v>
      </c>
    </row>
    <row r="90" spans="2:60" x14ac:dyDescent="0.35">
      <c r="B90" s="9" t="s">
        <v>16</v>
      </c>
      <c r="C90" s="1">
        <v>5.1832865660490599E-2</v>
      </c>
      <c r="D90" s="1">
        <v>1.38486478369006E-2</v>
      </c>
      <c r="E90" s="1">
        <v>2.1382861729550801E-2</v>
      </c>
      <c r="F90" s="1">
        <v>6.5226752163010604E-2</v>
      </c>
      <c r="G90" s="1">
        <v>2.87903769123533E-2</v>
      </c>
      <c r="H90" s="1">
        <v>1.8663365865613301E-2</v>
      </c>
      <c r="I90" s="1">
        <v>1.9675354766222699E-2</v>
      </c>
      <c r="J90" s="1">
        <v>1.5334064628912399E-2</v>
      </c>
      <c r="K90" s="15">
        <v>1.3404989405385301E-2</v>
      </c>
      <c r="L90" s="1" t="str">
        <f t="shared" si="5"/>
        <v>K</v>
      </c>
      <c r="N90" s="9" t="s">
        <v>16</v>
      </c>
      <c r="O90" s="1">
        <v>5.9490656221015799E-2</v>
      </c>
      <c r="P90" s="1">
        <v>4.2403171802752597E-2</v>
      </c>
      <c r="Q90" s="1">
        <v>4.5367627485923601E-2</v>
      </c>
      <c r="R90" s="1">
        <v>6.4602150049290596E-2</v>
      </c>
      <c r="S90" s="1">
        <v>4.8052749977113299E-2</v>
      </c>
      <c r="T90" s="1">
        <v>4.8239073199798102E-2</v>
      </c>
      <c r="U90" s="1">
        <v>4.9642341648925198E-2</v>
      </c>
      <c r="V90" s="1">
        <v>4.3743046020099201E-2</v>
      </c>
      <c r="W90" s="15">
        <v>4.1682317533331001E-2</v>
      </c>
      <c r="X90" s="1" t="str">
        <f t="shared" si="6"/>
        <v>W</v>
      </c>
      <c r="Z90" s="9" t="s">
        <v>16</v>
      </c>
      <c r="AA90" s="1">
        <v>5.9218304533775398E-2</v>
      </c>
      <c r="AB90" s="1">
        <v>1.87952871570326E-2</v>
      </c>
      <c r="AC90" s="1">
        <v>2.2781941241235001E-2</v>
      </c>
      <c r="AD90" s="1">
        <v>6.87299009118814E-2</v>
      </c>
      <c r="AE90" s="1">
        <v>2.5918636737293398E-2</v>
      </c>
      <c r="AF90" s="1">
        <v>2.1080823711579402E-2</v>
      </c>
      <c r="AG90" s="1">
        <v>2.4051650725789402E-2</v>
      </c>
      <c r="AH90" s="1">
        <v>1.6889917275600599E-2</v>
      </c>
      <c r="AI90" s="15">
        <v>1.8864095915595E-2</v>
      </c>
      <c r="AJ90" s="1" t="str">
        <f t="shared" si="7"/>
        <v>AH</v>
      </c>
      <c r="AL90" s="9" t="s">
        <v>16</v>
      </c>
      <c r="AM90" s="1">
        <v>7.7239392418540997E-2</v>
      </c>
      <c r="AN90" s="1">
        <v>1.7660809654246001E-2</v>
      </c>
      <c r="AO90" s="1">
        <v>2.3693281543358799E-2</v>
      </c>
      <c r="AP90" s="1">
        <v>7.7006876059744794E-2</v>
      </c>
      <c r="AQ90" s="1">
        <v>2.5261696198709001E-2</v>
      </c>
      <c r="AR90" s="1">
        <v>2.0323765579583701E-2</v>
      </c>
      <c r="AS90" s="1">
        <v>1.71097697988301E-2</v>
      </c>
      <c r="AT90" s="1">
        <v>1.54546213888936E-2</v>
      </c>
      <c r="AU90" s="15">
        <v>1.7584871983454299E-2</v>
      </c>
      <c r="AV90" s="1" t="str">
        <f t="shared" si="8"/>
        <v>AT</v>
      </c>
      <c r="AX90" s="9" t="s">
        <v>16</v>
      </c>
      <c r="AY90" s="1">
        <v>2.6562949556172399E-2</v>
      </c>
      <c r="AZ90" s="1">
        <v>1.4321103550827699E-2</v>
      </c>
      <c r="BA90" s="1">
        <v>2.1026871332675098E-2</v>
      </c>
      <c r="BB90" s="1">
        <v>2.9091019750139599E-2</v>
      </c>
      <c r="BC90" s="1">
        <v>1.9653543806149702E-2</v>
      </c>
      <c r="BD90" s="1">
        <v>1.95105963311436E-2</v>
      </c>
      <c r="BE90" s="1">
        <v>3.6098905483880402E-2</v>
      </c>
      <c r="BF90" s="1">
        <v>1.1882338638563E-2</v>
      </c>
      <c r="BG90" s="15">
        <v>1.35994285778973E-2</v>
      </c>
      <c r="BH90" s="1" t="str">
        <f t="shared" si="9"/>
        <v>BF</v>
      </c>
    </row>
    <row r="91" spans="2:60" x14ac:dyDescent="0.35">
      <c r="B91" s="9" t="s">
        <v>17</v>
      </c>
      <c r="C91" s="1">
        <v>4.6993552024097301E-2</v>
      </c>
      <c r="D91" s="1">
        <v>9.9737548403751597E-3</v>
      </c>
      <c r="E91" s="1">
        <v>1.4968483403130501E-2</v>
      </c>
      <c r="F91" s="1">
        <v>6.7329372624804706E-2</v>
      </c>
      <c r="G91" s="1">
        <v>2.2236431420366999E-2</v>
      </c>
      <c r="H91" s="1">
        <v>1.7456328069474801E-2</v>
      </c>
      <c r="I91" s="1">
        <v>1.8458983120682799E-2</v>
      </c>
      <c r="J91" s="1">
        <v>1.01607239266449E-2</v>
      </c>
      <c r="K91" s="15">
        <v>7.6494347159937401E-3</v>
      </c>
      <c r="L91" s="1" t="str">
        <f t="shared" si="5"/>
        <v>K</v>
      </c>
      <c r="N91" s="9" t="s">
        <v>17</v>
      </c>
      <c r="O91" s="1">
        <v>5.7477294888168197E-2</v>
      </c>
      <c r="P91" s="1">
        <v>4.0032706854225997E-2</v>
      </c>
      <c r="Q91" s="1">
        <v>4.21036951124888E-2</v>
      </c>
      <c r="R91" s="1">
        <v>6.8464203924423303E-2</v>
      </c>
      <c r="S91" s="1">
        <v>4.7518467794149498E-2</v>
      </c>
      <c r="T91" s="1">
        <v>4.5881374487702603E-2</v>
      </c>
      <c r="U91" s="1">
        <v>4.8097033023898603E-2</v>
      </c>
      <c r="V91" s="1">
        <v>4.2984407575168498E-2</v>
      </c>
      <c r="W91" s="15">
        <v>4.00346417173921E-2</v>
      </c>
      <c r="X91" s="1" t="str">
        <f t="shared" si="6"/>
        <v>P</v>
      </c>
      <c r="Z91" s="9" t="s">
        <v>17</v>
      </c>
      <c r="AA91" s="1">
        <v>4.9108638443098401E-2</v>
      </c>
      <c r="AB91" s="1">
        <v>1.3986922294812E-2</v>
      </c>
      <c r="AC91" s="1">
        <v>1.8013986952906E-2</v>
      </c>
      <c r="AD91" s="1">
        <v>7.0246228709769001E-2</v>
      </c>
      <c r="AE91" s="1">
        <v>2.1908392079268198E-2</v>
      </c>
      <c r="AF91" s="1">
        <v>1.8907346051179399E-2</v>
      </c>
      <c r="AG91" s="1">
        <v>2.0402545500002599E-2</v>
      </c>
      <c r="AH91" s="1">
        <v>1.3945758443003701E-2</v>
      </c>
      <c r="AI91" s="15">
        <v>1.4122851823337799E-2</v>
      </c>
      <c r="AJ91" s="1" t="str">
        <f t="shared" si="7"/>
        <v>AH</v>
      </c>
      <c r="AL91" s="9" t="s">
        <v>17</v>
      </c>
      <c r="AM91" s="1">
        <v>6.5950453491514599E-2</v>
      </c>
      <c r="AN91" s="1">
        <v>1.33852480658771E-2</v>
      </c>
      <c r="AO91" s="1">
        <v>1.8322666403895901E-2</v>
      </c>
      <c r="AP91" s="1">
        <v>7.8032310954857895E-2</v>
      </c>
      <c r="AQ91" s="1">
        <v>2.13945953536132E-2</v>
      </c>
      <c r="AR91" s="1">
        <v>1.82258342394424E-2</v>
      </c>
      <c r="AS91" s="1">
        <v>1.6644364308557501E-2</v>
      </c>
      <c r="AT91" s="1">
        <v>1.27871924156285E-2</v>
      </c>
      <c r="AU91" s="15">
        <v>1.35491433077188E-2</v>
      </c>
      <c r="AV91" s="1" t="str">
        <f t="shared" si="8"/>
        <v>AT</v>
      </c>
      <c r="AX91" s="9" t="s">
        <v>17</v>
      </c>
      <c r="AY91" s="1">
        <v>1.8490955542872899E-2</v>
      </c>
      <c r="AZ91" s="1">
        <v>9.9906185758804993E-3</v>
      </c>
      <c r="BA91" s="1">
        <v>1.27486448635276E-2</v>
      </c>
      <c r="BB91" s="1">
        <v>2.90782621674321E-2</v>
      </c>
      <c r="BC91" s="1">
        <v>1.7166396124683899E-2</v>
      </c>
      <c r="BD91" s="1">
        <v>1.5790231199230498E-2</v>
      </c>
      <c r="BE91" s="1">
        <v>2.44447386490684E-2</v>
      </c>
      <c r="BF91" s="1">
        <v>9.4934963802025506E-3</v>
      </c>
      <c r="BG91" s="15">
        <v>1.03468997680348E-2</v>
      </c>
      <c r="BH91" s="1" t="str">
        <f t="shared" si="9"/>
        <v>BF</v>
      </c>
    </row>
    <row r="92" spans="2:60" x14ac:dyDescent="0.35">
      <c r="B92" s="9" t="s">
        <v>18</v>
      </c>
      <c r="C92" s="1">
        <v>6.3393667857428296E-2</v>
      </c>
      <c r="D92" s="1">
        <v>8.7423274921452302E-3</v>
      </c>
      <c r="E92" s="1">
        <v>1.48418755174801E-2</v>
      </c>
      <c r="F92" s="1">
        <v>6.6981024413285295E-2</v>
      </c>
      <c r="G92" s="1">
        <v>2.11932373079066E-2</v>
      </c>
      <c r="H92" s="1">
        <v>1.6281551609236802E-2</v>
      </c>
      <c r="I92" s="1">
        <v>1.9959046396994001E-2</v>
      </c>
      <c r="J92" s="1">
        <v>9.9449374530895304E-3</v>
      </c>
      <c r="K92" s="15">
        <v>8.2650227501596708E-3</v>
      </c>
      <c r="L92" s="1" t="str">
        <f t="shared" si="5"/>
        <v>K</v>
      </c>
      <c r="N92" s="9" t="s">
        <v>18</v>
      </c>
      <c r="O92" s="1">
        <v>6.9464936035209604E-2</v>
      </c>
      <c r="P92" s="1">
        <v>3.9293797303285902E-2</v>
      </c>
      <c r="Q92" s="1">
        <v>4.0093129670343702E-2</v>
      </c>
      <c r="R92" s="1">
        <v>7.0558505390077297E-2</v>
      </c>
      <c r="S92" s="1">
        <v>4.6373967753312803E-2</v>
      </c>
      <c r="T92" s="1">
        <v>4.6369821639898702E-2</v>
      </c>
      <c r="U92" s="1">
        <v>4.6756061144119503E-2</v>
      </c>
      <c r="V92" s="1">
        <v>4.2322208015045902E-2</v>
      </c>
      <c r="W92" s="15">
        <v>3.9646842043418798E-2</v>
      </c>
      <c r="X92" s="1" t="str">
        <f t="shared" si="6"/>
        <v>P</v>
      </c>
      <c r="Z92" s="9" t="s">
        <v>18</v>
      </c>
      <c r="AA92" s="1">
        <v>6.9774329083363396E-2</v>
      </c>
      <c r="AB92" s="1">
        <v>1.18482262471704E-2</v>
      </c>
      <c r="AC92" s="1">
        <v>1.727722872839E-2</v>
      </c>
      <c r="AD92" s="1">
        <v>7.1316280993678802E-2</v>
      </c>
      <c r="AE92" s="1">
        <v>2.3285810772044599E-2</v>
      </c>
      <c r="AF92" s="1">
        <v>1.9335347652103499E-2</v>
      </c>
      <c r="AG92" s="1">
        <v>2.2543083268659801E-2</v>
      </c>
      <c r="AH92" s="1">
        <v>1.23831175697757E-2</v>
      </c>
      <c r="AI92" s="15">
        <v>1.3326913962470099E-2</v>
      </c>
      <c r="AJ92" s="1" t="str">
        <f t="shared" si="7"/>
        <v>AB</v>
      </c>
      <c r="AL92" s="9" t="s">
        <v>18</v>
      </c>
      <c r="AM92" s="1">
        <v>8.7224247297407201E-2</v>
      </c>
      <c r="AN92" s="1">
        <v>1.1312441852862801E-2</v>
      </c>
      <c r="AO92" s="1">
        <v>1.7400399553599E-2</v>
      </c>
      <c r="AP92" s="1">
        <v>7.8935849005226197E-2</v>
      </c>
      <c r="AQ92" s="1">
        <v>2.2548261313985799E-2</v>
      </c>
      <c r="AR92" s="1">
        <v>1.81271764461878E-2</v>
      </c>
      <c r="AS92" s="1">
        <v>1.62740341555958E-2</v>
      </c>
      <c r="AT92" s="1">
        <v>1.05143986560062E-2</v>
      </c>
      <c r="AU92" s="15">
        <v>1.2032472252674399E-2</v>
      </c>
      <c r="AV92" s="1" t="str">
        <f t="shared" si="8"/>
        <v>AT</v>
      </c>
      <c r="AX92" s="9" t="s">
        <v>18</v>
      </c>
      <c r="AY92" s="1">
        <v>2.6875034356411E-2</v>
      </c>
      <c r="AZ92" s="1">
        <v>1.2215209201597899E-2</v>
      </c>
      <c r="BA92" s="1">
        <v>1.32582616697451E-2</v>
      </c>
      <c r="BB92" s="1">
        <v>2.9786029724245999E-2</v>
      </c>
      <c r="BC92" s="1">
        <v>1.8670433671158199E-2</v>
      </c>
      <c r="BD92" s="1">
        <v>1.6030861504370601E-2</v>
      </c>
      <c r="BE92" s="1">
        <v>2.3505239160960201E-2</v>
      </c>
      <c r="BF92" s="1">
        <v>9.2611795581293704E-3</v>
      </c>
      <c r="BG92" s="15">
        <v>9.8414534015184105E-3</v>
      </c>
      <c r="BH92" s="1" t="str">
        <f t="shared" si="9"/>
        <v>BF</v>
      </c>
    </row>
    <row r="93" spans="2:60" x14ac:dyDescent="0.35">
      <c r="B93" s="9" t="s">
        <v>86</v>
      </c>
      <c r="C93" s="1">
        <f>COUNTIF($L$4:$L$92, SUBSTITUTE(ADDRESS(1, COLUMN(), 4), "1", ""))</f>
        <v>5</v>
      </c>
      <c r="D93" s="1">
        <f t="shared" ref="D93:K93" si="10">COUNTIF($L$4:$L$92, SUBSTITUTE(ADDRESS(1, COLUMN(), 4), "1", ""))</f>
        <v>2</v>
      </c>
      <c r="E93" s="1">
        <f t="shared" si="10"/>
        <v>0</v>
      </c>
      <c r="F93" s="1">
        <f t="shared" si="10"/>
        <v>0</v>
      </c>
      <c r="G93" s="1">
        <f t="shared" si="10"/>
        <v>0</v>
      </c>
      <c r="H93" s="1">
        <f t="shared" si="10"/>
        <v>0</v>
      </c>
      <c r="I93" s="1">
        <f t="shared" si="10"/>
        <v>8</v>
      </c>
      <c r="J93" s="1">
        <f t="shared" si="10"/>
        <v>2</v>
      </c>
      <c r="K93" s="1">
        <f t="shared" si="10"/>
        <v>63</v>
      </c>
      <c r="N93" s="9" t="s">
        <v>86</v>
      </c>
      <c r="O93" s="1">
        <f>COUNTIF($X$4:$X$92, SUBSTITUTE(ADDRESS(1, COLUMN(), 4), "1", ""))</f>
        <v>35</v>
      </c>
      <c r="P93" s="1">
        <f t="shared" ref="P93:W93" si="11">COUNTIF($X$4:$X$92, SUBSTITUTE(ADDRESS(1, COLUMN(), 4), "1", ""))</f>
        <v>13</v>
      </c>
      <c r="Q93" s="1">
        <f t="shared" si="11"/>
        <v>2</v>
      </c>
      <c r="R93" s="1">
        <f t="shared" si="11"/>
        <v>0</v>
      </c>
      <c r="S93" s="1">
        <f t="shared" si="11"/>
        <v>0</v>
      </c>
      <c r="T93" s="1">
        <f t="shared" si="11"/>
        <v>2</v>
      </c>
      <c r="U93" s="1">
        <f t="shared" si="11"/>
        <v>3</v>
      </c>
      <c r="V93" s="1">
        <f t="shared" si="11"/>
        <v>0</v>
      </c>
      <c r="W93" s="1">
        <f t="shared" si="11"/>
        <v>25</v>
      </c>
      <c r="Z93" s="9" t="s">
        <v>86</v>
      </c>
      <c r="AA93" s="1">
        <f>COUNTIF($AJ$4:$AJ$92, SUBSTITUTE(ADDRESS(1, COLUMN(), 4), "1", ""))</f>
        <v>3</v>
      </c>
      <c r="AB93" s="1">
        <f t="shared" ref="AB93:AI93" si="12">COUNTIF($AJ$4:$AJ$92, SUBSTITUTE(ADDRESS(1, COLUMN(), 4), "1", ""))</f>
        <v>5</v>
      </c>
      <c r="AC93" s="1">
        <f t="shared" si="12"/>
        <v>0</v>
      </c>
      <c r="AD93" s="1">
        <f t="shared" si="12"/>
        <v>0</v>
      </c>
      <c r="AE93" s="1">
        <f t="shared" si="12"/>
        <v>0</v>
      </c>
      <c r="AF93" s="1">
        <f t="shared" si="12"/>
        <v>9</v>
      </c>
      <c r="AG93" s="1">
        <f t="shared" si="12"/>
        <v>1</v>
      </c>
      <c r="AH93" s="1">
        <f t="shared" si="12"/>
        <v>60</v>
      </c>
      <c r="AI93" s="1">
        <f t="shared" si="12"/>
        <v>2</v>
      </c>
      <c r="AL93" s="9" t="s">
        <v>86</v>
      </c>
      <c r="AM93" s="1">
        <f>COUNTIF($AV$4:$AV$92, SUBSTITUTE(ADDRESS(1, COLUMN(), 4), "1", ""))</f>
        <v>0</v>
      </c>
      <c r="AN93" s="1">
        <f t="shared" ref="AN93:AU93" si="13">COUNTIF($AV$4:$AV$92, SUBSTITUTE(ADDRESS(1, COLUMN(), 4), "1", ""))</f>
        <v>0</v>
      </c>
      <c r="AO93" s="1">
        <f t="shared" si="13"/>
        <v>0</v>
      </c>
      <c r="AP93" s="1">
        <f t="shared" si="13"/>
        <v>0</v>
      </c>
      <c r="AQ93" s="1">
        <f t="shared" si="13"/>
        <v>0</v>
      </c>
      <c r="AR93" s="1">
        <f t="shared" si="13"/>
        <v>2</v>
      </c>
      <c r="AS93" s="1">
        <f t="shared" si="13"/>
        <v>8</v>
      </c>
      <c r="AT93" s="1">
        <f t="shared" si="13"/>
        <v>67</v>
      </c>
      <c r="AU93" s="1">
        <f t="shared" si="13"/>
        <v>3</v>
      </c>
      <c r="AX93" s="9" t="s">
        <v>86</v>
      </c>
      <c r="AY93" s="1">
        <f>COUNTIF($BH$4:$BH$92, SUBSTITUTE(ADDRESS(1, COLUMN(), 4), "1", ""))</f>
        <v>0</v>
      </c>
      <c r="AZ93" s="1">
        <f t="shared" ref="AZ93:BG93" si="14">COUNTIF($BH$4:$BH$92, SUBSTITUTE(ADDRESS(1, COLUMN(), 4), "1", ""))</f>
        <v>6</v>
      </c>
      <c r="BA93" s="1">
        <f t="shared" si="14"/>
        <v>0</v>
      </c>
      <c r="BB93" s="1">
        <f t="shared" si="14"/>
        <v>0</v>
      </c>
      <c r="BC93" s="1">
        <f t="shared" si="14"/>
        <v>0</v>
      </c>
      <c r="BD93" s="1">
        <f t="shared" si="14"/>
        <v>0</v>
      </c>
      <c r="BE93" s="1">
        <f t="shared" si="14"/>
        <v>0</v>
      </c>
      <c r="BF93" s="1">
        <f t="shared" si="14"/>
        <v>61</v>
      </c>
      <c r="BG93" s="1">
        <f t="shared" si="14"/>
        <v>13</v>
      </c>
    </row>
    <row r="95" spans="2:60" x14ac:dyDescent="0.35">
      <c r="B95" s="1" t="s">
        <v>87</v>
      </c>
      <c r="C95" s="1" t="s">
        <v>40</v>
      </c>
      <c r="D95" s="1" t="s">
        <v>41</v>
      </c>
      <c r="E95" s="1" t="s">
        <v>42</v>
      </c>
      <c r="F95" s="1" t="s">
        <v>70</v>
      </c>
      <c r="G95" s="1" t="s">
        <v>43</v>
      </c>
      <c r="H95" s="1" t="s">
        <v>44</v>
      </c>
      <c r="I95" s="1" t="s">
        <v>45</v>
      </c>
      <c r="J95" s="1" t="s">
        <v>84</v>
      </c>
      <c r="K95" s="1" t="s">
        <v>53</v>
      </c>
      <c r="L95" s="1" t="s">
        <v>54</v>
      </c>
      <c r="N95" s="1" t="s">
        <v>93</v>
      </c>
      <c r="O95" s="1" t="s">
        <v>40</v>
      </c>
      <c r="P95" s="1" t="s">
        <v>41</v>
      </c>
      <c r="Q95" s="1" t="s">
        <v>42</v>
      </c>
      <c r="R95" s="1" t="s">
        <v>70</v>
      </c>
      <c r="S95" s="1" t="s">
        <v>43</v>
      </c>
      <c r="T95" s="1" t="s">
        <v>44</v>
      </c>
      <c r="U95" s="1" t="s">
        <v>45</v>
      </c>
      <c r="V95" s="1" t="s">
        <v>84</v>
      </c>
      <c r="W95" s="1" t="s">
        <v>53</v>
      </c>
      <c r="X95" s="1" t="s">
        <v>54</v>
      </c>
      <c r="Z95" s="1" t="s">
        <v>99</v>
      </c>
      <c r="AA95" s="1" t="s">
        <v>40</v>
      </c>
      <c r="AB95" s="1" t="s">
        <v>41</v>
      </c>
      <c r="AC95" s="1" t="s">
        <v>42</v>
      </c>
      <c r="AD95" s="1" t="s">
        <v>70</v>
      </c>
      <c r="AE95" s="1" t="s">
        <v>43</v>
      </c>
      <c r="AF95" s="1" t="s">
        <v>44</v>
      </c>
      <c r="AG95" s="1" t="s">
        <v>45</v>
      </c>
      <c r="AH95" s="1" t="s">
        <v>84</v>
      </c>
      <c r="AI95" s="1" t="s">
        <v>53</v>
      </c>
      <c r="AJ95" s="1" t="s">
        <v>54</v>
      </c>
      <c r="AL95" s="1" t="s">
        <v>105</v>
      </c>
      <c r="AM95" s="1" t="s">
        <v>40</v>
      </c>
      <c r="AN95" s="1" t="s">
        <v>41</v>
      </c>
      <c r="AO95" s="1" t="s">
        <v>42</v>
      </c>
      <c r="AP95" s="1" t="s">
        <v>70</v>
      </c>
      <c r="AQ95" s="1" t="s">
        <v>43</v>
      </c>
      <c r="AR95" s="1" t="s">
        <v>44</v>
      </c>
      <c r="AS95" s="1" t="s">
        <v>45</v>
      </c>
      <c r="AT95" s="1" t="s">
        <v>84</v>
      </c>
      <c r="AU95" s="1" t="s">
        <v>53</v>
      </c>
      <c r="AV95" s="1" t="s">
        <v>54</v>
      </c>
      <c r="AX95" s="1" t="s">
        <v>111</v>
      </c>
      <c r="AY95" s="1" t="s">
        <v>40</v>
      </c>
      <c r="AZ95" s="1" t="s">
        <v>41</v>
      </c>
      <c r="BA95" s="1" t="s">
        <v>42</v>
      </c>
      <c r="BB95" s="1" t="s">
        <v>70</v>
      </c>
      <c r="BC95" s="1" t="s">
        <v>43</v>
      </c>
      <c r="BD95" s="1" t="s">
        <v>44</v>
      </c>
      <c r="BE95" s="1" t="s">
        <v>45</v>
      </c>
      <c r="BF95" s="1" t="s">
        <v>84</v>
      </c>
      <c r="BG95" s="1" t="s">
        <v>53</v>
      </c>
      <c r="BH95" s="1" t="s">
        <v>54</v>
      </c>
    </row>
    <row r="96" spans="2:60" x14ac:dyDescent="0.35">
      <c r="B96" s="10" t="s">
        <v>29</v>
      </c>
      <c r="N96" s="10" t="s">
        <v>29</v>
      </c>
      <c r="Z96" s="10" t="s">
        <v>29</v>
      </c>
      <c r="AL96" s="10" t="s">
        <v>29</v>
      </c>
      <c r="AX96" s="10" t="s">
        <v>29</v>
      </c>
    </row>
    <row r="97" spans="2:60" x14ac:dyDescent="0.35">
      <c r="B97" s="9" t="s">
        <v>11</v>
      </c>
      <c r="C97" s="1">
        <v>38.374579770196497</v>
      </c>
      <c r="D97" s="1">
        <v>37.7050863271308</v>
      </c>
      <c r="E97" s="1">
        <v>34.515999908057601</v>
      </c>
      <c r="F97" s="1">
        <v>35.865542055461297</v>
      </c>
      <c r="G97" s="1">
        <v>33.621129330165601</v>
      </c>
      <c r="H97" s="1">
        <v>34.885961294828498</v>
      </c>
      <c r="I97" s="1">
        <v>35.567865852866802</v>
      </c>
      <c r="J97" s="1">
        <v>37.877685859449898</v>
      </c>
      <c r="K97" s="15">
        <v>38.128558583974701</v>
      </c>
      <c r="L97" s="1" t="str">
        <f>SUBSTITUTE(ADDRESS(1, MATCH(MAX(C97:K97), C97:K97, 0) + COLUMN(C4)-1, 4), "1", "")</f>
        <v>C</v>
      </c>
      <c r="N97" s="9" t="s">
        <v>11</v>
      </c>
      <c r="O97" s="1">
        <v>28.128221519385601</v>
      </c>
      <c r="P97" s="1">
        <v>27.526044419609601</v>
      </c>
      <c r="Q97" s="1">
        <v>27.426896745179899</v>
      </c>
      <c r="R97" s="1">
        <v>27.603457504043501</v>
      </c>
      <c r="S97" s="1">
        <v>26.640850729140698</v>
      </c>
      <c r="T97" s="1">
        <v>25.937422162701999</v>
      </c>
      <c r="U97" s="1">
        <v>26.509592778740299</v>
      </c>
      <c r="V97" s="1">
        <v>27.395585399099001</v>
      </c>
      <c r="W97" s="15">
        <v>27.752060386605098</v>
      </c>
      <c r="X97" s="1" t="str">
        <f>SUBSTITUTE(ADDRESS(1, MATCH(MAX(O97:W97), O97:W97, 0) + COLUMN(O4)-1, 4), "1", "")</f>
        <v>O</v>
      </c>
      <c r="Z97" s="9" t="s">
        <v>11</v>
      </c>
      <c r="AA97" s="1">
        <v>36.481564680924699</v>
      </c>
      <c r="AB97" s="1">
        <v>35.155111645475799</v>
      </c>
      <c r="AC97" s="1">
        <v>34.554210353562702</v>
      </c>
      <c r="AD97" s="1">
        <v>34.210073136325803</v>
      </c>
      <c r="AE97" s="1">
        <v>33.507734963521898</v>
      </c>
      <c r="AF97" s="1">
        <v>33.496160466457603</v>
      </c>
      <c r="AG97" s="1">
        <v>33.978431491438897</v>
      </c>
      <c r="AH97" s="1">
        <v>36.622808044512098</v>
      </c>
      <c r="AI97" s="15">
        <v>35.5432953588369</v>
      </c>
      <c r="AJ97" s="1" t="str">
        <f>SUBSTITUTE(ADDRESS(1, MATCH(MAX(AA97:AI97), AA97:AI97, 0) + COLUMN(AA4)-1, 4), "1", "")</f>
        <v>AH</v>
      </c>
      <c r="AL97" s="9" t="s">
        <v>11</v>
      </c>
      <c r="AM97" s="1">
        <v>36.457486730199598</v>
      </c>
      <c r="AN97" s="1">
        <v>35.6866357431566</v>
      </c>
      <c r="AO97" s="1">
        <v>34.5327688447111</v>
      </c>
      <c r="AP97" s="1">
        <v>34.974002909779401</v>
      </c>
      <c r="AQ97" s="1">
        <v>34.1730098927423</v>
      </c>
      <c r="AR97" s="1">
        <v>34.725131100372998</v>
      </c>
      <c r="AS97" s="1">
        <v>36.461317661553103</v>
      </c>
      <c r="AT97" s="1">
        <v>37.1358086207198</v>
      </c>
      <c r="AU97" s="15">
        <v>35.979259328115397</v>
      </c>
      <c r="AV97" s="1" t="str">
        <f>SUBSTITUTE(ADDRESS(1, MATCH(MAX(AM97:AU97), AM97:AU97, 0) + COLUMN(AM4)-1, 4), "1", "")</f>
        <v>AT</v>
      </c>
      <c r="AX97" s="9" t="s">
        <v>11</v>
      </c>
      <c r="AY97" s="1">
        <v>37.854223745584598</v>
      </c>
      <c r="AZ97" s="1">
        <v>37.4076861306608</v>
      </c>
      <c r="BA97" s="1">
        <v>35.888220819143598</v>
      </c>
      <c r="BB97" s="1">
        <v>37.403626883697001</v>
      </c>
      <c r="BC97" s="1">
        <v>36.783903342047402</v>
      </c>
      <c r="BD97" s="1">
        <v>35.021118324126199</v>
      </c>
      <c r="BE97" s="1">
        <v>33.358209724273998</v>
      </c>
      <c r="BF97" s="1">
        <v>39.3763308491489</v>
      </c>
      <c r="BG97" s="15">
        <v>38.049019753362501</v>
      </c>
      <c r="BH97" s="1" t="str">
        <f>SUBSTITUTE(ADDRESS(1, MATCH(MAX(AY97:BG97), AY97:BG97, 0) + COLUMN(AY4)-1, 4), "1", "")</f>
        <v>BF</v>
      </c>
    </row>
    <row r="98" spans="2:60" x14ac:dyDescent="0.35">
      <c r="B98" s="9" t="s">
        <v>12</v>
      </c>
      <c r="C98" s="1">
        <v>34.569795147090801</v>
      </c>
      <c r="D98" s="1">
        <v>37.775683872257403</v>
      </c>
      <c r="E98" s="1">
        <v>34.031803982372701</v>
      </c>
      <c r="F98" s="1">
        <v>34.357136524421001</v>
      </c>
      <c r="G98" s="1">
        <v>31.630549839202899</v>
      </c>
      <c r="H98" s="1">
        <v>34.4653934315307</v>
      </c>
      <c r="I98" s="1">
        <v>34.345578355337302</v>
      </c>
      <c r="J98" s="1">
        <v>36.399637788932999</v>
      </c>
      <c r="K98" s="15">
        <v>37.954061357992401</v>
      </c>
      <c r="L98" s="1" t="str">
        <f>SUBSTITUTE(ADDRESS(1, MATCH(MAX(C98:K98), C98:K98, 0) + COLUMN(C5)-1, 4), "1", "")</f>
        <v>K</v>
      </c>
      <c r="N98" s="9" t="s">
        <v>12</v>
      </c>
      <c r="O98" s="1">
        <v>27.922983915141099</v>
      </c>
      <c r="P98" s="1">
        <v>27.7474331221383</v>
      </c>
      <c r="Q98" s="1">
        <v>27.231869750695001</v>
      </c>
      <c r="R98" s="1">
        <v>27.1994498827715</v>
      </c>
      <c r="S98" s="1">
        <v>26.440365104002499</v>
      </c>
      <c r="T98" s="1">
        <v>26.337235358265598</v>
      </c>
      <c r="U98" s="1">
        <v>25.881825431845801</v>
      </c>
      <c r="V98" s="1">
        <v>27.1925984686237</v>
      </c>
      <c r="W98" s="15">
        <v>27.716956221869001</v>
      </c>
      <c r="X98" s="1" t="str">
        <f t="shared" ref="X98:X161" si="15">SUBSTITUTE(ADDRESS(1, MATCH(MAX(O98:W98), O98:W98, 0) + COLUMN(O5)-1, 4), "1", "")</f>
        <v>O</v>
      </c>
      <c r="Z98" s="9" t="s">
        <v>12</v>
      </c>
      <c r="AA98" s="1">
        <v>34.728540836991002</v>
      </c>
      <c r="AB98" s="1">
        <v>34.763876687560803</v>
      </c>
      <c r="AC98" s="1">
        <v>34.1416325607006</v>
      </c>
      <c r="AD98" s="1">
        <v>32.121976753749401</v>
      </c>
      <c r="AE98" s="1">
        <v>32.341414361442901</v>
      </c>
      <c r="AF98" s="1">
        <v>33.824373523840698</v>
      </c>
      <c r="AG98" s="1">
        <v>32.630505373610298</v>
      </c>
      <c r="AH98" s="1">
        <v>36.048661691165499</v>
      </c>
      <c r="AI98" s="15">
        <v>35.271267829777003</v>
      </c>
      <c r="AJ98" s="1" t="str">
        <f t="shared" ref="AJ98:AJ161" si="16">SUBSTITUTE(ADDRESS(1, MATCH(MAX(AA98:AI98), AA98:AI98, 0) + COLUMN(AA5)-1, 4), "1", "")</f>
        <v>AH</v>
      </c>
      <c r="AL98" s="9" t="s">
        <v>12</v>
      </c>
      <c r="AM98" s="1">
        <v>34.3482395247459</v>
      </c>
      <c r="AN98" s="1">
        <v>35.832778981133501</v>
      </c>
      <c r="AO98" s="1">
        <v>34.173769186401998</v>
      </c>
      <c r="AP98" s="1">
        <v>32.6887195087252</v>
      </c>
      <c r="AQ98" s="1">
        <v>32.390464161902997</v>
      </c>
      <c r="AR98" s="1">
        <v>33.8610613629344</v>
      </c>
      <c r="AS98" s="1">
        <v>35.4460751618426</v>
      </c>
      <c r="AT98" s="1">
        <v>36.758301965924602</v>
      </c>
      <c r="AU98" s="15">
        <v>35.842577545587098</v>
      </c>
      <c r="AV98" s="1" t="str">
        <f t="shared" ref="AV98:AV161" si="17">SUBSTITUTE(ADDRESS(1, MATCH(MAX(AM98:AU98), AM98:AU98, 0) + COLUMN(AM5)-1, 4), "1", "")</f>
        <v>AT</v>
      </c>
      <c r="AX98" s="9" t="s">
        <v>12</v>
      </c>
      <c r="AY98" s="1">
        <v>37.196838479853199</v>
      </c>
      <c r="AZ98" s="1">
        <v>37.544585485491801</v>
      </c>
      <c r="BA98" s="1">
        <v>35.390695495272098</v>
      </c>
      <c r="BB98" s="1">
        <v>36.720605836956999</v>
      </c>
      <c r="BC98" s="1">
        <v>35.441525599988999</v>
      </c>
      <c r="BD98" s="1">
        <v>34.2827931102888</v>
      </c>
      <c r="BE98" s="1">
        <v>32.397770310717803</v>
      </c>
      <c r="BF98" s="1">
        <v>39.117036297263702</v>
      </c>
      <c r="BG98" s="15">
        <v>37.685364526563802</v>
      </c>
      <c r="BH98" s="1" t="str">
        <f t="shared" ref="BH98:BH161" si="18">SUBSTITUTE(ADDRESS(1, MATCH(MAX(AY98:BG98), AY98:BG98, 0) + COLUMN(AY5)-1, 4), "1", "")</f>
        <v>BF</v>
      </c>
    </row>
    <row r="99" spans="2:60" x14ac:dyDescent="0.35">
      <c r="B99" s="9" t="s">
        <v>13</v>
      </c>
      <c r="C99" s="1">
        <v>30.423901790482802</v>
      </c>
      <c r="D99" s="1">
        <v>36.343804739030197</v>
      </c>
      <c r="E99" s="1">
        <v>31.960093894504901</v>
      </c>
      <c r="F99" s="1">
        <v>29.146807994237498</v>
      </c>
      <c r="G99" s="1">
        <v>29.301211379916101</v>
      </c>
      <c r="H99" s="1">
        <v>31.849725552226602</v>
      </c>
      <c r="I99" s="1">
        <v>31.764304033054898</v>
      </c>
      <c r="J99" s="1">
        <v>35.144134853639699</v>
      </c>
      <c r="K99" s="15">
        <v>37.1894915090841</v>
      </c>
      <c r="L99" s="1" t="str">
        <f t="shared" ref="L99:L162" si="19">SUBSTITUTE(ADDRESS(1, MATCH(MAX(C99:K99), C99:K99, 0) + COLUMN(C6)-1, 4), "1", "")</f>
        <v>K</v>
      </c>
      <c r="N99" s="9" t="s">
        <v>13</v>
      </c>
      <c r="O99" s="1">
        <v>27.633600626099199</v>
      </c>
      <c r="P99" s="1">
        <v>27.376802982637798</v>
      </c>
      <c r="Q99" s="1">
        <v>27.073433656117299</v>
      </c>
      <c r="R99" s="1">
        <v>26.076503441861401</v>
      </c>
      <c r="S99" s="1">
        <v>25.9877154731284</v>
      </c>
      <c r="T99" s="1">
        <v>25.774675660286199</v>
      </c>
      <c r="U99" s="1">
        <v>25.602459973362201</v>
      </c>
      <c r="V99" s="1">
        <v>26.8294284612107</v>
      </c>
      <c r="W99" s="15">
        <v>27.6565383407351</v>
      </c>
      <c r="X99" s="1" t="str">
        <f t="shared" si="15"/>
        <v>W</v>
      </c>
      <c r="Z99" s="9" t="s">
        <v>13</v>
      </c>
      <c r="AA99" s="1">
        <v>33.813202957349702</v>
      </c>
      <c r="AB99" s="1">
        <v>32.143113969911802</v>
      </c>
      <c r="AC99" s="1">
        <v>33.288115263431401</v>
      </c>
      <c r="AD99" s="1">
        <v>27.7439969603676</v>
      </c>
      <c r="AE99" s="1">
        <v>30.679845706302501</v>
      </c>
      <c r="AF99" s="1">
        <v>31.126919556254499</v>
      </c>
      <c r="AG99" s="1">
        <v>30.6418855836557</v>
      </c>
      <c r="AH99" s="1">
        <v>35.107289666577401</v>
      </c>
      <c r="AI99" s="15">
        <v>33.9006415980678</v>
      </c>
      <c r="AJ99" s="1" t="str">
        <f t="shared" si="16"/>
        <v>AH</v>
      </c>
      <c r="AL99" s="9" t="s">
        <v>13</v>
      </c>
      <c r="AM99" s="1">
        <v>33.060417651224903</v>
      </c>
      <c r="AN99" s="1">
        <v>35.371140271604098</v>
      </c>
      <c r="AO99" s="1">
        <v>33.3251207698926</v>
      </c>
      <c r="AP99" s="1">
        <v>23.041914212520702</v>
      </c>
      <c r="AQ99" s="1">
        <v>30.670858775338701</v>
      </c>
      <c r="AR99" s="1">
        <v>32.090876001649903</v>
      </c>
      <c r="AS99" s="1">
        <v>33.4125007813007</v>
      </c>
      <c r="AT99" s="1">
        <v>35.934430728604802</v>
      </c>
      <c r="AU99" s="15">
        <v>35.548353412277301</v>
      </c>
      <c r="AV99" s="1" t="str">
        <f t="shared" si="17"/>
        <v>AT</v>
      </c>
      <c r="AX99" s="9" t="s">
        <v>13</v>
      </c>
      <c r="AY99" s="1">
        <v>36.341559542189003</v>
      </c>
      <c r="AZ99" s="1">
        <v>37.426141744297603</v>
      </c>
      <c r="BA99" s="1">
        <v>34.490576613247498</v>
      </c>
      <c r="BB99" s="1">
        <v>34.984235917162103</v>
      </c>
      <c r="BC99" s="1">
        <v>32.648145161015201</v>
      </c>
      <c r="BD99" s="1">
        <v>31.070928573768299</v>
      </c>
      <c r="BE99" s="1">
        <v>29.409031468687001</v>
      </c>
      <c r="BF99" s="1">
        <v>37.204632323850902</v>
      </c>
      <c r="BG99" s="15">
        <v>37.428795592243503</v>
      </c>
      <c r="BH99" s="1" t="str">
        <f t="shared" si="18"/>
        <v>BG</v>
      </c>
    </row>
    <row r="100" spans="2:60" x14ac:dyDescent="0.35">
      <c r="B100" s="9" t="s">
        <v>14</v>
      </c>
      <c r="C100" s="1">
        <v>28.282375697453698</v>
      </c>
      <c r="D100" s="1">
        <v>30.3482041257049</v>
      </c>
      <c r="E100" s="1">
        <v>28.7456060136915</v>
      </c>
      <c r="F100" s="1">
        <v>21.839785476082699</v>
      </c>
      <c r="G100" s="1">
        <v>21.976201718133801</v>
      </c>
      <c r="H100" s="1">
        <v>27.165656928082701</v>
      </c>
      <c r="I100" s="1">
        <v>29.127172996577599</v>
      </c>
      <c r="J100" s="1">
        <v>33.134482855901403</v>
      </c>
      <c r="K100" s="15">
        <v>34.317267590103398</v>
      </c>
      <c r="L100" s="1" t="str">
        <f t="shared" si="19"/>
        <v>K</v>
      </c>
      <c r="N100" s="9" t="s">
        <v>14</v>
      </c>
      <c r="O100" s="1">
        <v>27.139915647872002</v>
      </c>
      <c r="P100" s="1">
        <v>26.501578531503501</v>
      </c>
      <c r="Q100" s="1">
        <v>26.112128691453101</v>
      </c>
      <c r="R100" s="1">
        <v>22.741548981080498</v>
      </c>
      <c r="S100" s="1">
        <v>25.2652831874681</v>
      </c>
      <c r="T100" s="1">
        <v>24.833155451330502</v>
      </c>
      <c r="U100" s="1">
        <v>24.781175410345</v>
      </c>
      <c r="V100" s="1">
        <v>25.994806124878998</v>
      </c>
      <c r="W100" s="15">
        <v>26.576115802617402</v>
      </c>
      <c r="X100" s="1" t="str">
        <f t="shared" si="15"/>
        <v>O</v>
      </c>
      <c r="Z100" s="9" t="s">
        <v>14</v>
      </c>
      <c r="AA100" s="1">
        <v>30.566729511645601</v>
      </c>
      <c r="AB100" s="1">
        <v>24.972770650986501</v>
      </c>
      <c r="AC100" s="1">
        <v>29.3292561045917</v>
      </c>
      <c r="AD100" s="1">
        <v>20.019408165495001</v>
      </c>
      <c r="AE100" s="1">
        <v>27.528966922322802</v>
      </c>
      <c r="AF100" s="1">
        <v>27.482005799853699</v>
      </c>
      <c r="AG100" s="1">
        <v>28.168663713288499</v>
      </c>
      <c r="AH100" s="1">
        <v>32.725903757076097</v>
      </c>
      <c r="AI100" s="15">
        <v>30.232183256869401</v>
      </c>
      <c r="AJ100" s="1" t="str">
        <f t="shared" si="16"/>
        <v>AH</v>
      </c>
      <c r="AL100" s="9" t="s">
        <v>14</v>
      </c>
      <c r="AM100" s="1">
        <v>31.796499693949901</v>
      </c>
      <c r="AN100" s="1">
        <v>30.845521511036502</v>
      </c>
      <c r="AO100" s="1">
        <v>31.837428983957899</v>
      </c>
      <c r="AP100" s="1">
        <v>19.872185455760501</v>
      </c>
      <c r="AQ100" s="1">
        <v>28.687308592336802</v>
      </c>
      <c r="AR100" s="1">
        <v>28.698804481095099</v>
      </c>
      <c r="AS100" s="1">
        <v>30.006748242221999</v>
      </c>
      <c r="AT100" s="1">
        <v>34.121346686604397</v>
      </c>
      <c r="AU100" s="15">
        <v>34.005090087887503</v>
      </c>
      <c r="AV100" s="1" t="str">
        <f t="shared" si="17"/>
        <v>AT</v>
      </c>
      <c r="AX100" s="9" t="s">
        <v>14</v>
      </c>
      <c r="AY100" s="1">
        <v>34.931248007589502</v>
      </c>
      <c r="AZ100" s="1">
        <v>33.4696053910926</v>
      </c>
      <c r="BA100" s="1">
        <v>32.685757887278697</v>
      </c>
      <c r="BB100" s="1">
        <v>32.8812884311156</v>
      </c>
      <c r="BC100" s="1">
        <v>30.748273897797301</v>
      </c>
      <c r="BD100" s="1">
        <v>27.308573398136701</v>
      </c>
      <c r="BE100" s="1">
        <v>26.608848480619201</v>
      </c>
      <c r="BF100" s="1">
        <v>32.958744135678998</v>
      </c>
      <c r="BG100" s="15">
        <v>36.143690155768603</v>
      </c>
      <c r="BH100" s="1" t="str">
        <f t="shared" si="18"/>
        <v>BG</v>
      </c>
    </row>
    <row r="101" spans="2:60" x14ac:dyDescent="0.35">
      <c r="B101" s="9" t="s">
        <v>15</v>
      </c>
      <c r="C101" s="1">
        <v>25.670975021381501</v>
      </c>
      <c r="D101" s="1">
        <v>20.036961026895899</v>
      </c>
      <c r="E101" s="1">
        <v>23.9184315089331</v>
      </c>
      <c r="F101" s="1">
        <v>20.157026917082099</v>
      </c>
      <c r="G101" s="1">
        <v>24.777396795072899</v>
      </c>
      <c r="H101" s="1">
        <v>25.0244021048943</v>
      </c>
      <c r="I101" s="1">
        <v>25.359899791583501</v>
      </c>
      <c r="J101" s="1">
        <v>22.679298347366998</v>
      </c>
      <c r="K101" s="15">
        <v>20.057043070438901</v>
      </c>
      <c r="L101" s="1" t="str">
        <f t="shared" si="19"/>
        <v>C</v>
      </c>
      <c r="N101" s="9" t="s">
        <v>15</v>
      </c>
      <c r="O101" s="1">
        <v>25.717767484556401</v>
      </c>
      <c r="P101" s="1">
        <v>23.4466668149071</v>
      </c>
      <c r="Q101" s="1">
        <v>24.2655638067288</v>
      </c>
      <c r="R101" s="1">
        <v>23.675894324686801</v>
      </c>
      <c r="S101" s="1">
        <v>24.962614492633101</v>
      </c>
      <c r="T101" s="1">
        <v>24.961805167833401</v>
      </c>
      <c r="U101" s="1">
        <v>25.098168636521201</v>
      </c>
      <c r="V101" s="1">
        <v>24.0892918727459</v>
      </c>
      <c r="W101" s="15">
        <v>23.678701119853599</v>
      </c>
      <c r="X101" s="1" t="str">
        <f t="shared" si="15"/>
        <v>O</v>
      </c>
      <c r="Z101" s="9" t="s">
        <v>15</v>
      </c>
      <c r="AA101" s="1">
        <v>24.282615180429701</v>
      </c>
      <c r="AB101" s="1">
        <v>18.620715036192099</v>
      </c>
      <c r="AC101" s="1">
        <v>23.371750421183702</v>
      </c>
      <c r="AD101" s="1">
        <v>18.817683335483501</v>
      </c>
      <c r="AE101" s="1">
        <v>25.5143567831071</v>
      </c>
      <c r="AF101" s="1">
        <v>25.5242012439804</v>
      </c>
      <c r="AG101" s="1">
        <v>24.888927936024199</v>
      </c>
      <c r="AH101" s="1">
        <v>23.7027928372787</v>
      </c>
      <c r="AI101" s="15">
        <v>18.724565687862501</v>
      </c>
      <c r="AJ101" s="1" t="str">
        <f t="shared" si="16"/>
        <v>AF</v>
      </c>
      <c r="AL101" s="9" t="s">
        <v>15</v>
      </c>
      <c r="AM101" s="1">
        <v>24.691655308236101</v>
      </c>
      <c r="AN101" s="1">
        <v>19.542559316830701</v>
      </c>
      <c r="AO101" s="1">
        <v>23.210477366063898</v>
      </c>
      <c r="AP101" s="1">
        <v>19.782469788550902</v>
      </c>
      <c r="AQ101" s="1">
        <v>25.078619515262599</v>
      </c>
      <c r="AR101" s="1">
        <v>26.486264762481699</v>
      </c>
      <c r="AS101" s="1">
        <v>26.407071391363999</v>
      </c>
      <c r="AT101" s="1">
        <v>22.618243324324901</v>
      </c>
      <c r="AU101" s="15">
        <v>19.5702962617308</v>
      </c>
      <c r="AV101" s="1" t="str">
        <f t="shared" si="17"/>
        <v>AR</v>
      </c>
      <c r="AX101" s="9" t="s">
        <v>15</v>
      </c>
      <c r="AY101" s="1">
        <v>32.448770231483998</v>
      </c>
      <c r="AZ101" s="1">
        <v>31.712397104462699</v>
      </c>
      <c r="BA101" s="1">
        <v>31.450611558780999</v>
      </c>
      <c r="BB101" s="1">
        <v>31.657995235386998</v>
      </c>
      <c r="BC101" s="1">
        <v>32.776874715144501</v>
      </c>
      <c r="BD101" s="1">
        <v>32.300733929717801</v>
      </c>
      <c r="BE101" s="1">
        <v>32.6965917646123</v>
      </c>
      <c r="BF101" s="1">
        <v>33.6793406488922</v>
      </c>
      <c r="BG101" s="15">
        <v>31.717468436677098</v>
      </c>
      <c r="BH101" s="1" t="str">
        <f t="shared" si="18"/>
        <v>BF</v>
      </c>
    </row>
    <row r="102" spans="2:60" x14ac:dyDescent="0.35">
      <c r="B102" s="9" t="s">
        <v>16</v>
      </c>
      <c r="C102" s="1">
        <v>36.048331750286103</v>
      </c>
      <c r="D102" s="1">
        <v>35.8940480550892</v>
      </c>
      <c r="E102" s="1">
        <v>33.570992166576197</v>
      </c>
      <c r="F102" s="1">
        <v>33.467899230375103</v>
      </c>
      <c r="G102" s="1">
        <v>31.921233317346399</v>
      </c>
      <c r="H102" s="1">
        <v>34.212474121085002</v>
      </c>
      <c r="I102" s="1">
        <v>34.0685530473949</v>
      </c>
      <c r="J102" s="1">
        <v>36.009827918269202</v>
      </c>
      <c r="K102" s="15">
        <v>36.353390628864503</v>
      </c>
      <c r="L102" s="1" t="str">
        <f t="shared" si="19"/>
        <v>K</v>
      </c>
      <c r="N102" s="9" t="s">
        <v>16</v>
      </c>
      <c r="O102" s="1">
        <v>27.744857061924201</v>
      </c>
      <c r="P102" s="1">
        <v>27.498502766182799</v>
      </c>
      <c r="Q102" s="1">
        <v>27.052802385627199</v>
      </c>
      <c r="R102" s="1">
        <v>27.117248974243498</v>
      </c>
      <c r="S102" s="1">
        <v>26.333891910072101</v>
      </c>
      <c r="T102" s="1">
        <v>26.3173994969906</v>
      </c>
      <c r="U102" s="1">
        <v>25.988027076186398</v>
      </c>
      <c r="V102" s="1">
        <v>26.9976801788907</v>
      </c>
      <c r="W102" s="15">
        <v>27.495278925991901</v>
      </c>
      <c r="X102" s="1" t="str">
        <f t="shared" si="15"/>
        <v>O</v>
      </c>
      <c r="Z102" s="9" t="s">
        <v>16</v>
      </c>
      <c r="AA102" s="1">
        <v>33.248802889568204</v>
      </c>
      <c r="AB102" s="1">
        <v>34.156246328304</v>
      </c>
      <c r="AC102" s="1">
        <v>33.255933743067601</v>
      </c>
      <c r="AD102" s="1">
        <v>32.043301949863</v>
      </c>
      <c r="AE102" s="1">
        <v>32.4638929793324</v>
      </c>
      <c r="AF102" s="1">
        <v>33.444143848349199</v>
      </c>
      <c r="AG102" s="1">
        <v>32.9729675029131</v>
      </c>
      <c r="AH102" s="1">
        <v>35.448784617144703</v>
      </c>
      <c r="AI102" s="15">
        <v>33.947140803215497</v>
      </c>
      <c r="AJ102" s="1" t="str">
        <f t="shared" si="16"/>
        <v>AH</v>
      </c>
      <c r="AL102" s="9" t="s">
        <v>16</v>
      </c>
      <c r="AM102" s="1">
        <v>33.153902175791899</v>
      </c>
      <c r="AN102" s="1">
        <v>34.743884721593197</v>
      </c>
      <c r="AO102" s="1">
        <v>33.183556302597502</v>
      </c>
      <c r="AP102" s="1">
        <v>32.152281188172203</v>
      </c>
      <c r="AQ102" s="1">
        <v>32.364783324034597</v>
      </c>
      <c r="AR102" s="1">
        <v>33.733433396278699</v>
      </c>
      <c r="AS102" s="1">
        <v>35.185042989673804</v>
      </c>
      <c r="AT102" s="1">
        <v>36.142234373271897</v>
      </c>
      <c r="AU102" s="15">
        <v>34.8689611397443</v>
      </c>
      <c r="AV102" s="1" t="str">
        <f t="shared" si="17"/>
        <v>AT</v>
      </c>
      <c r="AX102" s="9" t="s">
        <v>16</v>
      </c>
      <c r="AY102" s="1">
        <v>35.984858593731602</v>
      </c>
      <c r="AZ102" s="1">
        <v>36.749368908302401</v>
      </c>
      <c r="BA102" s="1">
        <v>33.271052153622598</v>
      </c>
      <c r="BB102" s="1">
        <v>35.3471357208836</v>
      </c>
      <c r="BC102" s="1">
        <v>34.9511045285156</v>
      </c>
      <c r="BD102" s="1">
        <v>33.855807353574498</v>
      </c>
      <c r="BE102" s="1">
        <v>32.257875265720401</v>
      </c>
      <c r="BF102" s="1">
        <v>37.807191175136502</v>
      </c>
      <c r="BG102" s="15">
        <v>36.963962465417197</v>
      </c>
      <c r="BH102" s="1" t="str">
        <f t="shared" si="18"/>
        <v>BF</v>
      </c>
    </row>
    <row r="103" spans="2:60" x14ac:dyDescent="0.35">
      <c r="B103" s="9" t="s">
        <v>17</v>
      </c>
      <c r="C103" s="1">
        <v>40.828702698814404</v>
      </c>
      <c r="D103" s="1">
        <v>41.368031194186898</v>
      </c>
      <c r="E103" s="1">
        <v>36.835391384662103</v>
      </c>
      <c r="F103" s="1">
        <v>36.035386010001801</v>
      </c>
      <c r="G103" s="1">
        <v>32.4782572049237</v>
      </c>
      <c r="H103" s="1">
        <v>35.022982068043298</v>
      </c>
      <c r="I103" s="1">
        <v>35.002321227260502</v>
      </c>
      <c r="J103" s="1">
        <v>39.286789266882899</v>
      </c>
      <c r="K103" s="15">
        <v>41.499334842499998</v>
      </c>
      <c r="L103" s="1" t="str">
        <f t="shared" si="19"/>
        <v>K</v>
      </c>
      <c r="N103" s="9" t="s">
        <v>17</v>
      </c>
      <c r="O103" s="1">
        <v>27.970275115796799</v>
      </c>
      <c r="P103" s="1">
        <v>27.880994458905199</v>
      </c>
      <c r="Q103" s="1">
        <v>27.599934732460301</v>
      </c>
      <c r="R103" s="1">
        <v>27.340893270951302</v>
      </c>
      <c r="S103" s="1">
        <v>26.571803842073301</v>
      </c>
      <c r="T103" s="1">
        <v>26.477099242679699</v>
      </c>
      <c r="U103" s="1">
        <v>26.229153508714798</v>
      </c>
      <c r="V103" s="1">
        <v>27.192170457133599</v>
      </c>
      <c r="W103" s="15">
        <v>27.891552851048399</v>
      </c>
      <c r="X103" s="1" t="str">
        <f t="shared" si="15"/>
        <v>O</v>
      </c>
      <c r="Z103" s="9" t="s">
        <v>17</v>
      </c>
      <c r="AA103" s="1">
        <v>36.5341412487683</v>
      </c>
      <c r="AB103" s="1">
        <v>36.806986536398597</v>
      </c>
      <c r="AC103" s="1">
        <v>35.382989635639902</v>
      </c>
      <c r="AD103" s="1">
        <v>32.352031701183698</v>
      </c>
      <c r="AE103" s="1">
        <v>31.982557290942001</v>
      </c>
      <c r="AF103" s="1">
        <v>34.181549919853403</v>
      </c>
      <c r="AG103" s="1">
        <v>32.841377617247403</v>
      </c>
      <c r="AH103" s="1">
        <v>36.807513194357298</v>
      </c>
      <c r="AI103" s="15">
        <v>36.500546809572903</v>
      </c>
      <c r="AJ103" s="1" t="str">
        <f t="shared" si="16"/>
        <v>AH</v>
      </c>
      <c r="AL103" s="9" t="s">
        <v>17</v>
      </c>
      <c r="AM103" s="1">
        <v>35.974591695572002</v>
      </c>
      <c r="AN103" s="1">
        <v>36.889410169367899</v>
      </c>
      <c r="AO103" s="1">
        <v>35.446327540427603</v>
      </c>
      <c r="AP103" s="1">
        <v>32.474171663632703</v>
      </c>
      <c r="AQ103" s="1">
        <v>31.859751308803101</v>
      </c>
      <c r="AR103" s="1">
        <v>34.6673434979257</v>
      </c>
      <c r="AS103" s="1">
        <v>35.465495827035198</v>
      </c>
      <c r="AT103" s="1">
        <v>37.773398290082</v>
      </c>
      <c r="AU103" s="15">
        <v>37.142340159469903</v>
      </c>
      <c r="AV103" s="1" t="str">
        <f t="shared" si="17"/>
        <v>AT</v>
      </c>
      <c r="AX103" s="9" t="s">
        <v>17</v>
      </c>
      <c r="AY103" s="1">
        <v>37.810895923233197</v>
      </c>
      <c r="AZ103" s="1">
        <v>39.430716149872197</v>
      </c>
      <c r="BA103" s="1">
        <v>37.466928341971801</v>
      </c>
      <c r="BB103" s="1">
        <v>38.0143396671617</v>
      </c>
      <c r="BC103" s="1">
        <v>34.791646079815202</v>
      </c>
      <c r="BD103" s="1">
        <v>35.448464297593503</v>
      </c>
      <c r="BE103" s="1">
        <v>31.809146749444899</v>
      </c>
      <c r="BF103" s="1">
        <v>40.0379507603554</v>
      </c>
      <c r="BG103" s="15">
        <v>38.917403569793102</v>
      </c>
      <c r="BH103" s="1" t="str">
        <f t="shared" si="18"/>
        <v>BF</v>
      </c>
    </row>
    <row r="104" spans="2:60" x14ac:dyDescent="0.35">
      <c r="B104" s="9" t="s">
        <v>18</v>
      </c>
      <c r="C104" s="1">
        <v>34.047239165496997</v>
      </c>
      <c r="D104" s="1">
        <v>40.321715249583001</v>
      </c>
      <c r="E104" s="1">
        <v>36.913764165122203</v>
      </c>
      <c r="F104" s="1">
        <v>35.7568369306899</v>
      </c>
      <c r="G104" s="1">
        <v>33.185297540786401</v>
      </c>
      <c r="H104" s="1">
        <v>35.514989180374997</v>
      </c>
      <c r="I104" s="1">
        <v>34.6201784667482</v>
      </c>
      <c r="J104" s="1">
        <v>39.357751954552398</v>
      </c>
      <c r="K104" s="15">
        <v>40.592546515585703</v>
      </c>
      <c r="L104" s="1" t="str">
        <f t="shared" si="19"/>
        <v>K</v>
      </c>
      <c r="N104" s="9" t="s">
        <v>18</v>
      </c>
      <c r="O104" s="1">
        <v>27.4239781347245</v>
      </c>
      <c r="P104" s="1">
        <v>27.9138728186091</v>
      </c>
      <c r="Q104" s="1">
        <v>27.980042185111799</v>
      </c>
      <c r="R104" s="1">
        <v>27.296547196871401</v>
      </c>
      <c r="S104" s="1">
        <v>26.6962610227671</v>
      </c>
      <c r="T104" s="1">
        <v>26.547633091299002</v>
      </c>
      <c r="U104" s="1">
        <v>26.118252061701</v>
      </c>
      <c r="V104" s="1">
        <v>27.378655601560201</v>
      </c>
      <c r="W104" s="15">
        <v>27.984618635684001</v>
      </c>
      <c r="X104" s="1" t="str">
        <f t="shared" si="15"/>
        <v>W</v>
      </c>
      <c r="Z104" s="9" t="s">
        <v>18</v>
      </c>
      <c r="AA104" s="1">
        <v>31.5641106588985</v>
      </c>
      <c r="AB104" s="1">
        <v>36.9094748015644</v>
      </c>
      <c r="AC104" s="1">
        <v>35.4841064107503</v>
      </c>
      <c r="AD104" s="1">
        <v>31.4862644878223</v>
      </c>
      <c r="AE104" s="1">
        <v>32.788020751550398</v>
      </c>
      <c r="AF104" s="1">
        <v>34.801486977331898</v>
      </c>
      <c r="AG104" s="1">
        <v>33.222698723167198</v>
      </c>
      <c r="AH104" s="1">
        <v>37.819055055608501</v>
      </c>
      <c r="AI104" s="15">
        <v>36.661084215677597</v>
      </c>
      <c r="AJ104" s="1" t="str">
        <f t="shared" si="16"/>
        <v>AH</v>
      </c>
      <c r="AL104" s="9" t="s">
        <v>18</v>
      </c>
      <c r="AM104" s="1">
        <v>29.760989729356002</v>
      </c>
      <c r="AN104" s="1">
        <v>38.283337254076997</v>
      </c>
      <c r="AO104" s="1">
        <v>35.624637864587797</v>
      </c>
      <c r="AP104" s="1">
        <v>31.840725692615901</v>
      </c>
      <c r="AQ104" s="1">
        <v>33.027183305758001</v>
      </c>
      <c r="AR104" s="1">
        <v>34.955174401987897</v>
      </c>
      <c r="AS104" s="1">
        <v>35.448199345163999</v>
      </c>
      <c r="AT104" s="1">
        <v>39.332147814014299</v>
      </c>
      <c r="AU104" s="15">
        <v>37.718462018921599</v>
      </c>
      <c r="AV104" s="1" t="str">
        <f t="shared" si="17"/>
        <v>AT</v>
      </c>
      <c r="AX104" s="9" t="s">
        <v>18</v>
      </c>
      <c r="AY104" s="1">
        <v>35.786006335537103</v>
      </c>
      <c r="AZ104" s="1">
        <v>39.3029398017907</v>
      </c>
      <c r="BA104" s="1">
        <v>37.251280597015601</v>
      </c>
      <c r="BB104" s="1">
        <v>37.576149917624399</v>
      </c>
      <c r="BC104" s="1">
        <v>36.172153479742398</v>
      </c>
      <c r="BD104" s="1">
        <v>36.110582239157203</v>
      </c>
      <c r="BE104" s="1">
        <v>32.842368647947097</v>
      </c>
      <c r="BF104" s="1">
        <v>40.2791742311734</v>
      </c>
      <c r="BG104" s="15">
        <v>39.037707562328997</v>
      </c>
      <c r="BH104" s="1" t="str">
        <f t="shared" si="18"/>
        <v>BF</v>
      </c>
    </row>
    <row r="105" spans="2:60" x14ac:dyDescent="0.35">
      <c r="B105" s="10" t="s">
        <v>30</v>
      </c>
      <c r="K105" s="15"/>
      <c r="N105" s="10" t="s">
        <v>30</v>
      </c>
      <c r="W105" s="15"/>
      <c r="Z105" s="10" t="s">
        <v>30</v>
      </c>
      <c r="AI105" s="15"/>
      <c r="AL105" s="10" t="s">
        <v>30</v>
      </c>
      <c r="AU105" s="15"/>
      <c r="AX105" s="10" t="s">
        <v>30</v>
      </c>
      <c r="BG105" s="15"/>
    </row>
    <row r="106" spans="2:60" x14ac:dyDescent="0.35">
      <c r="B106" s="9" t="s">
        <v>11</v>
      </c>
      <c r="C106" s="1">
        <v>38.018909573698103</v>
      </c>
      <c r="D106" s="1">
        <v>38.010889305478997</v>
      </c>
      <c r="E106" s="1">
        <v>34.395316628226503</v>
      </c>
      <c r="F106" s="1">
        <v>36.234447344792798</v>
      </c>
      <c r="G106" s="1">
        <v>32.986334748449003</v>
      </c>
      <c r="H106" s="1">
        <v>35.6931297397931</v>
      </c>
      <c r="I106" s="1">
        <v>35.945381579522099</v>
      </c>
      <c r="J106" s="1">
        <v>38.263446018623299</v>
      </c>
      <c r="K106" s="15">
        <v>38.473911992617602</v>
      </c>
      <c r="L106" s="1" t="str">
        <f t="shared" si="19"/>
        <v>K</v>
      </c>
      <c r="N106" s="9" t="s">
        <v>11</v>
      </c>
      <c r="O106" s="1">
        <v>28.061998279669201</v>
      </c>
      <c r="P106" s="1">
        <v>27.762478457413199</v>
      </c>
      <c r="Q106" s="1">
        <v>27.412839421859701</v>
      </c>
      <c r="R106" s="1">
        <v>27.5924470558307</v>
      </c>
      <c r="S106" s="1">
        <v>26.720663305716101</v>
      </c>
      <c r="T106" s="1">
        <v>26.420671011503501</v>
      </c>
      <c r="U106" s="1">
        <v>26.521814384626602</v>
      </c>
      <c r="V106" s="1">
        <v>27.342851369726301</v>
      </c>
      <c r="W106" s="15">
        <v>27.7640207709969</v>
      </c>
      <c r="X106" s="1" t="str">
        <f t="shared" si="15"/>
        <v>O</v>
      </c>
      <c r="Z106" s="9" t="s">
        <v>11</v>
      </c>
      <c r="AA106" s="1">
        <v>36.274792081424401</v>
      </c>
      <c r="AB106" s="1">
        <v>35.395751365587799</v>
      </c>
      <c r="AC106" s="1">
        <v>34.572612641692103</v>
      </c>
      <c r="AD106" s="1">
        <v>34.318569512528398</v>
      </c>
      <c r="AE106" s="1">
        <v>33.103334428992603</v>
      </c>
      <c r="AF106" s="1">
        <v>34.055839459269798</v>
      </c>
      <c r="AG106" s="1">
        <v>34.232904964536203</v>
      </c>
      <c r="AH106" s="1">
        <v>36.618774606592702</v>
      </c>
      <c r="AI106" s="15">
        <v>35.584299485817503</v>
      </c>
      <c r="AJ106" s="1" t="str">
        <f t="shared" si="16"/>
        <v>AH</v>
      </c>
      <c r="AL106" s="9" t="s">
        <v>11</v>
      </c>
      <c r="AM106" s="1">
        <v>36.008183598330902</v>
      </c>
      <c r="AN106" s="1">
        <v>35.9267329599436</v>
      </c>
      <c r="AO106" s="1">
        <v>34.615490338654404</v>
      </c>
      <c r="AP106" s="1">
        <v>34.619932057789697</v>
      </c>
      <c r="AQ106" s="1">
        <v>33.372855408839399</v>
      </c>
      <c r="AR106" s="1">
        <v>35.121702009022997</v>
      </c>
      <c r="AS106" s="1">
        <v>36.557421139078897</v>
      </c>
      <c r="AT106" s="1">
        <v>37.170401879270898</v>
      </c>
      <c r="AU106" s="15">
        <v>35.994800895296798</v>
      </c>
      <c r="AV106" s="1" t="str">
        <f t="shared" si="17"/>
        <v>AT</v>
      </c>
      <c r="AX106" s="9" t="s">
        <v>11</v>
      </c>
      <c r="AY106" s="1">
        <v>38.285861778544401</v>
      </c>
      <c r="AZ106" s="1">
        <v>37.909163073642901</v>
      </c>
      <c r="BA106" s="1">
        <v>36.0985649929939</v>
      </c>
      <c r="BB106" s="1">
        <v>37.845561274218802</v>
      </c>
      <c r="BC106" s="1">
        <v>35.622385223563199</v>
      </c>
      <c r="BD106" s="1">
        <v>35.508072911663</v>
      </c>
      <c r="BE106" s="1">
        <v>33.697128129511803</v>
      </c>
      <c r="BF106" s="1">
        <v>39.768973877233201</v>
      </c>
      <c r="BG106" s="15">
        <v>37.607358062474603</v>
      </c>
      <c r="BH106" s="1" t="str">
        <f t="shared" si="18"/>
        <v>BF</v>
      </c>
    </row>
    <row r="107" spans="2:60" x14ac:dyDescent="0.35">
      <c r="B107" s="9" t="s">
        <v>12</v>
      </c>
      <c r="C107" s="1">
        <v>33.0727195015793</v>
      </c>
      <c r="D107" s="1">
        <v>36.996506963571399</v>
      </c>
      <c r="E107" s="1">
        <v>33.948575129132301</v>
      </c>
      <c r="F107" s="1">
        <v>33.6756954540826</v>
      </c>
      <c r="G107" s="1">
        <v>31.5748090281859</v>
      </c>
      <c r="H107" s="1">
        <v>34.331456235626099</v>
      </c>
      <c r="I107" s="1">
        <v>34.138653351419499</v>
      </c>
      <c r="J107" s="1">
        <v>36.9565399636165</v>
      </c>
      <c r="K107" s="15">
        <v>38.146355560811202</v>
      </c>
      <c r="L107" s="1" t="str">
        <f t="shared" si="19"/>
        <v>K</v>
      </c>
      <c r="N107" s="9" t="s">
        <v>12</v>
      </c>
      <c r="O107" s="1">
        <v>27.816100583824198</v>
      </c>
      <c r="P107" s="1">
        <v>27.759509957011701</v>
      </c>
      <c r="Q107" s="1">
        <v>27.2771720987108</v>
      </c>
      <c r="R107" s="1">
        <v>26.953308476080199</v>
      </c>
      <c r="S107" s="1">
        <v>26.334792218204001</v>
      </c>
      <c r="T107" s="1">
        <v>26.324389241703699</v>
      </c>
      <c r="U107" s="1">
        <v>26.267488617249199</v>
      </c>
      <c r="V107" s="1">
        <v>27.139548763905999</v>
      </c>
      <c r="W107" s="15">
        <v>27.743206527944999</v>
      </c>
      <c r="X107" s="1" t="str">
        <f t="shared" si="15"/>
        <v>O</v>
      </c>
      <c r="Z107" s="9" t="s">
        <v>12</v>
      </c>
      <c r="AA107" s="1">
        <v>33.608033790256599</v>
      </c>
      <c r="AB107" s="1">
        <v>35.4714385633212</v>
      </c>
      <c r="AC107" s="1">
        <v>34.194126164860101</v>
      </c>
      <c r="AD107" s="1">
        <v>31.473546366601202</v>
      </c>
      <c r="AE107" s="1">
        <v>32.7623956055957</v>
      </c>
      <c r="AF107" s="1">
        <v>33.909898595270498</v>
      </c>
      <c r="AG107" s="1">
        <v>33.099476508478602</v>
      </c>
      <c r="AH107" s="1">
        <v>36.198121641763699</v>
      </c>
      <c r="AI107" s="15">
        <v>35.529501140188799</v>
      </c>
      <c r="AJ107" s="1" t="str">
        <f t="shared" si="16"/>
        <v>AH</v>
      </c>
      <c r="AL107" s="9" t="s">
        <v>12</v>
      </c>
      <c r="AM107" s="1">
        <v>31.950864939133901</v>
      </c>
      <c r="AN107" s="1">
        <v>35.7702310453381</v>
      </c>
      <c r="AO107" s="1">
        <v>34.232338306381202</v>
      </c>
      <c r="AP107" s="1">
        <v>31.364537885595301</v>
      </c>
      <c r="AQ107" s="1">
        <v>32.719879336712403</v>
      </c>
      <c r="AR107" s="1">
        <v>34.339141046278201</v>
      </c>
      <c r="AS107" s="1">
        <v>35.449046502147901</v>
      </c>
      <c r="AT107" s="1">
        <v>36.667724981929901</v>
      </c>
      <c r="AU107" s="15">
        <v>35.943692748478597</v>
      </c>
      <c r="AV107" s="1" t="str">
        <f t="shared" si="17"/>
        <v>AT</v>
      </c>
      <c r="AX107" s="9" t="s">
        <v>12</v>
      </c>
      <c r="AY107" s="1">
        <v>37.581884855268498</v>
      </c>
      <c r="AZ107" s="1">
        <v>37.896803071587001</v>
      </c>
      <c r="BA107" s="1">
        <v>35.491066353209298</v>
      </c>
      <c r="BB107" s="1">
        <v>37.062769904843002</v>
      </c>
      <c r="BC107" s="1">
        <v>35.740628903204602</v>
      </c>
      <c r="BD107" s="1">
        <v>33.931949541636001</v>
      </c>
      <c r="BE107" s="1">
        <v>32.027899679359798</v>
      </c>
      <c r="BF107" s="1">
        <v>39.176027338894897</v>
      </c>
      <c r="BG107" s="15">
        <v>37.965466291372501</v>
      </c>
      <c r="BH107" s="1" t="str">
        <f t="shared" si="18"/>
        <v>BF</v>
      </c>
    </row>
    <row r="108" spans="2:60" x14ac:dyDescent="0.35">
      <c r="B108" s="9" t="s">
        <v>13</v>
      </c>
      <c r="C108" s="1">
        <v>29.127638481544398</v>
      </c>
      <c r="D108" s="1">
        <v>36.134554650735197</v>
      </c>
      <c r="E108" s="1">
        <v>31.718860812441999</v>
      </c>
      <c r="F108" s="1">
        <v>28.2810795495839</v>
      </c>
      <c r="G108" s="1">
        <v>28.458601569719601</v>
      </c>
      <c r="H108" s="1">
        <v>32.061262298317097</v>
      </c>
      <c r="I108" s="1">
        <v>31.7928461518737</v>
      </c>
      <c r="J108" s="1">
        <v>35.063539082147599</v>
      </c>
      <c r="K108" s="15">
        <v>37.322055087968103</v>
      </c>
      <c r="L108" s="1" t="str">
        <f t="shared" si="19"/>
        <v>K</v>
      </c>
      <c r="N108" s="9" t="s">
        <v>13</v>
      </c>
      <c r="O108" s="1">
        <v>27.5474940792861</v>
      </c>
      <c r="P108" s="1">
        <v>27.574759760914102</v>
      </c>
      <c r="Q108" s="1">
        <v>27.002224924249099</v>
      </c>
      <c r="R108" s="1">
        <v>25.840901017378499</v>
      </c>
      <c r="S108" s="1">
        <v>25.987456618794798</v>
      </c>
      <c r="T108" s="1">
        <v>25.888732116424301</v>
      </c>
      <c r="U108" s="1">
        <v>25.644124216891999</v>
      </c>
      <c r="V108" s="1">
        <v>26.769673466077599</v>
      </c>
      <c r="W108" s="15">
        <v>27.676194153420699</v>
      </c>
      <c r="X108" s="1" t="str">
        <f t="shared" si="15"/>
        <v>W</v>
      </c>
      <c r="Z108" s="9" t="s">
        <v>13</v>
      </c>
      <c r="AA108" s="1">
        <v>32.151869553469098</v>
      </c>
      <c r="AB108" s="1">
        <v>33.659960817734998</v>
      </c>
      <c r="AC108" s="1">
        <v>33.356576357173701</v>
      </c>
      <c r="AD108" s="1">
        <v>26.714158631387299</v>
      </c>
      <c r="AE108" s="1">
        <v>30.425785219080801</v>
      </c>
      <c r="AF108" s="1">
        <v>30.7992228349752</v>
      </c>
      <c r="AG108" s="1">
        <v>30.9780207923795</v>
      </c>
      <c r="AH108" s="1">
        <v>35.070892023022601</v>
      </c>
      <c r="AI108" s="15">
        <v>34.308959202783903</v>
      </c>
      <c r="AJ108" s="1" t="str">
        <f t="shared" si="16"/>
        <v>AH</v>
      </c>
      <c r="AL108" s="9" t="s">
        <v>13</v>
      </c>
      <c r="AM108" s="1">
        <v>29.719729795195502</v>
      </c>
      <c r="AN108" s="1">
        <v>34.887977586698703</v>
      </c>
      <c r="AO108" s="1">
        <v>33.383546429591803</v>
      </c>
      <c r="AP108" s="1">
        <v>22.034453210261599</v>
      </c>
      <c r="AQ108" s="1">
        <v>30.262029325620698</v>
      </c>
      <c r="AR108" s="1">
        <v>32.318929596220102</v>
      </c>
      <c r="AS108" s="1">
        <v>33.3286424740296</v>
      </c>
      <c r="AT108" s="1">
        <v>35.8768250348691</v>
      </c>
      <c r="AU108" s="15">
        <v>35.614346095322396</v>
      </c>
      <c r="AV108" s="1" t="str">
        <f t="shared" si="17"/>
        <v>AT</v>
      </c>
      <c r="AX108" s="9" t="s">
        <v>13</v>
      </c>
      <c r="AY108" s="1">
        <v>37.3583822461962</v>
      </c>
      <c r="AZ108" s="1">
        <v>37.609063336184597</v>
      </c>
      <c r="BA108" s="1">
        <v>34.5655539964973</v>
      </c>
      <c r="BB108" s="1">
        <v>34.946749888317299</v>
      </c>
      <c r="BC108" s="1">
        <v>32.687616153339803</v>
      </c>
      <c r="BD108" s="1">
        <v>32.150400671776097</v>
      </c>
      <c r="BE108" s="1">
        <v>30.379327080578101</v>
      </c>
      <c r="BF108" s="1">
        <v>37.2612752088992</v>
      </c>
      <c r="BG108" s="15">
        <v>37.581711898186597</v>
      </c>
      <c r="BH108" s="1" t="str">
        <f t="shared" si="18"/>
        <v>AZ</v>
      </c>
    </row>
    <row r="109" spans="2:60" x14ac:dyDescent="0.35">
      <c r="B109" s="9" t="s">
        <v>14</v>
      </c>
      <c r="C109" s="1">
        <v>27.5251134879557</v>
      </c>
      <c r="D109" s="1">
        <v>29.2198727390466</v>
      </c>
      <c r="E109" s="1">
        <v>28.258544959963501</v>
      </c>
      <c r="F109" s="1">
        <v>21.290554659699701</v>
      </c>
      <c r="G109" s="1">
        <v>26.271259168636401</v>
      </c>
      <c r="H109" s="1">
        <v>29.2433913529328</v>
      </c>
      <c r="I109" s="1">
        <v>29.140032202589001</v>
      </c>
      <c r="J109" s="1">
        <v>32.823354640776898</v>
      </c>
      <c r="K109" s="15">
        <v>33.668190660580102</v>
      </c>
      <c r="L109" s="1" t="str">
        <f t="shared" si="19"/>
        <v>K</v>
      </c>
      <c r="N109" s="9" t="s">
        <v>14</v>
      </c>
      <c r="O109" s="1">
        <v>27.0725278053478</v>
      </c>
      <c r="P109" s="1">
        <v>25.8438122919185</v>
      </c>
      <c r="Q109" s="1">
        <v>26.111924228820801</v>
      </c>
      <c r="R109" s="1">
        <v>22.2562211089264</v>
      </c>
      <c r="S109" s="1">
        <v>25.6739879328364</v>
      </c>
      <c r="T109" s="1">
        <v>24.711749566787901</v>
      </c>
      <c r="U109" s="1">
        <v>24.844512681672398</v>
      </c>
      <c r="V109" s="1">
        <v>26.060931357234399</v>
      </c>
      <c r="W109" s="15">
        <v>26.602511318287998</v>
      </c>
      <c r="X109" s="1" t="str">
        <f t="shared" si="15"/>
        <v>O</v>
      </c>
      <c r="Z109" s="9" t="s">
        <v>14</v>
      </c>
      <c r="AA109" s="1">
        <v>29.639252414653001</v>
      </c>
      <c r="AB109" s="1">
        <v>26.781472068800198</v>
      </c>
      <c r="AC109" s="1">
        <v>29.362558691660301</v>
      </c>
      <c r="AD109" s="1">
        <v>20.8220690652937</v>
      </c>
      <c r="AE109" s="1">
        <v>28.549928594034</v>
      </c>
      <c r="AF109" s="1">
        <v>27.5278732158047</v>
      </c>
      <c r="AG109" s="1">
        <v>28.528218181884998</v>
      </c>
      <c r="AH109" s="1">
        <v>32.859236309314497</v>
      </c>
      <c r="AI109" s="15">
        <v>30.545401178528099</v>
      </c>
      <c r="AJ109" s="1" t="str">
        <f t="shared" si="16"/>
        <v>AH</v>
      </c>
      <c r="AL109" s="9" t="s">
        <v>14</v>
      </c>
      <c r="AM109" s="1">
        <v>30.979270967180899</v>
      </c>
      <c r="AN109" s="1">
        <v>32.405053007652</v>
      </c>
      <c r="AO109" s="1">
        <v>31.840032379771799</v>
      </c>
      <c r="AP109" s="1">
        <v>19.519153955777899</v>
      </c>
      <c r="AQ109" s="1">
        <v>30.136327276916901</v>
      </c>
      <c r="AR109" s="1">
        <v>28.967871632983801</v>
      </c>
      <c r="AS109" s="1">
        <v>30.076118864858699</v>
      </c>
      <c r="AT109" s="1">
        <v>33.752125805404198</v>
      </c>
      <c r="AU109" s="15">
        <v>33.673046397807902</v>
      </c>
      <c r="AV109" s="1" t="str">
        <f t="shared" si="17"/>
        <v>AT</v>
      </c>
      <c r="AX109" s="9" t="s">
        <v>14</v>
      </c>
      <c r="AY109" s="1">
        <v>30.937691616530199</v>
      </c>
      <c r="AZ109" s="1">
        <v>31.1208012107782</v>
      </c>
      <c r="BA109" s="1">
        <v>32.710780919322197</v>
      </c>
      <c r="BB109" s="1">
        <v>32.248940120427903</v>
      </c>
      <c r="BC109" s="1">
        <v>32.537720080461099</v>
      </c>
      <c r="BD109" s="1">
        <v>27.055855818765298</v>
      </c>
      <c r="BE109" s="1">
        <v>26.617896299119099</v>
      </c>
      <c r="BF109" s="1">
        <v>33.882979442274902</v>
      </c>
      <c r="BG109" s="15">
        <v>35.805910003684403</v>
      </c>
      <c r="BH109" s="1" t="str">
        <f t="shared" si="18"/>
        <v>BG</v>
      </c>
    </row>
    <row r="110" spans="2:60" x14ac:dyDescent="0.35">
      <c r="B110" s="9" t="s">
        <v>15</v>
      </c>
      <c r="C110" s="1">
        <v>25.682760330339601</v>
      </c>
      <c r="D110" s="1">
        <v>20.064499986757099</v>
      </c>
      <c r="E110" s="1">
        <v>23.703166682494398</v>
      </c>
      <c r="F110" s="1">
        <v>19.998196655337001</v>
      </c>
      <c r="G110" s="1">
        <v>25.083580317717701</v>
      </c>
      <c r="H110" s="1">
        <v>25.397907860041499</v>
      </c>
      <c r="I110" s="1">
        <v>25.976483470452902</v>
      </c>
      <c r="J110" s="1">
        <v>22.858949107340401</v>
      </c>
      <c r="K110" s="15">
        <v>20.085423909597299</v>
      </c>
      <c r="L110" s="1" t="str">
        <f t="shared" si="19"/>
        <v>I</v>
      </c>
      <c r="N110" s="9" t="s">
        <v>15</v>
      </c>
      <c r="O110" s="1">
        <v>25.614050887891899</v>
      </c>
      <c r="P110" s="1">
        <v>23.671491974837899</v>
      </c>
      <c r="Q110" s="1">
        <v>24.1034052000809</v>
      </c>
      <c r="R110" s="1">
        <v>23.661197362822602</v>
      </c>
      <c r="S110" s="1">
        <v>25.091561987289399</v>
      </c>
      <c r="T110" s="1">
        <v>24.979853747857302</v>
      </c>
      <c r="U110" s="1">
        <v>24.915650257395001</v>
      </c>
      <c r="V110" s="1">
        <v>24.156214998837001</v>
      </c>
      <c r="W110" s="15">
        <v>23.690399256261902</v>
      </c>
      <c r="X110" s="1" t="str">
        <f t="shared" si="15"/>
        <v>O</v>
      </c>
      <c r="Z110" s="9" t="s">
        <v>15</v>
      </c>
      <c r="AA110" s="1">
        <v>24.3260370718817</v>
      </c>
      <c r="AB110" s="1">
        <v>18.680041725624999</v>
      </c>
      <c r="AC110" s="1">
        <v>22.8085644611334</v>
      </c>
      <c r="AD110" s="1">
        <v>18.869191086495601</v>
      </c>
      <c r="AE110" s="1">
        <v>24.7247281587324</v>
      </c>
      <c r="AF110" s="1">
        <v>25.931291908692099</v>
      </c>
      <c r="AG110" s="1">
        <v>24.365564314597901</v>
      </c>
      <c r="AH110" s="1">
        <v>23.882918471837201</v>
      </c>
      <c r="AI110" s="15">
        <v>18.628743446533299</v>
      </c>
      <c r="AJ110" s="1" t="str">
        <f t="shared" si="16"/>
        <v>AF</v>
      </c>
      <c r="AL110" s="9" t="s">
        <v>15</v>
      </c>
      <c r="AM110" s="1">
        <v>24.3868588927727</v>
      </c>
      <c r="AN110" s="1">
        <v>19.5311853943378</v>
      </c>
      <c r="AO110" s="1">
        <v>22.482764907138201</v>
      </c>
      <c r="AP110" s="1">
        <v>19.766093719178599</v>
      </c>
      <c r="AQ110" s="1">
        <v>25.558364049024402</v>
      </c>
      <c r="AR110" s="1">
        <v>26.3526690757027</v>
      </c>
      <c r="AS110" s="1">
        <v>26.511742962571301</v>
      </c>
      <c r="AT110" s="1">
        <v>23.3396061020932</v>
      </c>
      <c r="AU110" s="15">
        <v>19.5630622661876</v>
      </c>
      <c r="AV110" s="1" t="str">
        <f t="shared" si="17"/>
        <v>AS</v>
      </c>
      <c r="AX110" s="9" t="s">
        <v>15</v>
      </c>
      <c r="AY110" s="1">
        <v>32.780708128341303</v>
      </c>
      <c r="AZ110" s="1">
        <v>31.7247976165892</v>
      </c>
      <c r="BA110" s="1">
        <v>31.473185629068201</v>
      </c>
      <c r="BB110" s="1">
        <v>31.665609029911199</v>
      </c>
      <c r="BC110" s="1">
        <v>33.620745171810903</v>
      </c>
      <c r="BD110" s="1">
        <v>32.358445499738202</v>
      </c>
      <c r="BE110" s="1">
        <v>30.486224719893201</v>
      </c>
      <c r="BF110" s="1">
        <v>33.936589127038403</v>
      </c>
      <c r="BG110" s="15">
        <v>31.726010657322501</v>
      </c>
      <c r="BH110" s="1" t="str">
        <f t="shared" si="18"/>
        <v>BF</v>
      </c>
    </row>
    <row r="111" spans="2:60" x14ac:dyDescent="0.35">
      <c r="B111" s="9" t="s">
        <v>16</v>
      </c>
      <c r="C111" s="1">
        <v>35.471579291223001</v>
      </c>
      <c r="D111" s="1">
        <v>35.859771991387099</v>
      </c>
      <c r="E111" s="1">
        <v>33.738892908075002</v>
      </c>
      <c r="F111" s="1">
        <v>33.422292015047802</v>
      </c>
      <c r="G111" s="1">
        <v>31.523762697966099</v>
      </c>
      <c r="H111" s="1">
        <v>34.1524108333832</v>
      </c>
      <c r="I111" s="1">
        <v>34.896746100420103</v>
      </c>
      <c r="J111" s="1">
        <v>36.0814557535262</v>
      </c>
      <c r="K111" s="15">
        <v>36.528546057097202</v>
      </c>
      <c r="L111" s="1" t="str">
        <f t="shared" si="19"/>
        <v>K</v>
      </c>
      <c r="N111" s="9" t="s">
        <v>16</v>
      </c>
      <c r="O111" s="1">
        <v>27.451647069526299</v>
      </c>
      <c r="P111" s="1">
        <v>27.465850045198099</v>
      </c>
      <c r="Q111" s="1">
        <v>27.066366908381902</v>
      </c>
      <c r="R111" s="1">
        <v>26.939048554689101</v>
      </c>
      <c r="S111" s="1">
        <v>26.2651442452241</v>
      </c>
      <c r="T111" s="1">
        <v>26.262465170904999</v>
      </c>
      <c r="U111" s="1">
        <v>26.123371758446499</v>
      </c>
      <c r="V111" s="1">
        <v>27.006113601478599</v>
      </c>
      <c r="W111" s="15">
        <v>27.541478598188299</v>
      </c>
      <c r="X111" s="1" t="str">
        <f t="shared" si="15"/>
        <v>W</v>
      </c>
      <c r="Z111" s="9" t="s">
        <v>16</v>
      </c>
      <c r="AA111" s="1">
        <v>31.817166308176301</v>
      </c>
      <c r="AB111" s="1">
        <v>34.305855134864998</v>
      </c>
      <c r="AC111" s="1">
        <v>33.322431533290803</v>
      </c>
      <c r="AD111" s="1">
        <v>31.167723321034799</v>
      </c>
      <c r="AE111" s="1">
        <v>32.096660851057898</v>
      </c>
      <c r="AF111" s="1">
        <v>33.294468529113701</v>
      </c>
      <c r="AG111" s="1">
        <v>32.674379338194697</v>
      </c>
      <c r="AH111" s="1">
        <v>35.354562190600703</v>
      </c>
      <c r="AI111" s="15">
        <v>34.317134373839899</v>
      </c>
      <c r="AJ111" s="1" t="str">
        <f t="shared" si="16"/>
        <v>AH</v>
      </c>
      <c r="AL111" s="9" t="s">
        <v>16</v>
      </c>
      <c r="AM111" s="1">
        <v>31.3993081484372</v>
      </c>
      <c r="AN111" s="1">
        <v>34.307352873493898</v>
      </c>
      <c r="AO111" s="1">
        <v>33.242659001133298</v>
      </c>
      <c r="AP111" s="1">
        <v>31.125672712136598</v>
      </c>
      <c r="AQ111" s="1">
        <v>32.057420392504199</v>
      </c>
      <c r="AR111" s="1">
        <v>33.967998764645898</v>
      </c>
      <c r="AS111" s="1">
        <v>35.353018510709099</v>
      </c>
      <c r="AT111" s="1">
        <v>36.140225648185599</v>
      </c>
      <c r="AU111" s="15">
        <v>34.920684940468803</v>
      </c>
      <c r="AV111" s="1" t="str">
        <f t="shared" si="17"/>
        <v>AT</v>
      </c>
      <c r="AX111" s="9" t="s">
        <v>16</v>
      </c>
      <c r="AY111" s="1">
        <v>35.828336254248903</v>
      </c>
      <c r="AZ111" s="1">
        <v>36.913170596642203</v>
      </c>
      <c r="BA111" s="1">
        <v>33.332874074063398</v>
      </c>
      <c r="BB111" s="1">
        <v>35.941947185176801</v>
      </c>
      <c r="BC111" s="1">
        <v>34.174159852912197</v>
      </c>
      <c r="BD111" s="1">
        <v>33.848992696453301</v>
      </c>
      <c r="BE111" s="1">
        <v>31.251608426212201</v>
      </c>
      <c r="BF111" s="1">
        <v>38.057215141346802</v>
      </c>
      <c r="BG111" s="15">
        <v>36.6048683355328</v>
      </c>
      <c r="BH111" s="1" t="str">
        <f t="shared" si="18"/>
        <v>BF</v>
      </c>
    </row>
    <row r="112" spans="2:60" x14ac:dyDescent="0.35">
      <c r="B112" s="9" t="s">
        <v>17</v>
      </c>
      <c r="C112" s="1">
        <v>40.181500581944</v>
      </c>
      <c r="D112" s="1">
        <v>41.288010153232001</v>
      </c>
      <c r="E112" s="1">
        <v>36.844542644103498</v>
      </c>
      <c r="F112" s="1">
        <v>34.879417010190998</v>
      </c>
      <c r="G112" s="1">
        <v>34.126773996167898</v>
      </c>
      <c r="H112" s="1">
        <v>35.394554871105001</v>
      </c>
      <c r="I112" s="1">
        <v>34.679192160840699</v>
      </c>
      <c r="J112" s="1">
        <v>39.519247506384197</v>
      </c>
      <c r="K112" s="15">
        <v>41.8416515725769</v>
      </c>
      <c r="L112" s="1" t="str">
        <f t="shared" si="19"/>
        <v>K</v>
      </c>
      <c r="N112" s="9" t="s">
        <v>17</v>
      </c>
      <c r="O112" s="1">
        <v>27.969339912117501</v>
      </c>
      <c r="P112" s="1">
        <v>27.944749467541001</v>
      </c>
      <c r="Q112" s="1">
        <v>27.603829203790202</v>
      </c>
      <c r="R112" s="1">
        <v>27.086510933497198</v>
      </c>
      <c r="S112" s="1">
        <v>26.628106688433501</v>
      </c>
      <c r="T112" s="1">
        <v>26.5400624223935</v>
      </c>
      <c r="U112" s="1">
        <v>26.193616161564702</v>
      </c>
      <c r="V112" s="1">
        <v>27.1915853701062</v>
      </c>
      <c r="W112" s="15">
        <v>27.904421606595399</v>
      </c>
      <c r="X112" s="1" t="str">
        <f t="shared" si="15"/>
        <v>O</v>
      </c>
      <c r="Z112" s="9" t="s">
        <v>17</v>
      </c>
      <c r="AA112" s="1">
        <v>36.024074358262297</v>
      </c>
      <c r="AB112" s="1">
        <v>36.456237213707901</v>
      </c>
      <c r="AC112" s="1">
        <v>35.4077323850724</v>
      </c>
      <c r="AD112" s="1">
        <v>30.904836857500701</v>
      </c>
      <c r="AE112" s="1">
        <v>33.1752941280253</v>
      </c>
      <c r="AF112" s="1">
        <v>34.176134774978401</v>
      </c>
      <c r="AG112" s="1">
        <v>32.878389754348099</v>
      </c>
      <c r="AH112" s="1">
        <v>36.933894974904</v>
      </c>
      <c r="AI112" s="15">
        <v>36.370605279466403</v>
      </c>
      <c r="AJ112" s="1" t="str">
        <f t="shared" si="16"/>
        <v>AH</v>
      </c>
      <c r="AL112" s="9" t="s">
        <v>17</v>
      </c>
      <c r="AM112" s="1">
        <v>35.2406691840715</v>
      </c>
      <c r="AN112" s="1">
        <v>36.9866430308644</v>
      </c>
      <c r="AO112" s="1">
        <v>35.551649029552301</v>
      </c>
      <c r="AP112" s="1">
        <v>31.405015452358001</v>
      </c>
      <c r="AQ112" s="1">
        <v>33.442192124562297</v>
      </c>
      <c r="AR112" s="1">
        <v>34.440282093480803</v>
      </c>
      <c r="AS112" s="1">
        <v>35.570009374172997</v>
      </c>
      <c r="AT112" s="1">
        <v>37.800696704682203</v>
      </c>
      <c r="AU112" s="15">
        <v>37.216195947726597</v>
      </c>
      <c r="AV112" s="1" t="str">
        <f t="shared" si="17"/>
        <v>AT</v>
      </c>
      <c r="AX112" s="9" t="s">
        <v>17</v>
      </c>
      <c r="AY112" s="1">
        <v>38.279419576688497</v>
      </c>
      <c r="AZ112" s="1">
        <v>39.257009898556497</v>
      </c>
      <c r="BA112" s="1">
        <v>37.421816245884699</v>
      </c>
      <c r="BB112" s="1">
        <v>37.331971341816903</v>
      </c>
      <c r="BC112" s="1">
        <v>36.332401738481899</v>
      </c>
      <c r="BD112" s="1">
        <v>35.743914760007598</v>
      </c>
      <c r="BE112" s="1">
        <v>34.095520532221101</v>
      </c>
      <c r="BF112" s="1">
        <v>40.167712977815697</v>
      </c>
      <c r="BG112" s="15">
        <v>39.083517573855502</v>
      </c>
      <c r="BH112" s="1" t="str">
        <f t="shared" si="18"/>
        <v>BF</v>
      </c>
    </row>
    <row r="113" spans="2:60" x14ac:dyDescent="0.35">
      <c r="B113" s="9" t="s">
        <v>18</v>
      </c>
      <c r="C113" s="1">
        <v>31.608421079268499</v>
      </c>
      <c r="D113" s="1">
        <v>40.008303443634702</v>
      </c>
      <c r="E113" s="1">
        <v>37.092323331708201</v>
      </c>
      <c r="F113" s="1">
        <v>34.457154147159301</v>
      </c>
      <c r="G113" s="1">
        <v>33.515176380788098</v>
      </c>
      <c r="H113" s="1">
        <v>35.759299974961401</v>
      </c>
      <c r="I113" s="1">
        <v>35.4045173028222</v>
      </c>
      <c r="J113" s="1">
        <v>39.973881974925298</v>
      </c>
      <c r="K113" s="15">
        <v>40.801813267417302</v>
      </c>
      <c r="L113" s="1" t="str">
        <f t="shared" si="19"/>
        <v>K</v>
      </c>
      <c r="N113" s="9" t="s">
        <v>18</v>
      </c>
      <c r="O113" s="1">
        <v>26.9045639744973</v>
      </c>
      <c r="P113" s="1">
        <v>27.9899536810806</v>
      </c>
      <c r="Q113" s="1">
        <v>27.990951248355</v>
      </c>
      <c r="R113" s="1">
        <v>27.0097602666165</v>
      </c>
      <c r="S113" s="1">
        <v>26.6246312745665</v>
      </c>
      <c r="T113" s="1">
        <v>26.586469896320601</v>
      </c>
      <c r="U113" s="1">
        <v>26.1941794617473</v>
      </c>
      <c r="V113" s="1">
        <v>27.398451589141501</v>
      </c>
      <c r="W113" s="15">
        <v>28.000535059334599</v>
      </c>
      <c r="X113" s="1" t="str">
        <f t="shared" si="15"/>
        <v>W</v>
      </c>
      <c r="Z113" s="9" t="s">
        <v>18</v>
      </c>
      <c r="AA113" s="1">
        <v>29.492311624826002</v>
      </c>
      <c r="AB113" s="1">
        <v>37.3624411859143</v>
      </c>
      <c r="AC113" s="1">
        <v>35.4798023642131</v>
      </c>
      <c r="AD113" s="1">
        <v>30.957677636928601</v>
      </c>
      <c r="AE113" s="1">
        <v>32.466400109253499</v>
      </c>
      <c r="AF113" s="1">
        <v>34.711092207888001</v>
      </c>
      <c r="AG113" s="1">
        <v>33.939995379632002</v>
      </c>
      <c r="AH113" s="1">
        <v>37.930952831185401</v>
      </c>
      <c r="AI113" s="15">
        <v>36.857250125835002</v>
      </c>
      <c r="AJ113" s="1" t="str">
        <f t="shared" si="16"/>
        <v>AH</v>
      </c>
      <c r="AL113" s="9" t="s">
        <v>18</v>
      </c>
      <c r="AM113" s="1">
        <v>28.363005286986301</v>
      </c>
      <c r="AN113" s="1">
        <v>38.330658038024801</v>
      </c>
      <c r="AO113" s="1">
        <v>35.674386756274302</v>
      </c>
      <c r="AP113" s="1">
        <v>30.550453759434799</v>
      </c>
      <c r="AQ113" s="1">
        <v>32.782593331011398</v>
      </c>
      <c r="AR113" s="1">
        <v>34.774661326110603</v>
      </c>
      <c r="AS113" s="1">
        <v>35.765067559808998</v>
      </c>
      <c r="AT113" s="1">
        <v>39.421678462353199</v>
      </c>
      <c r="AU113" s="15">
        <v>37.817742875909097</v>
      </c>
      <c r="AV113" s="1" t="str">
        <f t="shared" si="17"/>
        <v>AT</v>
      </c>
      <c r="AX113" s="9" t="s">
        <v>18</v>
      </c>
      <c r="AY113" s="1">
        <v>38.754064974657403</v>
      </c>
      <c r="AZ113" s="1">
        <v>40.395343109471099</v>
      </c>
      <c r="BA113" s="1">
        <v>37.417139160432399</v>
      </c>
      <c r="BB113" s="1">
        <v>37.602911876169401</v>
      </c>
      <c r="BC113" s="1">
        <v>35.293328727212902</v>
      </c>
      <c r="BD113" s="1">
        <v>35.705679339927798</v>
      </c>
      <c r="BE113" s="1">
        <v>33.662050499893901</v>
      </c>
      <c r="BF113" s="1">
        <v>40.173934673253903</v>
      </c>
      <c r="BG113" s="15">
        <v>39.418373971202598</v>
      </c>
      <c r="BH113" s="1" t="str">
        <f t="shared" si="18"/>
        <v>AZ</v>
      </c>
    </row>
    <row r="114" spans="2:60" x14ac:dyDescent="0.35">
      <c r="B114" s="10" t="s">
        <v>31</v>
      </c>
      <c r="K114" s="15"/>
      <c r="N114" s="10" t="s">
        <v>31</v>
      </c>
      <c r="W114" s="15"/>
      <c r="Z114" s="10" t="s">
        <v>31</v>
      </c>
      <c r="AI114" s="15"/>
      <c r="AL114" s="10" t="s">
        <v>31</v>
      </c>
      <c r="AU114" s="15"/>
      <c r="AX114" s="10" t="s">
        <v>31</v>
      </c>
      <c r="BG114" s="15"/>
    </row>
    <row r="115" spans="2:60" x14ac:dyDescent="0.35">
      <c r="B115" s="9" t="s">
        <v>11</v>
      </c>
      <c r="C115" s="1">
        <v>31.615276766146199</v>
      </c>
      <c r="D115" s="1">
        <v>39.187382039887403</v>
      </c>
      <c r="E115" s="1">
        <v>32.796443720886401</v>
      </c>
      <c r="F115" s="1">
        <v>31.467938519905498</v>
      </c>
      <c r="G115" s="1">
        <v>34.3620375433687</v>
      </c>
      <c r="H115" s="1">
        <v>36.861267297184298</v>
      </c>
      <c r="I115" s="1">
        <v>35.849316333375697</v>
      </c>
      <c r="J115" s="1">
        <v>39.2375452401605</v>
      </c>
      <c r="K115" s="15">
        <v>39.263067245210202</v>
      </c>
      <c r="L115" s="1" t="str">
        <f t="shared" si="19"/>
        <v>K</v>
      </c>
      <c r="N115" s="9" t="s">
        <v>11</v>
      </c>
      <c r="O115" s="1">
        <v>27.030116854203101</v>
      </c>
      <c r="P115" s="1">
        <v>27.8012356304456</v>
      </c>
      <c r="Q115" s="1">
        <v>27.2249510829634</v>
      </c>
      <c r="R115" s="1">
        <v>27.137345603482501</v>
      </c>
      <c r="S115" s="1">
        <v>26.5682114088149</v>
      </c>
      <c r="T115" s="1">
        <v>27.149709608621102</v>
      </c>
      <c r="U115" s="1">
        <v>25.628262421257901</v>
      </c>
      <c r="V115" s="1">
        <v>27.571265254488601</v>
      </c>
      <c r="W115" s="15">
        <v>27.7782306233638</v>
      </c>
      <c r="X115" s="1" t="str">
        <f t="shared" si="15"/>
        <v>P</v>
      </c>
      <c r="Z115" s="9" t="s">
        <v>11</v>
      </c>
      <c r="AA115" s="1">
        <v>31.316372436496302</v>
      </c>
      <c r="AB115" s="1">
        <v>35.872486630277201</v>
      </c>
      <c r="AC115" s="1">
        <v>33.742741253010102</v>
      </c>
      <c r="AD115" s="1">
        <v>31.475147845491801</v>
      </c>
      <c r="AE115" s="1">
        <v>34.0597901572173</v>
      </c>
      <c r="AF115" s="1">
        <v>35.763814230043003</v>
      </c>
      <c r="AG115" s="1">
        <v>26.860615172787298</v>
      </c>
      <c r="AH115" s="1">
        <v>37.004009942182897</v>
      </c>
      <c r="AI115" s="15">
        <v>35.887044730215003</v>
      </c>
      <c r="AJ115" s="1" t="str">
        <f t="shared" si="16"/>
        <v>AH</v>
      </c>
      <c r="AL115" s="9" t="s">
        <v>11</v>
      </c>
      <c r="AM115" s="1">
        <v>29.562806277117801</v>
      </c>
      <c r="AN115" s="1">
        <v>36.158790579184299</v>
      </c>
      <c r="AO115" s="1">
        <v>33.335388978709602</v>
      </c>
      <c r="AP115" s="1">
        <v>29.626025536055401</v>
      </c>
      <c r="AQ115" s="1">
        <v>34.2143777360494</v>
      </c>
      <c r="AR115" s="1">
        <v>36.152170628568399</v>
      </c>
      <c r="AS115" s="1">
        <v>36.761280723298803</v>
      </c>
      <c r="AT115" s="1">
        <v>37.331550368679103</v>
      </c>
      <c r="AU115" s="15">
        <v>36.228287119543197</v>
      </c>
      <c r="AV115" s="1" t="str">
        <f t="shared" si="17"/>
        <v>AT</v>
      </c>
      <c r="AX115" s="9" t="s">
        <v>11</v>
      </c>
      <c r="AY115" s="1">
        <v>37.3995693881321</v>
      </c>
      <c r="AZ115" s="1">
        <v>38.377890571247498</v>
      </c>
      <c r="BA115" s="1">
        <v>36.689818205735499</v>
      </c>
      <c r="BB115" s="1">
        <v>37.060581389862399</v>
      </c>
      <c r="BC115" s="1">
        <v>37.151223540027402</v>
      </c>
      <c r="BD115" s="1">
        <v>38.441260380286799</v>
      </c>
      <c r="BE115" s="1">
        <v>30.945831300340799</v>
      </c>
      <c r="BF115" s="1">
        <v>40.303910932981999</v>
      </c>
      <c r="BG115" s="15">
        <v>38.065588312306197</v>
      </c>
      <c r="BH115" s="1" t="str">
        <f t="shared" si="18"/>
        <v>BF</v>
      </c>
    </row>
    <row r="116" spans="2:60" x14ac:dyDescent="0.35">
      <c r="B116" s="9" t="s">
        <v>12</v>
      </c>
      <c r="C116" s="1">
        <v>26.080690993449899</v>
      </c>
      <c r="D116" s="1">
        <v>34.934808559734698</v>
      </c>
      <c r="E116" s="1">
        <v>33.249638407361203</v>
      </c>
      <c r="F116" s="1">
        <v>26.778079981017999</v>
      </c>
      <c r="G116" s="1">
        <v>32.590515611216901</v>
      </c>
      <c r="H116" s="1">
        <v>34.294070868690397</v>
      </c>
      <c r="I116" s="1">
        <v>33.119041145090897</v>
      </c>
      <c r="J116" s="1">
        <v>37.309938476252</v>
      </c>
      <c r="K116" s="15">
        <v>38.434429954427401</v>
      </c>
      <c r="L116" s="1" t="str">
        <f t="shared" si="19"/>
        <v>K</v>
      </c>
      <c r="N116" s="9" t="s">
        <v>12</v>
      </c>
      <c r="O116" s="1">
        <v>24.795786350343398</v>
      </c>
      <c r="P116" s="1">
        <v>27.7037477725878</v>
      </c>
      <c r="Q116" s="1">
        <v>27.127043274171299</v>
      </c>
      <c r="R116" s="1">
        <v>24.789621017806901</v>
      </c>
      <c r="S116" s="1">
        <v>26.492297927458601</v>
      </c>
      <c r="T116" s="1">
        <v>26.460212010813699</v>
      </c>
      <c r="U116" s="1">
        <v>26.4040156296563</v>
      </c>
      <c r="V116" s="1">
        <v>27.217885216567399</v>
      </c>
      <c r="W116" s="15">
        <v>27.783427105354399</v>
      </c>
      <c r="X116" s="1" t="str">
        <f t="shared" si="15"/>
        <v>W</v>
      </c>
      <c r="Z116" s="9" t="s">
        <v>12</v>
      </c>
      <c r="AA116" s="1">
        <v>26.074620305767802</v>
      </c>
      <c r="AB116" s="1">
        <v>35.534616047911797</v>
      </c>
      <c r="AC116" s="1">
        <v>33.700000082139098</v>
      </c>
      <c r="AD116" s="1">
        <v>25.651878691781999</v>
      </c>
      <c r="AE116" s="1">
        <v>33.101327344619598</v>
      </c>
      <c r="AF116" s="1">
        <v>34.251184767573001</v>
      </c>
      <c r="AG116" s="1">
        <v>33.008394487518501</v>
      </c>
      <c r="AH116" s="1">
        <v>35.855203508731101</v>
      </c>
      <c r="AI116" s="15">
        <v>35.621927448892997</v>
      </c>
      <c r="AJ116" s="1" t="str">
        <f t="shared" si="16"/>
        <v>AH</v>
      </c>
      <c r="AL116" s="9" t="s">
        <v>12</v>
      </c>
      <c r="AM116" s="1">
        <v>23.8307480327157</v>
      </c>
      <c r="AN116" s="1">
        <v>35.985653337244997</v>
      </c>
      <c r="AO116" s="1">
        <v>33.720365240221398</v>
      </c>
      <c r="AP116" s="1">
        <v>24.7830041697413</v>
      </c>
      <c r="AQ116" s="1">
        <v>33.301457232249597</v>
      </c>
      <c r="AR116" s="1">
        <v>33.979359404447798</v>
      </c>
      <c r="AS116" s="1">
        <v>35.476152744477901</v>
      </c>
      <c r="AT116" s="1">
        <v>36.821543108392802</v>
      </c>
      <c r="AU116" s="15">
        <v>36.025958772050899</v>
      </c>
      <c r="AV116" s="1" t="str">
        <f t="shared" si="17"/>
        <v>AT</v>
      </c>
      <c r="AX116" s="9" t="s">
        <v>12</v>
      </c>
      <c r="AY116" s="1">
        <v>34.993591420566602</v>
      </c>
      <c r="AZ116" s="1">
        <v>38.1473425214134</v>
      </c>
      <c r="BA116" s="1">
        <v>35.560576767461697</v>
      </c>
      <c r="BB116" s="1">
        <v>34.614030942267</v>
      </c>
      <c r="BC116" s="1">
        <v>35.402446132166801</v>
      </c>
      <c r="BD116" s="1">
        <v>34.234380909692803</v>
      </c>
      <c r="BE116" s="1">
        <v>31.970803615441699</v>
      </c>
      <c r="BF116" s="1">
        <v>39.362857633941303</v>
      </c>
      <c r="BG116" s="15">
        <v>37.895489505687003</v>
      </c>
      <c r="BH116" s="1" t="str">
        <f t="shared" si="18"/>
        <v>BF</v>
      </c>
    </row>
    <row r="117" spans="2:60" x14ac:dyDescent="0.35">
      <c r="B117" s="9" t="s">
        <v>13</v>
      </c>
      <c r="C117" s="1">
        <v>24.965977458792199</v>
      </c>
      <c r="D117" s="1">
        <v>36.659795605019703</v>
      </c>
      <c r="E117" s="1">
        <v>32.034729781512802</v>
      </c>
      <c r="F117" s="1">
        <v>22.566220089786899</v>
      </c>
      <c r="G117" s="1">
        <v>29.012903363264599</v>
      </c>
      <c r="H117" s="1">
        <v>31.8470568362061</v>
      </c>
      <c r="I117" s="1">
        <v>32.127788639836503</v>
      </c>
      <c r="J117" s="1">
        <v>34.973959418151999</v>
      </c>
      <c r="K117" s="15">
        <v>37.6250206663087</v>
      </c>
      <c r="L117" s="1" t="str">
        <f t="shared" si="19"/>
        <v>K</v>
      </c>
      <c r="N117" s="9" t="s">
        <v>13</v>
      </c>
      <c r="O117" s="1">
        <v>25.8543189793095</v>
      </c>
      <c r="P117" s="1">
        <v>27.574910249784001</v>
      </c>
      <c r="Q117" s="1">
        <v>26.9692634775813</v>
      </c>
      <c r="R117" s="1">
        <v>23.0116074815319</v>
      </c>
      <c r="S117" s="1">
        <v>25.9854801526408</v>
      </c>
      <c r="T117" s="1">
        <v>25.8625243415066</v>
      </c>
      <c r="U117" s="1">
        <v>26.036091424602699</v>
      </c>
      <c r="V117" s="1">
        <v>26.752823832997901</v>
      </c>
      <c r="W117" s="15">
        <v>27.670055812602801</v>
      </c>
      <c r="X117" s="1" t="str">
        <f t="shared" si="15"/>
        <v>W</v>
      </c>
      <c r="Z117" s="9" t="s">
        <v>13</v>
      </c>
      <c r="AA117" s="1">
        <v>26.672999413566298</v>
      </c>
      <c r="AB117" s="1">
        <v>33.035372001832897</v>
      </c>
      <c r="AC117" s="1">
        <v>33.052150008281203</v>
      </c>
      <c r="AD117" s="1">
        <v>21.811144608436301</v>
      </c>
      <c r="AE117" s="1">
        <v>30.692218359736302</v>
      </c>
      <c r="AF117" s="1">
        <v>31.5747906260939</v>
      </c>
      <c r="AG117" s="1">
        <v>30.438422984271401</v>
      </c>
      <c r="AH117" s="1">
        <v>35.069106199464699</v>
      </c>
      <c r="AI117" s="15">
        <v>34.593408794194801</v>
      </c>
      <c r="AJ117" s="1" t="str">
        <f t="shared" si="16"/>
        <v>AH</v>
      </c>
      <c r="AL117" s="9" t="s">
        <v>13</v>
      </c>
      <c r="AM117" s="1">
        <v>23.544624474894199</v>
      </c>
      <c r="AN117" s="1">
        <v>34.883432262267</v>
      </c>
      <c r="AO117" s="1">
        <v>33.1737934093699</v>
      </c>
      <c r="AP117" s="1">
        <v>18.750975956750501</v>
      </c>
      <c r="AQ117" s="1">
        <v>30.6645737026071</v>
      </c>
      <c r="AR117" s="1">
        <v>32.247436826470697</v>
      </c>
      <c r="AS117" s="1">
        <v>33.358234956173099</v>
      </c>
      <c r="AT117" s="1">
        <v>35.9893433416227</v>
      </c>
      <c r="AU117" s="15">
        <v>35.602486450107698</v>
      </c>
      <c r="AV117" s="1" t="str">
        <f t="shared" si="17"/>
        <v>AT</v>
      </c>
      <c r="AX117" s="9" t="s">
        <v>13</v>
      </c>
      <c r="AY117" s="1">
        <v>36.098756655668801</v>
      </c>
      <c r="AZ117" s="1">
        <v>37.607175110707097</v>
      </c>
      <c r="BA117" s="1">
        <v>34.647918246466197</v>
      </c>
      <c r="BB117" s="1">
        <v>31.4880044002335</v>
      </c>
      <c r="BC117" s="1">
        <v>33.770946388409499</v>
      </c>
      <c r="BD117" s="1">
        <v>31.4798124151718</v>
      </c>
      <c r="BE117" s="1">
        <v>30.911463109228499</v>
      </c>
      <c r="BF117" s="1">
        <v>37.642951831839298</v>
      </c>
      <c r="BG117" s="15">
        <v>37.576725204412803</v>
      </c>
      <c r="BH117" s="1" t="str">
        <f t="shared" si="18"/>
        <v>BF</v>
      </c>
    </row>
    <row r="118" spans="2:60" x14ac:dyDescent="0.35">
      <c r="B118" s="9" t="s">
        <v>14</v>
      </c>
      <c r="C118" s="1">
        <v>26.8255155578819</v>
      </c>
      <c r="D118" s="1">
        <v>30.324199642468098</v>
      </c>
      <c r="E118" s="1">
        <v>28.414823337338301</v>
      </c>
      <c r="F118" s="1">
        <v>19.4150618607461</v>
      </c>
      <c r="G118" s="1">
        <v>23.5512658350967</v>
      </c>
      <c r="H118" s="1">
        <v>28.988690819104701</v>
      </c>
      <c r="I118" s="1">
        <v>29.304584190933099</v>
      </c>
      <c r="J118" s="1">
        <v>32.852151103975103</v>
      </c>
      <c r="K118" s="15">
        <v>33.6619025238342</v>
      </c>
      <c r="L118" s="1" t="str">
        <f t="shared" si="19"/>
        <v>K</v>
      </c>
      <c r="N118" s="9" t="s">
        <v>14</v>
      </c>
      <c r="O118" s="1">
        <v>26.5355730891146</v>
      </c>
      <c r="P118" s="1">
        <v>25.8386244059853</v>
      </c>
      <c r="Q118" s="1">
        <v>26.126995558056201</v>
      </c>
      <c r="R118" s="1">
        <v>19.7314265758171</v>
      </c>
      <c r="S118" s="1">
        <v>25.242559668398599</v>
      </c>
      <c r="T118" s="1">
        <v>24.732640611510998</v>
      </c>
      <c r="U118" s="1">
        <v>24.808260055127299</v>
      </c>
      <c r="V118" s="1">
        <v>26.058526115298001</v>
      </c>
      <c r="W118" s="15">
        <v>26.4271426736831</v>
      </c>
      <c r="X118" s="1" t="str">
        <f t="shared" si="15"/>
        <v>O</v>
      </c>
      <c r="Z118" s="9" t="s">
        <v>14</v>
      </c>
      <c r="AA118" s="1">
        <v>27.872697231159702</v>
      </c>
      <c r="AB118" s="1">
        <v>20.534961591690902</v>
      </c>
      <c r="AC118" s="1">
        <v>29.426304857019002</v>
      </c>
      <c r="AD118" s="1">
        <v>18.551770987177299</v>
      </c>
      <c r="AE118" s="1">
        <v>28.0089646529152</v>
      </c>
      <c r="AF118" s="1">
        <v>27.321536952271298</v>
      </c>
      <c r="AG118" s="1">
        <v>28.069591729878098</v>
      </c>
      <c r="AH118" s="1">
        <v>32.413101553456002</v>
      </c>
      <c r="AI118" s="15">
        <v>30.6661700699736</v>
      </c>
      <c r="AJ118" s="1" t="str">
        <f t="shared" si="16"/>
        <v>AH</v>
      </c>
      <c r="AL118" s="9" t="s">
        <v>14</v>
      </c>
      <c r="AM118" s="1">
        <v>28.8195485550938</v>
      </c>
      <c r="AN118" s="1">
        <v>27.827684339090801</v>
      </c>
      <c r="AO118" s="1">
        <v>31.823481859613999</v>
      </c>
      <c r="AP118" s="1">
        <v>17.432587682259001</v>
      </c>
      <c r="AQ118" s="1">
        <v>28.798870101790399</v>
      </c>
      <c r="AR118" s="1">
        <v>28.870440181901699</v>
      </c>
      <c r="AS118" s="1">
        <v>30.079840729789598</v>
      </c>
      <c r="AT118" s="1">
        <v>33.659286446743501</v>
      </c>
      <c r="AU118" s="15">
        <v>33.622930929401697</v>
      </c>
      <c r="AV118" s="1" t="str">
        <f t="shared" si="17"/>
        <v>AT</v>
      </c>
      <c r="AX118" s="9" t="s">
        <v>14</v>
      </c>
      <c r="AY118" s="1">
        <v>30.640159266681898</v>
      </c>
      <c r="AZ118" s="1">
        <v>33.001013297141398</v>
      </c>
      <c r="BA118" s="1">
        <v>32.786279323581802</v>
      </c>
      <c r="BB118" s="1">
        <v>30.622678869542799</v>
      </c>
      <c r="BC118" s="1">
        <v>30.674192065909001</v>
      </c>
      <c r="BD118" s="1">
        <v>27.183449939010501</v>
      </c>
      <c r="BE118" s="1">
        <v>26.878555458826799</v>
      </c>
      <c r="BF118" s="1">
        <v>32.8712597009958</v>
      </c>
      <c r="BG118" s="15">
        <v>35.875333364922</v>
      </c>
      <c r="BH118" s="1" t="str">
        <f t="shared" si="18"/>
        <v>BG</v>
      </c>
    </row>
    <row r="119" spans="2:60" x14ac:dyDescent="0.35">
      <c r="B119" s="9" t="s">
        <v>15</v>
      </c>
      <c r="C119" s="1">
        <v>22.9028087074424</v>
      </c>
      <c r="D119" s="1">
        <v>19.987861155023801</v>
      </c>
      <c r="E119" s="1">
        <v>18.512318660719899</v>
      </c>
      <c r="F119" s="1">
        <v>19.636707064102499</v>
      </c>
      <c r="G119" s="1">
        <v>24.8253808681715</v>
      </c>
      <c r="H119" s="1">
        <v>25.4950826496834</v>
      </c>
      <c r="I119" s="1">
        <v>26.294300574397202</v>
      </c>
      <c r="J119" s="1">
        <v>22.791250023438799</v>
      </c>
      <c r="K119" s="15">
        <v>20.1288804872969</v>
      </c>
      <c r="L119" s="1" t="str">
        <f t="shared" si="19"/>
        <v>I</v>
      </c>
      <c r="N119" s="9" t="s">
        <v>15</v>
      </c>
      <c r="O119" s="1">
        <v>24.3343883191156</v>
      </c>
      <c r="P119" s="1">
        <v>23.723439431673899</v>
      </c>
      <c r="Q119" s="1">
        <v>23.062613955246398</v>
      </c>
      <c r="R119" s="1">
        <v>23.048453656124</v>
      </c>
      <c r="S119" s="1">
        <v>25.059306767922202</v>
      </c>
      <c r="T119" s="1">
        <v>25.070945192282501</v>
      </c>
      <c r="U119" s="1">
        <v>25.404448320268099</v>
      </c>
      <c r="V119" s="1">
        <v>24.128109800906699</v>
      </c>
      <c r="W119" s="15">
        <v>23.711179864030601</v>
      </c>
      <c r="X119" s="1" t="str">
        <f t="shared" si="15"/>
        <v>U</v>
      </c>
      <c r="Z119" s="9" t="s">
        <v>15</v>
      </c>
      <c r="AA119" s="1">
        <v>22.774541190719599</v>
      </c>
      <c r="AB119" s="1">
        <v>18.8790271912412</v>
      </c>
      <c r="AC119" s="1">
        <v>18.376882383038499</v>
      </c>
      <c r="AD119" s="1">
        <v>18.8173609371539</v>
      </c>
      <c r="AE119" s="1">
        <v>25.2073502861058</v>
      </c>
      <c r="AF119" s="1">
        <v>25.370624873582798</v>
      </c>
      <c r="AG119" s="1">
        <v>24.724595840085701</v>
      </c>
      <c r="AH119" s="1">
        <v>23.984491269277001</v>
      </c>
      <c r="AI119" s="15">
        <v>18.998931749382798</v>
      </c>
      <c r="AJ119" s="1" t="str">
        <f t="shared" si="16"/>
        <v>AF</v>
      </c>
      <c r="AL119" s="9" t="s">
        <v>15</v>
      </c>
      <c r="AM119" s="1">
        <v>21.4187538613999</v>
      </c>
      <c r="AN119" s="1">
        <v>19.604344202715801</v>
      </c>
      <c r="AO119" s="1">
        <v>18.604196298868398</v>
      </c>
      <c r="AP119" s="1">
        <v>19.2989225870244</v>
      </c>
      <c r="AQ119" s="1">
        <v>25.132209636412501</v>
      </c>
      <c r="AR119" s="1">
        <v>26.689077072078799</v>
      </c>
      <c r="AS119" s="1">
        <v>27.132151775284999</v>
      </c>
      <c r="AT119" s="1">
        <v>23.492081258067401</v>
      </c>
      <c r="AU119" s="15">
        <v>19.618418338578</v>
      </c>
      <c r="AV119" s="1" t="str">
        <f t="shared" si="17"/>
        <v>AS</v>
      </c>
      <c r="AX119" s="9" t="s">
        <v>15</v>
      </c>
      <c r="AY119" s="1">
        <v>30.443030989432799</v>
      </c>
      <c r="AZ119" s="1">
        <v>31.7952670873232</v>
      </c>
      <c r="BA119" s="1">
        <v>31.2309439055384</v>
      </c>
      <c r="BB119" s="1">
        <v>31.355833744642801</v>
      </c>
      <c r="BC119" s="1">
        <v>33.093161623540603</v>
      </c>
      <c r="BD119" s="1">
        <v>32.747146437483103</v>
      </c>
      <c r="BE119" s="1">
        <v>31.7215191910629</v>
      </c>
      <c r="BF119" s="1">
        <v>34.157516565484997</v>
      </c>
      <c r="BG119" s="15">
        <v>31.786236972337001</v>
      </c>
      <c r="BH119" s="1" t="str">
        <f t="shared" si="18"/>
        <v>BF</v>
      </c>
    </row>
    <row r="120" spans="2:60" x14ac:dyDescent="0.35">
      <c r="B120" s="9" t="s">
        <v>16</v>
      </c>
      <c r="C120" s="1">
        <v>27.781194311969401</v>
      </c>
      <c r="D120" s="1">
        <v>36.636574237796403</v>
      </c>
      <c r="E120" s="1">
        <v>33.127346533265701</v>
      </c>
      <c r="F120" s="1">
        <v>26.7540555731428</v>
      </c>
      <c r="G120" s="1">
        <v>31.4171066177556</v>
      </c>
      <c r="H120" s="1">
        <v>33.739967541930397</v>
      </c>
      <c r="I120" s="1">
        <v>34.160979768647003</v>
      </c>
      <c r="J120" s="1">
        <v>36.716390731956402</v>
      </c>
      <c r="K120" s="15">
        <v>37.136177055950498</v>
      </c>
      <c r="L120" s="1" t="str">
        <f t="shared" si="19"/>
        <v>K</v>
      </c>
      <c r="N120" s="9" t="s">
        <v>16</v>
      </c>
      <c r="O120" s="1">
        <v>25.067493390198901</v>
      </c>
      <c r="P120" s="1">
        <v>27.527447375874999</v>
      </c>
      <c r="Q120" s="1">
        <v>26.853576678048299</v>
      </c>
      <c r="R120" s="1">
        <v>25.1877107208553</v>
      </c>
      <c r="S120" s="1">
        <v>26.291311513326999</v>
      </c>
      <c r="T120" s="1">
        <v>26.311206547243401</v>
      </c>
      <c r="U120" s="1">
        <v>26.101897456133901</v>
      </c>
      <c r="V120" s="1">
        <v>27.074430266484999</v>
      </c>
      <c r="W120" s="15">
        <v>27.546789530490901</v>
      </c>
      <c r="X120" s="1" t="str">
        <f t="shared" si="15"/>
        <v>W</v>
      </c>
      <c r="Z120" s="9" t="s">
        <v>16</v>
      </c>
      <c r="AA120" s="1">
        <v>25.258102060453901</v>
      </c>
      <c r="AB120" s="1">
        <v>34.4500983317931</v>
      </c>
      <c r="AC120" s="1">
        <v>32.758007384874396</v>
      </c>
      <c r="AD120" s="1">
        <v>25.765028719670202</v>
      </c>
      <c r="AE120" s="1">
        <v>32.198498171002903</v>
      </c>
      <c r="AF120" s="1">
        <v>33.493109112224701</v>
      </c>
      <c r="AG120" s="1">
        <v>30.690909845733199</v>
      </c>
      <c r="AH120" s="1">
        <v>35.446359706544499</v>
      </c>
      <c r="AI120" s="15">
        <v>34.418653051931202</v>
      </c>
      <c r="AJ120" s="1" t="str">
        <f t="shared" si="16"/>
        <v>AH</v>
      </c>
      <c r="AL120" s="9" t="s">
        <v>16</v>
      </c>
      <c r="AM120" s="1">
        <v>23.687990884321099</v>
      </c>
      <c r="AN120" s="1">
        <v>34.957668022853802</v>
      </c>
      <c r="AO120" s="1">
        <v>32.601028558519801</v>
      </c>
      <c r="AP120" s="1">
        <v>24.773468273484099</v>
      </c>
      <c r="AQ120" s="1">
        <v>32.079251164900398</v>
      </c>
      <c r="AR120" s="1">
        <v>33.061007567593897</v>
      </c>
      <c r="AS120" s="1">
        <v>35.168647164253997</v>
      </c>
      <c r="AT120" s="1">
        <v>36.199053260158102</v>
      </c>
      <c r="AU120" s="15">
        <v>35.023134503037397</v>
      </c>
      <c r="AV120" s="1" t="str">
        <f t="shared" si="17"/>
        <v>AT</v>
      </c>
      <c r="AX120" s="9" t="s">
        <v>16</v>
      </c>
      <c r="AY120" s="1">
        <v>32.340989399577303</v>
      </c>
      <c r="AZ120" s="1">
        <v>37.385337357978798</v>
      </c>
      <c r="BA120" s="1">
        <v>33.269725344722403</v>
      </c>
      <c r="BB120" s="1">
        <v>33.699866271027801</v>
      </c>
      <c r="BC120" s="1">
        <v>33.966621116646799</v>
      </c>
      <c r="BD120" s="1">
        <v>34.149816069167798</v>
      </c>
      <c r="BE120" s="1">
        <v>30.902147689040898</v>
      </c>
      <c r="BF120" s="1">
        <v>38.4406437907002</v>
      </c>
      <c r="BG120" s="15">
        <v>37.085002628756797</v>
      </c>
      <c r="BH120" s="1" t="str">
        <f t="shared" si="18"/>
        <v>BF</v>
      </c>
    </row>
    <row r="121" spans="2:60" x14ac:dyDescent="0.35">
      <c r="B121" s="9" t="s">
        <v>17</v>
      </c>
      <c r="C121" s="1">
        <v>29.4044312881949</v>
      </c>
      <c r="D121" s="1">
        <v>42.141036369991099</v>
      </c>
      <c r="E121" s="1">
        <v>36.996799305381103</v>
      </c>
      <c r="F121" s="1">
        <v>26.480196366131</v>
      </c>
      <c r="G121" s="1">
        <v>32.421751469553797</v>
      </c>
      <c r="H121" s="1">
        <v>35.550551189999901</v>
      </c>
      <c r="I121" s="1">
        <v>35.451332049976898</v>
      </c>
      <c r="J121" s="1">
        <v>39.730466096796498</v>
      </c>
      <c r="K121" s="15">
        <v>42.104470184977103</v>
      </c>
      <c r="L121" s="1" t="str">
        <f t="shared" si="19"/>
        <v>D</v>
      </c>
      <c r="N121" s="9" t="s">
        <v>17</v>
      </c>
      <c r="O121" s="1">
        <v>25.600301262101802</v>
      </c>
      <c r="P121" s="1">
        <v>27.902462023672701</v>
      </c>
      <c r="Q121" s="1">
        <v>27.5611070509777</v>
      </c>
      <c r="R121" s="1">
        <v>24.536828583861698</v>
      </c>
      <c r="S121" s="1">
        <v>26.5653475717668</v>
      </c>
      <c r="T121" s="1">
        <v>26.667771770183901</v>
      </c>
      <c r="U121" s="1">
        <v>26.431754225210501</v>
      </c>
      <c r="V121" s="1">
        <v>27.315136250134199</v>
      </c>
      <c r="W121" s="15">
        <v>27.930863946467099</v>
      </c>
      <c r="X121" s="1" t="str">
        <f t="shared" si="15"/>
        <v>W</v>
      </c>
      <c r="Z121" s="9" t="s">
        <v>17</v>
      </c>
      <c r="AA121" s="1">
        <v>27.470209216075101</v>
      </c>
      <c r="AB121" s="1">
        <v>36.9652366052511</v>
      </c>
      <c r="AC121" s="1">
        <v>35.141068553592703</v>
      </c>
      <c r="AD121" s="1">
        <v>25.018361176711998</v>
      </c>
      <c r="AE121" s="1">
        <v>32.182579537928198</v>
      </c>
      <c r="AF121" s="1">
        <v>34.024515393741098</v>
      </c>
      <c r="AG121" s="1">
        <v>33.368818304869599</v>
      </c>
      <c r="AH121" s="1">
        <v>36.9390628273784</v>
      </c>
      <c r="AI121" s="15">
        <v>36.936041029862999</v>
      </c>
      <c r="AJ121" s="1" t="str">
        <f t="shared" si="16"/>
        <v>AB</v>
      </c>
      <c r="AL121" s="9" t="s">
        <v>17</v>
      </c>
      <c r="AM121" s="1">
        <v>25.167254116301301</v>
      </c>
      <c r="AN121" s="1">
        <v>37.297019209210703</v>
      </c>
      <c r="AO121" s="1">
        <v>35.1976576956543</v>
      </c>
      <c r="AP121" s="1">
        <v>24.602889420332801</v>
      </c>
      <c r="AQ121" s="1">
        <v>32.0580835808478</v>
      </c>
      <c r="AR121" s="1">
        <v>34.706400395980602</v>
      </c>
      <c r="AS121" s="1">
        <v>35.589101928055101</v>
      </c>
      <c r="AT121" s="1">
        <v>37.794493864691297</v>
      </c>
      <c r="AU121" s="15">
        <v>37.240098599059898</v>
      </c>
      <c r="AV121" s="1" t="str">
        <f t="shared" si="17"/>
        <v>AT</v>
      </c>
      <c r="AX121" s="9" t="s">
        <v>17</v>
      </c>
      <c r="AY121" s="1">
        <v>36.859253203585197</v>
      </c>
      <c r="AZ121" s="1">
        <v>39.547930092827997</v>
      </c>
      <c r="BA121" s="1">
        <v>37.605789918451201</v>
      </c>
      <c r="BB121" s="1">
        <v>34.029525808742797</v>
      </c>
      <c r="BC121" s="1">
        <v>35.259601628633</v>
      </c>
      <c r="BD121" s="1">
        <v>35.803348837386402</v>
      </c>
      <c r="BE121" s="1">
        <v>32.1474028460444</v>
      </c>
      <c r="BF121" s="1">
        <v>40.154576287643799</v>
      </c>
      <c r="BG121" s="15">
        <v>39.538402135120499</v>
      </c>
      <c r="BH121" s="1" t="str">
        <f t="shared" si="18"/>
        <v>BF</v>
      </c>
    </row>
    <row r="122" spans="2:60" x14ac:dyDescent="0.35">
      <c r="B122" s="9" t="s">
        <v>18</v>
      </c>
      <c r="C122" s="1">
        <v>24.900274367845501</v>
      </c>
      <c r="D122" s="1">
        <v>40.739265141494499</v>
      </c>
      <c r="E122" s="1">
        <v>36.7725022459298</v>
      </c>
      <c r="F122" s="1">
        <v>26.4780097085074</v>
      </c>
      <c r="G122" s="1">
        <v>32.607306487538303</v>
      </c>
      <c r="H122" s="1">
        <v>35.789137157005101</v>
      </c>
      <c r="I122" s="1">
        <v>34.351376523174501</v>
      </c>
      <c r="J122" s="1">
        <v>39.884268736477999</v>
      </c>
      <c r="K122" s="15">
        <v>41.245230131896697</v>
      </c>
      <c r="L122" s="1" t="str">
        <f t="shared" si="19"/>
        <v>K</v>
      </c>
      <c r="N122" s="9" t="s">
        <v>18</v>
      </c>
      <c r="O122" s="1">
        <v>23.727162049252499</v>
      </c>
      <c r="P122" s="1">
        <v>27.820012860274801</v>
      </c>
      <c r="Q122" s="1">
        <v>27.982335850101698</v>
      </c>
      <c r="R122" s="1">
        <v>24.224889252643901</v>
      </c>
      <c r="S122" s="1">
        <v>26.546084468680899</v>
      </c>
      <c r="T122" s="1">
        <v>26.7441012986998</v>
      </c>
      <c r="U122" s="1">
        <v>26.528363980636001</v>
      </c>
      <c r="V122" s="1">
        <v>27.4034908395986</v>
      </c>
      <c r="W122" s="15">
        <v>28.006965202448701</v>
      </c>
      <c r="X122" s="1" t="str">
        <f t="shared" si="15"/>
        <v>W</v>
      </c>
      <c r="Z122" s="9" t="s">
        <v>18</v>
      </c>
      <c r="AA122" s="1">
        <v>23.8692134347591</v>
      </c>
      <c r="AB122" s="1">
        <v>37.675967964523899</v>
      </c>
      <c r="AC122" s="1">
        <v>35.484482960383602</v>
      </c>
      <c r="AD122" s="1">
        <v>24.7113691998108</v>
      </c>
      <c r="AE122" s="1">
        <v>32.365283118487199</v>
      </c>
      <c r="AF122" s="1">
        <v>34.750121933901497</v>
      </c>
      <c r="AG122" s="1">
        <v>33.235862456102602</v>
      </c>
      <c r="AH122" s="1">
        <v>38.031053841350001</v>
      </c>
      <c r="AI122" s="15">
        <v>37.379523452374301</v>
      </c>
      <c r="AJ122" s="1" t="str">
        <f t="shared" si="16"/>
        <v>AH</v>
      </c>
      <c r="AL122" s="9" t="s">
        <v>18</v>
      </c>
      <c r="AM122" s="1">
        <v>21.860443667854</v>
      </c>
      <c r="AN122" s="1">
        <v>38.572319313704398</v>
      </c>
      <c r="AO122" s="1">
        <v>35.6510579698352</v>
      </c>
      <c r="AP122" s="1">
        <v>24.111229680171</v>
      </c>
      <c r="AQ122" s="1">
        <v>32.627947807499602</v>
      </c>
      <c r="AR122" s="1">
        <v>34.875876081800797</v>
      </c>
      <c r="AS122" s="1">
        <v>36.342310979095799</v>
      </c>
      <c r="AT122" s="1">
        <v>39.518841490541199</v>
      </c>
      <c r="AU122" s="15">
        <v>38.198257924356298</v>
      </c>
      <c r="AV122" s="1" t="str">
        <f t="shared" si="17"/>
        <v>AT</v>
      </c>
      <c r="AX122" s="9" t="s">
        <v>18</v>
      </c>
      <c r="AY122" s="1">
        <v>32.509480309337498</v>
      </c>
      <c r="AZ122" s="1">
        <v>39.830223661237902</v>
      </c>
      <c r="BA122" s="1">
        <v>37.423910118239903</v>
      </c>
      <c r="BB122" s="1">
        <v>34.382386953635603</v>
      </c>
      <c r="BC122" s="1">
        <v>34.969550214694102</v>
      </c>
      <c r="BD122" s="1">
        <v>36.323792012583901</v>
      </c>
      <c r="BE122" s="1">
        <v>33.645940653994998</v>
      </c>
      <c r="BF122" s="1">
        <v>40.313056784417597</v>
      </c>
      <c r="BG122" s="15">
        <v>39.601030483920098</v>
      </c>
      <c r="BH122" s="1" t="str">
        <f t="shared" si="18"/>
        <v>BF</v>
      </c>
    </row>
    <row r="123" spans="2:60" x14ac:dyDescent="0.35">
      <c r="B123" s="10" t="s">
        <v>32</v>
      </c>
      <c r="K123" s="15"/>
      <c r="N123" s="10" t="s">
        <v>32</v>
      </c>
      <c r="W123" s="15"/>
      <c r="Z123" s="10" t="s">
        <v>32</v>
      </c>
      <c r="AI123" s="15"/>
      <c r="AL123" s="10" t="s">
        <v>32</v>
      </c>
      <c r="AU123" s="15"/>
      <c r="AX123" s="10" t="s">
        <v>32</v>
      </c>
      <c r="BG123" s="15"/>
    </row>
    <row r="124" spans="2:60" x14ac:dyDescent="0.35">
      <c r="B124" s="9" t="s">
        <v>11</v>
      </c>
      <c r="C124" s="1">
        <v>36.071531361752697</v>
      </c>
      <c r="D124" s="1">
        <v>38.085070760365802</v>
      </c>
      <c r="E124" s="1">
        <v>34.019819239861</v>
      </c>
      <c r="F124" s="1">
        <v>34.788774919900597</v>
      </c>
      <c r="G124" s="1">
        <v>33.210324041690299</v>
      </c>
      <c r="H124" s="1">
        <v>36.810357921621403</v>
      </c>
      <c r="I124" s="1">
        <v>36.011066012020699</v>
      </c>
      <c r="J124" s="1">
        <v>38.807608173954598</v>
      </c>
      <c r="K124" s="15">
        <v>38.832426228018697</v>
      </c>
      <c r="L124" s="1" t="str">
        <f t="shared" si="19"/>
        <v>K</v>
      </c>
      <c r="N124" s="9" t="s">
        <v>11</v>
      </c>
      <c r="O124" s="1">
        <v>27.925834152837499</v>
      </c>
      <c r="P124" s="1">
        <v>27.768606373200502</v>
      </c>
      <c r="Q124" s="1">
        <v>27.4325855832328</v>
      </c>
      <c r="R124" s="1">
        <v>27.533618294521599</v>
      </c>
      <c r="S124" s="1">
        <v>26.688183994846401</v>
      </c>
      <c r="T124" s="1">
        <v>26.847451559707299</v>
      </c>
      <c r="U124" s="1">
        <v>26.276245112028199</v>
      </c>
      <c r="V124" s="1">
        <v>27.5078601238482</v>
      </c>
      <c r="W124" s="15">
        <v>27.762689682756399</v>
      </c>
      <c r="X124" s="1" t="str">
        <f t="shared" si="15"/>
        <v>O</v>
      </c>
      <c r="Z124" s="9" t="s">
        <v>11</v>
      </c>
      <c r="AA124" s="1">
        <v>35.055227708035098</v>
      </c>
      <c r="AB124" s="1">
        <v>24.1410750612953</v>
      </c>
      <c r="AC124" s="1">
        <v>34.590774852109803</v>
      </c>
      <c r="AD124" s="1">
        <v>33.790885426694402</v>
      </c>
      <c r="AE124" s="1">
        <v>33.872156510540599</v>
      </c>
      <c r="AF124" s="1">
        <v>34.435315827209102</v>
      </c>
      <c r="AG124" s="1">
        <v>33.403800577233298</v>
      </c>
      <c r="AH124" s="1">
        <v>36.753977108355301</v>
      </c>
      <c r="AI124" s="15">
        <v>35.732482900494396</v>
      </c>
      <c r="AJ124" s="1" t="str">
        <f t="shared" si="16"/>
        <v>AH</v>
      </c>
      <c r="AL124" s="9" t="s">
        <v>11</v>
      </c>
      <c r="AM124" s="1">
        <v>33.887668049344299</v>
      </c>
      <c r="AN124" s="1">
        <v>36.036353175796698</v>
      </c>
      <c r="AO124" s="1">
        <v>34.5293550859258</v>
      </c>
      <c r="AP124" s="1">
        <v>32.990241020762703</v>
      </c>
      <c r="AQ124" s="1">
        <v>34.120656104762702</v>
      </c>
      <c r="AR124" s="1">
        <v>35.568292109203398</v>
      </c>
      <c r="AS124" s="1">
        <v>36.701697810023703</v>
      </c>
      <c r="AT124" s="1">
        <v>37.256159093892499</v>
      </c>
      <c r="AU124" s="15">
        <v>36.099753298733503</v>
      </c>
      <c r="AV124" s="1" t="str">
        <f t="shared" si="17"/>
        <v>AT</v>
      </c>
      <c r="AX124" s="9" t="s">
        <v>11</v>
      </c>
      <c r="AY124" s="1">
        <v>37.467969715547397</v>
      </c>
      <c r="AZ124" s="1">
        <v>35.366819910381899</v>
      </c>
      <c r="BA124" s="1">
        <v>36.382427919169899</v>
      </c>
      <c r="BB124" s="1">
        <v>37.677342598927297</v>
      </c>
      <c r="BC124" s="1">
        <v>36.493463944931499</v>
      </c>
      <c r="BD124" s="1">
        <v>36.412695403650801</v>
      </c>
      <c r="BE124" s="1">
        <v>34.790983577201999</v>
      </c>
      <c r="BF124" s="1">
        <v>40.056888868167697</v>
      </c>
      <c r="BG124" s="15">
        <v>38.0748856509693</v>
      </c>
      <c r="BH124" s="1" t="str">
        <f t="shared" si="18"/>
        <v>BF</v>
      </c>
    </row>
    <row r="125" spans="2:60" x14ac:dyDescent="0.35">
      <c r="B125" s="9" t="s">
        <v>12</v>
      </c>
      <c r="C125" s="1">
        <v>29.341071133282799</v>
      </c>
      <c r="D125" s="1">
        <v>38.186044167857098</v>
      </c>
      <c r="E125" s="1">
        <v>33.700411103948603</v>
      </c>
      <c r="F125" s="1">
        <v>31.102927214888801</v>
      </c>
      <c r="G125" s="1">
        <v>31.5409829045431</v>
      </c>
      <c r="H125" s="1">
        <v>34.473613327872698</v>
      </c>
      <c r="I125" s="1">
        <v>34.333865341534903</v>
      </c>
      <c r="J125" s="1">
        <v>36.944139507724103</v>
      </c>
      <c r="K125" s="15">
        <v>38.366685349055103</v>
      </c>
      <c r="L125" s="1" t="str">
        <f t="shared" si="19"/>
        <v>K</v>
      </c>
      <c r="N125" s="9" t="s">
        <v>12</v>
      </c>
      <c r="O125" s="1">
        <v>26.699727683002401</v>
      </c>
      <c r="P125" s="1">
        <v>27.7234946159877</v>
      </c>
      <c r="Q125" s="1">
        <v>27.2376669043684</v>
      </c>
      <c r="R125" s="1">
        <v>26.3462765041856</v>
      </c>
      <c r="S125" s="1">
        <v>26.394027650162901</v>
      </c>
      <c r="T125" s="1">
        <v>26.304129027817901</v>
      </c>
      <c r="U125" s="1">
        <v>26.056475001963101</v>
      </c>
      <c r="V125" s="1">
        <v>27.214817850715999</v>
      </c>
      <c r="W125" s="15">
        <v>27.768912562433801</v>
      </c>
      <c r="X125" s="1" t="str">
        <f t="shared" si="15"/>
        <v>W</v>
      </c>
      <c r="Z125" s="9" t="s">
        <v>12</v>
      </c>
      <c r="AA125" s="1">
        <v>29.6784969171493</v>
      </c>
      <c r="AB125" s="1">
        <v>35.575132936318198</v>
      </c>
      <c r="AC125" s="1">
        <v>34.272283784426598</v>
      </c>
      <c r="AD125" s="1">
        <v>28.697218089404899</v>
      </c>
      <c r="AE125" s="1">
        <v>32.161555631570401</v>
      </c>
      <c r="AF125" s="1">
        <v>33.838492351333997</v>
      </c>
      <c r="AG125" s="1">
        <v>33.377812232338897</v>
      </c>
      <c r="AH125" s="1">
        <v>36.241437551946802</v>
      </c>
      <c r="AI125" s="15">
        <v>35.571157310023402</v>
      </c>
      <c r="AJ125" s="1" t="str">
        <f t="shared" si="16"/>
        <v>AH</v>
      </c>
      <c r="AL125" s="9" t="s">
        <v>12</v>
      </c>
      <c r="AM125" s="1">
        <v>27.221580654869399</v>
      </c>
      <c r="AN125" s="1">
        <v>35.838491001858799</v>
      </c>
      <c r="AO125" s="1">
        <v>34.218299823236201</v>
      </c>
      <c r="AP125" s="1">
        <v>28.6629241085007</v>
      </c>
      <c r="AQ125" s="1">
        <v>32.309441616489899</v>
      </c>
      <c r="AR125" s="1">
        <v>33.976955806701802</v>
      </c>
      <c r="AS125" s="1">
        <v>35.476793599141203</v>
      </c>
      <c r="AT125" s="1">
        <v>36.789231390541602</v>
      </c>
      <c r="AU125" s="15">
        <v>35.973548067200099</v>
      </c>
      <c r="AV125" s="1" t="str">
        <f t="shared" si="17"/>
        <v>AT</v>
      </c>
      <c r="AX125" s="9" t="s">
        <v>12</v>
      </c>
      <c r="AY125" s="1">
        <v>36.565363751178602</v>
      </c>
      <c r="AZ125" s="1">
        <v>38.166740485729001</v>
      </c>
      <c r="BA125" s="1">
        <v>35.409732079470203</v>
      </c>
      <c r="BB125" s="1">
        <v>36.440598937490797</v>
      </c>
      <c r="BC125" s="1">
        <v>35.551202673422097</v>
      </c>
      <c r="BD125" s="1">
        <v>34.372234732090199</v>
      </c>
      <c r="BE125" s="1">
        <v>32.9891381768767</v>
      </c>
      <c r="BF125" s="1">
        <v>39.029140946373403</v>
      </c>
      <c r="BG125" s="15">
        <v>37.833869647332101</v>
      </c>
      <c r="BH125" s="1" t="str">
        <f t="shared" si="18"/>
        <v>BF</v>
      </c>
    </row>
    <row r="126" spans="2:60" x14ac:dyDescent="0.35">
      <c r="B126" s="9" t="s">
        <v>13</v>
      </c>
      <c r="C126" s="1">
        <v>26.434683796368901</v>
      </c>
      <c r="D126" s="1">
        <v>32.853814286185901</v>
      </c>
      <c r="E126" s="1">
        <v>32.322970444014103</v>
      </c>
      <c r="F126" s="1">
        <v>25.3589821069741</v>
      </c>
      <c r="G126" s="1">
        <v>27.6593759881337</v>
      </c>
      <c r="H126" s="1">
        <v>31.8803017073642</v>
      </c>
      <c r="I126" s="1">
        <v>32.241684606161598</v>
      </c>
      <c r="J126" s="1">
        <v>35.210255435545598</v>
      </c>
      <c r="K126" s="15">
        <v>37.235255543616603</v>
      </c>
      <c r="L126" s="1" t="str">
        <f t="shared" si="19"/>
        <v>K</v>
      </c>
      <c r="N126" s="9" t="s">
        <v>13</v>
      </c>
      <c r="O126" s="1">
        <v>27.113309210781001</v>
      </c>
      <c r="P126" s="1">
        <v>27.690863609141498</v>
      </c>
      <c r="Q126" s="1">
        <v>27.0202314467377</v>
      </c>
      <c r="R126" s="1">
        <v>24.6362886444489</v>
      </c>
      <c r="S126" s="1">
        <v>25.856898440011399</v>
      </c>
      <c r="T126" s="1">
        <v>25.8621261362279</v>
      </c>
      <c r="U126" s="1">
        <v>25.690869256414501</v>
      </c>
      <c r="V126" s="1">
        <v>26.742655056560601</v>
      </c>
      <c r="W126" s="15">
        <v>27.6537479640157</v>
      </c>
      <c r="X126" s="1" t="str">
        <f t="shared" si="15"/>
        <v>P</v>
      </c>
      <c r="Z126" s="9" t="s">
        <v>13</v>
      </c>
      <c r="AA126" s="1">
        <v>29.247010308484001</v>
      </c>
      <c r="AB126" s="1">
        <v>33.624309831159401</v>
      </c>
      <c r="AC126" s="1">
        <v>33.179138846657402</v>
      </c>
      <c r="AD126" s="1">
        <v>23.553079146544299</v>
      </c>
      <c r="AE126" s="1">
        <v>29.812806161696798</v>
      </c>
      <c r="AF126" s="1">
        <v>31.416326305696401</v>
      </c>
      <c r="AG126" s="1">
        <v>31.740114827123001</v>
      </c>
      <c r="AH126" s="1">
        <v>35.108201817133001</v>
      </c>
      <c r="AI126" s="15">
        <v>33.702176391730497</v>
      </c>
      <c r="AJ126" s="1" t="str">
        <f t="shared" si="16"/>
        <v>AH</v>
      </c>
      <c r="AL126" s="9" t="s">
        <v>13</v>
      </c>
      <c r="AM126" s="1">
        <v>25.775547076825202</v>
      </c>
      <c r="AN126" s="1">
        <v>35.203545899152402</v>
      </c>
      <c r="AO126" s="1">
        <v>33.337971869160697</v>
      </c>
      <c r="AP126" s="1">
        <v>20.4696990945788</v>
      </c>
      <c r="AQ126" s="1">
        <v>30.680718865942001</v>
      </c>
      <c r="AR126" s="1">
        <v>32.531211884193603</v>
      </c>
      <c r="AS126" s="1">
        <v>33.378857974564298</v>
      </c>
      <c r="AT126" s="1">
        <v>36.025309621836399</v>
      </c>
      <c r="AU126" s="15">
        <v>35.641734911563802</v>
      </c>
      <c r="AV126" s="1" t="str">
        <f t="shared" si="17"/>
        <v>AT</v>
      </c>
      <c r="AX126" s="9" t="s">
        <v>13</v>
      </c>
      <c r="AY126" s="1">
        <v>36.816941280128397</v>
      </c>
      <c r="AZ126" s="1">
        <v>37.393978517215402</v>
      </c>
      <c r="BA126" s="1">
        <v>34.810293982050403</v>
      </c>
      <c r="BB126" s="1">
        <v>33.323978923253698</v>
      </c>
      <c r="BC126" s="1">
        <v>32.153161286776502</v>
      </c>
      <c r="BD126" s="1">
        <v>31.819711859363402</v>
      </c>
      <c r="BE126" s="1">
        <v>30.367139872918099</v>
      </c>
      <c r="BF126" s="1">
        <v>37.207838883465897</v>
      </c>
      <c r="BG126" s="15">
        <v>36.700454179522502</v>
      </c>
      <c r="BH126" s="1" t="str">
        <f t="shared" si="18"/>
        <v>AZ</v>
      </c>
    </row>
    <row r="127" spans="2:60" x14ac:dyDescent="0.35">
      <c r="B127" s="9" t="s">
        <v>14</v>
      </c>
      <c r="C127" s="1">
        <v>27.7041229809955</v>
      </c>
      <c r="D127" s="1">
        <v>30.344922477749702</v>
      </c>
      <c r="E127" s="1">
        <v>28.567691074435398</v>
      </c>
      <c r="F127" s="1">
        <v>20.447873952573499</v>
      </c>
      <c r="G127" s="1">
        <v>22.505741118789899</v>
      </c>
      <c r="H127" s="1">
        <v>28.868180337502999</v>
      </c>
      <c r="I127" s="1">
        <v>29.572141010043499</v>
      </c>
      <c r="J127" s="1">
        <v>32.722735724065899</v>
      </c>
      <c r="K127" s="15">
        <v>34.035838910376199</v>
      </c>
      <c r="L127" s="1" t="str">
        <f t="shared" si="19"/>
        <v>K</v>
      </c>
      <c r="N127" s="9" t="s">
        <v>14</v>
      </c>
      <c r="O127" s="1">
        <v>26.836612393403801</v>
      </c>
      <c r="P127" s="1">
        <v>26.1617638455646</v>
      </c>
      <c r="Q127" s="1">
        <v>26.191429402731401</v>
      </c>
      <c r="R127" s="1">
        <v>21.3767867796454</v>
      </c>
      <c r="S127" s="1">
        <v>25.226319402438701</v>
      </c>
      <c r="T127" s="1">
        <v>24.7463159458391</v>
      </c>
      <c r="U127" s="1">
        <v>24.698835688297699</v>
      </c>
      <c r="V127" s="1">
        <v>26.025498122152602</v>
      </c>
      <c r="W127" s="15">
        <v>26.307602036713899</v>
      </c>
      <c r="X127" s="1" t="str">
        <f t="shared" si="15"/>
        <v>O</v>
      </c>
      <c r="Z127" s="9" t="s">
        <v>14</v>
      </c>
      <c r="AA127" s="1">
        <v>28.029980104449901</v>
      </c>
      <c r="AB127" s="1">
        <v>25.315788991804499</v>
      </c>
      <c r="AC127" s="1">
        <v>29.834548414027498</v>
      </c>
      <c r="AD127" s="1">
        <v>19.312445847421099</v>
      </c>
      <c r="AE127" s="1">
        <v>27.660329079487099</v>
      </c>
      <c r="AF127" s="1">
        <v>27.6190418374822</v>
      </c>
      <c r="AG127" s="1">
        <v>27.815489128160898</v>
      </c>
      <c r="AH127" s="1">
        <v>32.787138050526501</v>
      </c>
      <c r="AI127" s="15">
        <v>30.612142292375399</v>
      </c>
      <c r="AJ127" s="1" t="str">
        <f t="shared" si="16"/>
        <v>AH</v>
      </c>
      <c r="AL127" s="9" t="s">
        <v>14</v>
      </c>
      <c r="AM127" s="1">
        <v>30.965365046419301</v>
      </c>
      <c r="AN127" s="1">
        <v>28.821655417650099</v>
      </c>
      <c r="AO127" s="1">
        <v>31.8721197247474</v>
      </c>
      <c r="AP127" s="1">
        <v>18.532195190696601</v>
      </c>
      <c r="AQ127" s="1">
        <v>28.685338375357201</v>
      </c>
      <c r="AR127" s="1">
        <v>28.964042763102501</v>
      </c>
      <c r="AS127" s="1">
        <v>30.088318417102101</v>
      </c>
      <c r="AT127" s="1">
        <v>33.742274703014502</v>
      </c>
      <c r="AU127" s="15">
        <v>33.601893124726402</v>
      </c>
      <c r="AV127" s="1" t="str">
        <f t="shared" si="17"/>
        <v>AT</v>
      </c>
      <c r="AX127" s="9" t="s">
        <v>14</v>
      </c>
      <c r="AY127" s="1">
        <v>32.495681871548797</v>
      </c>
      <c r="AZ127" s="1">
        <v>32.318279935341302</v>
      </c>
      <c r="BA127" s="1">
        <v>33.055243872690099</v>
      </c>
      <c r="BB127" s="1">
        <v>30.993488998759599</v>
      </c>
      <c r="BC127" s="1">
        <v>31.474142328692601</v>
      </c>
      <c r="BD127" s="1">
        <v>27.139519288323999</v>
      </c>
      <c r="BE127" s="1">
        <v>27.029985113533399</v>
      </c>
      <c r="BF127" s="1">
        <v>33.520469763294997</v>
      </c>
      <c r="BG127" s="15">
        <v>36.046527288580997</v>
      </c>
      <c r="BH127" s="1" t="str">
        <f t="shared" si="18"/>
        <v>BG</v>
      </c>
    </row>
    <row r="128" spans="2:60" x14ac:dyDescent="0.35">
      <c r="B128" s="9" t="s">
        <v>15</v>
      </c>
      <c r="C128" s="1">
        <v>24.694860793905001</v>
      </c>
      <c r="D128" s="1">
        <v>20.0984724069198</v>
      </c>
      <c r="E128" s="1">
        <v>20.658091816071501</v>
      </c>
      <c r="F128" s="1">
        <v>19.874109795819699</v>
      </c>
      <c r="G128" s="1">
        <v>24.7615896349363</v>
      </c>
      <c r="H128" s="1">
        <v>25.374679757545199</v>
      </c>
      <c r="I128" s="1">
        <v>26.1238995464211</v>
      </c>
      <c r="J128" s="1">
        <v>22.884649236902298</v>
      </c>
      <c r="K128" s="15">
        <v>20.107307629260202</v>
      </c>
      <c r="L128" s="1" t="str">
        <f t="shared" si="19"/>
        <v>I</v>
      </c>
      <c r="N128" s="9" t="s">
        <v>15</v>
      </c>
      <c r="O128" s="1">
        <v>24.9881208632351</v>
      </c>
      <c r="P128" s="1">
        <v>23.6573411620131</v>
      </c>
      <c r="Q128" s="1">
        <v>23.495397325832201</v>
      </c>
      <c r="R128" s="1">
        <v>23.4943323764581</v>
      </c>
      <c r="S128" s="1">
        <v>24.896223662546699</v>
      </c>
      <c r="T128" s="1">
        <v>25.103419380873401</v>
      </c>
      <c r="U128" s="1">
        <v>25.246606914939399</v>
      </c>
      <c r="V128" s="1">
        <v>24.318382885891999</v>
      </c>
      <c r="W128" s="15">
        <v>23.698076234644098</v>
      </c>
      <c r="X128" s="1" t="str">
        <f t="shared" si="15"/>
        <v>U</v>
      </c>
      <c r="Z128" s="9" t="s">
        <v>15</v>
      </c>
      <c r="AA128" s="1">
        <v>23.558683896266999</v>
      </c>
      <c r="AB128" s="1">
        <v>18.744135262026798</v>
      </c>
      <c r="AC128" s="1">
        <v>20.4061645997282</v>
      </c>
      <c r="AD128" s="1">
        <v>18.9445662168119</v>
      </c>
      <c r="AE128" s="1">
        <v>24.176686480701999</v>
      </c>
      <c r="AF128" s="1">
        <v>26.018889488812999</v>
      </c>
      <c r="AG128" s="1">
        <v>25.361501573832602</v>
      </c>
      <c r="AH128" s="1">
        <v>23.881705155298299</v>
      </c>
      <c r="AI128" s="15">
        <v>18.866643109233699</v>
      </c>
      <c r="AJ128" s="1" t="str">
        <f t="shared" si="16"/>
        <v>AF</v>
      </c>
      <c r="AL128" s="9" t="s">
        <v>15</v>
      </c>
      <c r="AM128" s="1">
        <v>23.091966454174301</v>
      </c>
      <c r="AN128" s="1">
        <v>19.574455191377101</v>
      </c>
      <c r="AO128" s="1">
        <v>19.821799840002701</v>
      </c>
      <c r="AP128" s="1">
        <v>19.696018757595802</v>
      </c>
      <c r="AQ128" s="1">
        <v>25.124438005166901</v>
      </c>
      <c r="AR128" s="1">
        <v>26.442907141789</v>
      </c>
      <c r="AS128" s="1">
        <v>26.803229746643598</v>
      </c>
      <c r="AT128" s="1">
        <v>23.302581300850601</v>
      </c>
      <c r="AU128" s="15">
        <v>19.591786659944798</v>
      </c>
      <c r="AV128" s="1" t="str">
        <f t="shared" si="17"/>
        <v>AS</v>
      </c>
      <c r="AX128" s="9" t="s">
        <v>15</v>
      </c>
      <c r="AY128" s="1">
        <v>32.242837783303401</v>
      </c>
      <c r="AZ128" s="1">
        <v>31.764591935082802</v>
      </c>
      <c r="BA128" s="1">
        <v>31.367949484830099</v>
      </c>
      <c r="BB128" s="1">
        <v>31.666290401935999</v>
      </c>
      <c r="BC128" s="1">
        <v>31.9283905427443</v>
      </c>
      <c r="BD128" s="1">
        <v>33.605812872123302</v>
      </c>
      <c r="BE128" s="1">
        <v>30.522756725127699</v>
      </c>
      <c r="BF128" s="1">
        <v>33.791079887011897</v>
      </c>
      <c r="BG128" s="15">
        <v>31.746838401651001</v>
      </c>
      <c r="BH128" s="1" t="str">
        <f t="shared" si="18"/>
        <v>BF</v>
      </c>
    </row>
    <row r="129" spans="2:60" x14ac:dyDescent="0.35">
      <c r="B129" s="9" t="s">
        <v>16</v>
      </c>
      <c r="C129" s="1">
        <v>31.770351844750099</v>
      </c>
      <c r="D129" s="1">
        <v>36.177909312702297</v>
      </c>
      <c r="E129" s="1">
        <v>33.604623570807298</v>
      </c>
      <c r="F129" s="1">
        <v>30.885311094720901</v>
      </c>
      <c r="G129" s="1">
        <v>30.612061940291099</v>
      </c>
      <c r="H129" s="1">
        <v>34.438907872994598</v>
      </c>
      <c r="I129" s="1">
        <v>33.621885634250802</v>
      </c>
      <c r="J129" s="1">
        <v>36.5233118971992</v>
      </c>
      <c r="K129" s="15">
        <v>36.988383708361397</v>
      </c>
      <c r="L129" s="1" t="str">
        <f t="shared" si="19"/>
        <v>K</v>
      </c>
      <c r="N129" s="9" t="s">
        <v>16</v>
      </c>
      <c r="O129" s="1">
        <v>26.703431424076701</v>
      </c>
      <c r="P129" s="1">
        <v>27.5378864897244</v>
      </c>
      <c r="Q129" s="1">
        <v>26.986691421784599</v>
      </c>
      <c r="R129" s="1">
        <v>26.422534875469498</v>
      </c>
      <c r="S129" s="1">
        <v>26.413574595048399</v>
      </c>
      <c r="T129" s="1">
        <v>26.3354404859362</v>
      </c>
      <c r="U129" s="1">
        <v>25.884329742579201</v>
      </c>
      <c r="V129" s="1">
        <v>27.067720308939801</v>
      </c>
      <c r="W129" s="15">
        <v>27.554695242619001</v>
      </c>
      <c r="X129" s="1" t="str">
        <f t="shared" si="15"/>
        <v>W</v>
      </c>
      <c r="Z129" s="9" t="s">
        <v>16</v>
      </c>
      <c r="AA129" s="1">
        <v>28.212955999725501</v>
      </c>
      <c r="AB129" s="1">
        <v>34.162138547168098</v>
      </c>
      <c r="AC129" s="1">
        <v>33.329037590963402</v>
      </c>
      <c r="AD129" s="1">
        <v>28.685011726459301</v>
      </c>
      <c r="AE129" s="1">
        <v>32.252593191051098</v>
      </c>
      <c r="AF129" s="1">
        <v>33.326343830479701</v>
      </c>
      <c r="AG129" s="1">
        <v>32.383286202692801</v>
      </c>
      <c r="AH129" s="1">
        <v>35.430779328218797</v>
      </c>
      <c r="AI129" s="15">
        <v>34.303518933424499</v>
      </c>
      <c r="AJ129" s="1" t="str">
        <f t="shared" si="16"/>
        <v>AH</v>
      </c>
      <c r="AL129" s="9" t="s">
        <v>16</v>
      </c>
      <c r="AM129" s="1">
        <v>26.920122629182799</v>
      </c>
      <c r="AN129" s="1">
        <v>34.824768138204398</v>
      </c>
      <c r="AO129" s="1">
        <v>33.262547678064699</v>
      </c>
      <c r="AP129" s="1">
        <v>28.419203318761699</v>
      </c>
      <c r="AQ129" s="1">
        <v>32.4004003420036</v>
      </c>
      <c r="AR129" s="1">
        <v>33.874765995804701</v>
      </c>
      <c r="AS129" s="1">
        <v>35.336239580538802</v>
      </c>
      <c r="AT129" s="1">
        <v>36.217816965913897</v>
      </c>
      <c r="AU129" s="15">
        <v>34.955283320532097</v>
      </c>
      <c r="AV129" s="1" t="str">
        <f t="shared" si="17"/>
        <v>AT</v>
      </c>
      <c r="AX129" s="9" t="s">
        <v>16</v>
      </c>
      <c r="AY129" s="1">
        <v>35.141335184171702</v>
      </c>
      <c r="AZ129" s="1">
        <v>30.992826850814598</v>
      </c>
      <c r="BA129" s="1">
        <v>33.439500230470003</v>
      </c>
      <c r="BB129" s="1">
        <v>35.032055319803298</v>
      </c>
      <c r="BC129" s="1">
        <v>33.176403266309997</v>
      </c>
      <c r="BD129" s="1">
        <v>33.890546862307502</v>
      </c>
      <c r="BE129" s="1">
        <v>33.7918210327122</v>
      </c>
      <c r="BF129" s="1">
        <v>38.070424924071602</v>
      </c>
      <c r="BG129" s="15">
        <v>36.894387062826198</v>
      </c>
      <c r="BH129" s="1" t="str">
        <f t="shared" si="18"/>
        <v>BF</v>
      </c>
    </row>
    <row r="130" spans="2:60" x14ac:dyDescent="0.35">
      <c r="B130" s="9" t="s">
        <v>17</v>
      </c>
      <c r="C130" s="1">
        <v>36.880000048272798</v>
      </c>
      <c r="D130" s="1">
        <v>39.935778037553199</v>
      </c>
      <c r="E130" s="1">
        <v>37.143371549238303</v>
      </c>
      <c r="F130" s="1">
        <v>31.182296709520799</v>
      </c>
      <c r="G130" s="1">
        <v>33.049667576723898</v>
      </c>
      <c r="H130" s="1">
        <v>35.033597443523597</v>
      </c>
      <c r="I130" s="1">
        <v>34.763263150996202</v>
      </c>
      <c r="J130" s="1">
        <v>39.701289159267603</v>
      </c>
      <c r="K130" s="15">
        <v>41.971852744222602</v>
      </c>
      <c r="L130" s="1" t="str">
        <f t="shared" si="19"/>
        <v>K</v>
      </c>
      <c r="N130" s="9" t="s">
        <v>17</v>
      </c>
      <c r="O130" s="1">
        <v>27.561082517773901</v>
      </c>
      <c r="P130" s="1">
        <v>27.7880047188848</v>
      </c>
      <c r="Q130" s="1">
        <v>27.6120004986102</v>
      </c>
      <c r="R130" s="1">
        <v>26.479458999848902</v>
      </c>
      <c r="S130" s="1">
        <v>26.458999836239901</v>
      </c>
      <c r="T130" s="1">
        <v>26.6007387164919</v>
      </c>
      <c r="U130" s="1">
        <v>26.128859587308298</v>
      </c>
      <c r="V130" s="1">
        <v>27.272305529194799</v>
      </c>
      <c r="W130" s="15">
        <v>27.904520177646599</v>
      </c>
      <c r="X130" s="1" t="str">
        <f t="shared" si="15"/>
        <v>W</v>
      </c>
      <c r="Z130" s="9" t="s">
        <v>17</v>
      </c>
      <c r="AA130" s="1">
        <v>31.234489224626898</v>
      </c>
      <c r="AB130" s="1">
        <v>36.894079975641297</v>
      </c>
      <c r="AC130" s="1">
        <v>35.424498019054198</v>
      </c>
      <c r="AD130" s="1">
        <v>28.2669597838612</v>
      </c>
      <c r="AE130" s="1">
        <v>32.216430361940397</v>
      </c>
      <c r="AF130" s="1">
        <v>34.6122496050194</v>
      </c>
      <c r="AG130" s="1">
        <v>33.201803193170797</v>
      </c>
      <c r="AH130" s="1">
        <v>36.892941502264101</v>
      </c>
      <c r="AI130" s="15">
        <v>36.814755960172</v>
      </c>
      <c r="AJ130" s="1" t="str">
        <f t="shared" si="16"/>
        <v>AB</v>
      </c>
      <c r="AL130" s="9" t="s">
        <v>17</v>
      </c>
      <c r="AM130" s="1">
        <v>29.794133171360698</v>
      </c>
      <c r="AN130" s="1">
        <v>37.334761726248203</v>
      </c>
      <c r="AO130" s="1">
        <v>35.559195591595397</v>
      </c>
      <c r="AP130" s="1">
        <v>28.450463985254601</v>
      </c>
      <c r="AQ130" s="1">
        <v>31.6263602640268</v>
      </c>
      <c r="AR130" s="1">
        <v>34.459363169149</v>
      </c>
      <c r="AS130" s="1">
        <v>35.575488396996199</v>
      </c>
      <c r="AT130" s="1">
        <v>37.807094287542299</v>
      </c>
      <c r="AU130" s="15">
        <v>37.252871617851802</v>
      </c>
      <c r="AV130" s="1" t="str">
        <f t="shared" si="17"/>
        <v>AT</v>
      </c>
      <c r="AX130" s="9" t="s">
        <v>17</v>
      </c>
      <c r="AY130" s="1">
        <v>37.277767443970397</v>
      </c>
      <c r="AZ130" s="1">
        <v>39.600506363300497</v>
      </c>
      <c r="BA130" s="1">
        <v>37.508369591244303</v>
      </c>
      <c r="BB130" s="1">
        <v>36.136614274733098</v>
      </c>
      <c r="BC130" s="1">
        <v>34.699776034847403</v>
      </c>
      <c r="BD130" s="1">
        <v>35.910345218810598</v>
      </c>
      <c r="BE130" s="1">
        <v>32.989494695748498</v>
      </c>
      <c r="BF130" s="1">
        <v>40.135298239345602</v>
      </c>
      <c r="BG130" s="15">
        <v>39.025027970051497</v>
      </c>
      <c r="BH130" s="1" t="str">
        <f t="shared" si="18"/>
        <v>BF</v>
      </c>
    </row>
    <row r="131" spans="2:60" x14ac:dyDescent="0.35">
      <c r="B131" s="9" t="s">
        <v>18</v>
      </c>
      <c r="C131" s="1">
        <v>27.822685242698402</v>
      </c>
      <c r="D131" s="1">
        <v>40.385794873320499</v>
      </c>
      <c r="E131" s="1">
        <v>37.194568510064997</v>
      </c>
      <c r="F131" s="1">
        <v>31.187610732674099</v>
      </c>
      <c r="G131" s="1">
        <v>33.238698895304999</v>
      </c>
      <c r="H131" s="1">
        <v>35.989655988827899</v>
      </c>
      <c r="I131" s="1">
        <v>35.069985317335501</v>
      </c>
      <c r="J131" s="1">
        <v>40.248391128966603</v>
      </c>
      <c r="K131" s="15">
        <v>40.890142815231002</v>
      </c>
      <c r="L131" s="1" t="str">
        <f t="shared" si="19"/>
        <v>K</v>
      </c>
      <c r="N131" s="9" t="s">
        <v>18</v>
      </c>
      <c r="O131" s="1">
        <v>25.216772552340899</v>
      </c>
      <c r="P131" s="1">
        <v>28.135642173304099</v>
      </c>
      <c r="Q131" s="1">
        <v>28.013151850272902</v>
      </c>
      <c r="R131" s="1">
        <v>25.9476513682365</v>
      </c>
      <c r="S131" s="1">
        <v>26.5187289393855</v>
      </c>
      <c r="T131" s="1">
        <v>26.6328717177798</v>
      </c>
      <c r="U131" s="1">
        <v>26.2280743159826</v>
      </c>
      <c r="V131" s="1">
        <v>27.415726863079001</v>
      </c>
      <c r="W131" s="15">
        <v>28.004332455878199</v>
      </c>
      <c r="X131" s="1" t="str">
        <f t="shared" si="15"/>
        <v>P</v>
      </c>
      <c r="Z131" s="9" t="s">
        <v>18</v>
      </c>
      <c r="AA131" s="1">
        <v>26.0861231500065</v>
      </c>
      <c r="AB131" s="1">
        <v>37.812212310839698</v>
      </c>
      <c r="AC131" s="1">
        <v>35.586087805378497</v>
      </c>
      <c r="AD131" s="1">
        <v>27.628140558640499</v>
      </c>
      <c r="AE131" s="1">
        <v>32.707231505281598</v>
      </c>
      <c r="AF131" s="1">
        <v>34.618372655250703</v>
      </c>
      <c r="AG131" s="1">
        <v>33.688648428380901</v>
      </c>
      <c r="AH131" s="1">
        <v>37.859420987643603</v>
      </c>
      <c r="AI131" s="15">
        <v>37.1572138793939</v>
      </c>
      <c r="AJ131" s="1" t="str">
        <f t="shared" si="16"/>
        <v>AH</v>
      </c>
      <c r="AL131" s="9" t="s">
        <v>18</v>
      </c>
      <c r="AM131" s="1">
        <v>24.381942581963202</v>
      </c>
      <c r="AN131" s="1">
        <v>38.697053771035101</v>
      </c>
      <c r="AO131" s="1">
        <v>35.750039666893997</v>
      </c>
      <c r="AP131" s="1">
        <v>27.803667409092299</v>
      </c>
      <c r="AQ131" s="1">
        <v>33.133767215956098</v>
      </c>
      <c r="AR131" s="1">
        <v>34.993573341099598</v>
      </c>
      <c r="AS131" s="1">
        <v>35.550712220321799</v>
      </c>
      <c r="AT131" s="1">
        <v>39.483803411111502</v>
      </c>
      <c r="AU131" s="15">
        <v>37.874841701698003</v>
      </c>
      <c r="AV131" s="1" t="str">
        <f t="shared" si="17"/>
        <v>AT</v>
      </c>
      <c r="AX131" s="9" t="s">
        <v>18</v>
      </c>
      <c r="AY131" s="1">
        <v>34.820227283028501</v>
      </c>
      <c r="AZ131" s="1">
        <v>40.196602594651097</v>
      </c>
      <c r="BA131" s="1">
        <v>37.474247157326303</v>
      </c>
      <c r="BB131" s="1">
        <v>36.5529278576808</v>
      </c>
      <c r="BC131" s="1">
        <v>35.396852337344903</v>
      </c>
      <c r="BD131" s="1">
        <v>36.377636936451303</v>
      </c>
      <c r="BE131" s="1">
        <v>33.613266421906303</v>
      </c>
      <c r="BF131" s="1">
        <v>40.559958510118904</v>
      </c>
      <c r="BG131" s="15">
        <v>39.437580862625502</v>
      </c>
      <c r="BH131" s="1" t="str">
        <f t="shared" si="18"/>
        <v>BF</v>
      </c>
    </row>
    <row r="132" spans="2:60" x14ac:dyDescent="0.35">
      <c r="B132" s="10" t="s">
        <v>33</v>
      </c>
      <c r="K132" s="15"/>
      <c r="N132" s="10" t="s">
        <v>33</v>
      </c>
      <c r="W132" s="15"/>
      <c r="Z132" s="10" t="s">
        <v>33</v>
      </c>
      <c r="AI132" s="15"/>
      <c r="AL132" s="10" t="s">
        <v>33</v>
      </c>
      <c r="AU132" s="15"/>
      <c r="AX132" s="10" t="s">
        <v>33</v>
      </c>
      <c r="BG132" s="15"/>
    </row>
    <row r="133" spans="2:60" x14ac:dyDescent="0.35">
      <c r="B133" s="9" t="s">
        <v>11</v>
      </c>
      <c r="C133" s="1">
        <v>31.963583771695902</v>
      </c>
      <c r="D133" s="1">
        <v>39.355141183096002</v>
      </c>
      <c r="E133" s="1">
        <v>30.770969063080202</v>
      </c>
      <c r="F133" s="1">
        <v>29.036412341953099</v>
      </c>
      <c r="G133" s="1">
        <v>33.429519276837603</v>
      </c>
      <c r="H133" s="1">
        <v>37.257691328016797</v>
      </c>
      <c r="I133" s="1">
        <v>33.927721739519498</v>
      </c>
      <c r="J133" s="1">
        <v>39.034911558793503</v>
      </c>
      <c r="K133" s="15">
        <v>39.345054909976</v>
      </c>
      <c r="L133" s="1" t="str">
        <f t="shared" si="19"/>
        <v>D</v>
      </c>
      <c r="N133" s="9" t="s">
        <v>11</v>
      </c>
      <c r="O133" s="1">
        <v>27.0967935790352</v>
      </c>
      <c r="P133" s="1">
        <v>27.806892454687102</v>
      </c>
      <c r="Q133" s="1">
        <v>26.924209369304702</v>
      </c>
      <c r="R133" s="1">
        <v>26.616629098472799</v>
      </c>
      <c r="S133" s="1">
        <v>26.796238960500698</v>
      </c>
      <c r="T133" s="1">
        <v>27.333388940694501</v>
      </c>
      <c r="U133" s="1">
        <v>25.633045722066399</v>
      </c>
      <c r="V133" s="1">
        <v>27.580934548336</v>
      </c>
      <c r="W133" s="15">
        <v>27.730747072223799</v>
      </c>
      <c r="X133" s="1" t="str">
        <f t="shared" si="15"/>
        <v>P</v>
      </c>
      <c r="Z133" s="9" t="s">
        <v>11</v>
      </c>
      <c r="AA133" s="1">
        <v>29.9531103172685</v>
      </c>
      <c r="AB133" s="1">
        <v>35.899891992948596</v>
      </c>
      <c r="AC133" s="1">
        <v>31.942758452372601</v>
      </c>
      <c r="AD133" s="1">
        <v>29.155050335942502</v>
      </c>
      <c r="AE133" s="1">
        <v>33.7486191792078</v>
      </c>
      <c r="AF133" s="1">
        <v>35.342176293904501</v>
      </c>
      <c r="AG133" s="1">
        <v>33.677824643752402</v>
      </c>
      <c r="AH133" s="1">
        <v>37.135211985959401</v>
      </c>
      <c r="AI133" s="15">
        <v>36.030053288508199</v>
      </c>
      <c r="AJ133" s="1" t="str">
        <f t="shared" si="16"/>
        <v>AH</v>
      </c>
      <c r="AL133" s="9" t="s">
        <v>11</v>
      </c>
      <c r="AM133" s="1">
        <v>30.5332302116663</v>
      </c>
      <c r="AN133" s="1">
        <v>36.197005443889502</v>
      </c>
      <c r="AO133" s="1">
        <v>30.902237019457299</v>
      </c>
      <c r="AP133" s="1">
        <v>26.8633582111087</v>
      </c>
      <c r="AQ133" s="1">
        <v>33.416947002194</v>
      </c>
      <c r="AR133" s="1">
        <v>35.604365725207302</v>
      </c>
      <c r="AS133" s="1">
        <v>36.496741237868697</v>
      </c>
      <c r="AT133" s="1">
        <v>37.207754639328002</v>
      </c>
      <c r="AU133" s="15">
        <v>36.249451360332202</v>
      </c>
      <c r="AV133" s="1" t="str">
        <f t="shared" si="17"/>
        <v>AT</v>
      </c>
      <c r="AX133" s="9" t="s">
        <v>11</v>
      </c>
      <c r="AY133" s="1">
        <v>37.560149179112301</v>
      </c>
      <c r="AZ133" s="1">
        <v>38.764980706139099</v>
      </c>
      <c r="BA133" s="1">
        <v>36.932510150564397</v>
      </c>
      <c r="BB133" s="1">
        <v>35.743506590174597</v>
      </c>
      <c r="BC133" s="1">
        <v>36.931397853503597</v>
      </c>
      <c r="BD133" s="1">
        <v>38.348874031352899</v>
      </c>
      <c r="BE133" s="1">
        <v>28.571660029435101</v>
      </c>
      <c r="BF133" s="1">
        <v>40.393596026531398</v>
      </c>
      <c r="BG133" s="15">
        <v>38.331130509530503</v>
      </c>
      <c r="BH133" s="1" t="str">
        <f t="shared" si="18"/>
        <v>BF</v>
      </c>
    </row>
    <row r="134" spans="2:60" x14ac:dyDescent="0.35">
      <c r="B134" s="9" t="s">
        <v>12</v>
      </c>
      <c r="C134" s="1">
        <v>23.695234405486602</v>
      </c>
      <c r="D134" s="1">
        <v>38.460746429458702</v>
      </c>
      <c r="E134" s="1">
        <v>31.685698822642099</v>
      </c>
      <c r="F134" s="1">
        <v>24.3178942133258</v>
      </c>
      <c r="G134" s="1">
        <v>30.420047822493601</v>
      </c>
      <c r="H134" s="1">
        <v>33.630555495710503</v>
      </c>
      <c r="I134" s="1">
        <v>34.024873855217997</v>
      </c>
      <c r="J134" s="1">
        <v>36.865305040785998</v>
      </c>
      <c r="K134" s="15">
        <v>38.677102917828996</v>
      </c>
      <c r="L134" s="1" t="str">
        <f t="shared" si="19"/>
        <v>K</v>
      </c>
      <c r="N134" s="9" t="s">
        <v>12</v>
      </c>
      <c r="O134" s="1">
        <v>22.927712703412102</v>
      </c>
      <c r="P134" s="1">
        <v>27.7092281754474</v>
      </c>
      <c r="Q134" s="1">
        <v>26.8286118280156</v>
      </c>
      <c r="R134" s="1">
        <v>23.1620233631918</v>
      </c>
      <c r="S134" s="1">
        <v>26.4136579512748</v>
      </c>
      <c r="T134" s="1">
        <v>26.4516442743335</v>
      </c>
      <c r="U134" s="1">
        <v>26.173354136997101</v>
      </c>
      <c r="V134" s="1">
        <v>27.280460394421102</v>
      </c>
      <c r="W134" s="15">
        <v>27.743681585951499</v>
      </c>
      <c r="X134" s="1" t="str">
        <f t="shared" si="15"/>
        <v>W</v>
      </c>
      <c r="Z134" s="9" t="s">
        <v>12</v>
      </c>
      <c r="AA134" s="1">
        <v>23.8452658332005</v>
      </c>
      <c r="AB134" s="1">
        <v>35.3992192267159</v>
      </c>
      <c r="AC134" s="1">
        <v>32.315009405902103</v>
      </c>
      <c r="AD134" s="1">
        <v>22.6432250407134</v>
      </c>
      <c r="AE134" s="1">
        <v>32.55752312736</v>
      </c>
      <c r="AF134" s="1">
        <v>33.791992969786897</v>
      </c>
      <c r="AG134" s="1">
        <v>32.3961986935997</v>
      </c>
      <c r="AH134" s="1">
        <v>36.227004691977299</v>
      </c>
      <c r="AI134" s="15">
        <v>35.682681960000203</v>
      </c>
      <c r="AJ134" s="1" t="str">
        <f t="shared" si="16"/>
        <v>AH</v>
      </c>
      <c r="AL134" s="9" t="s">
        <v>12</v>
      </c>
      <c r="AM134" s="1">
        <v>21.810673007401501</v>
      </c>
      <c r="AN134" s="1">
        <v>36.042594058132202</v>
      </c>
      <c r="AO134" s="1">
        <v>32.180414659938002</v>
      </c>
      <c r="AP134" s="1">
        <v>21.631377538034201</v>
      </c>
      <c r="AQ134" s="1">
        <v>32.587890425861502</v>
      </c>
      <c r="AR134" s="1">
        <v>34.368068053197803</v>
      </c>
      <c r="AS134" s="1">
        <v>35.3775697782199</v>
      </c>
      <c r="AT134" s="1">
        <v>36.789946486058803</v>
      </c>
      <c r="AU134" s="15">
        <v>36.101629891115202</v>
      </c>
      <c r="AV134" s="1" t="str">
        <f t="shared" si="17"/>
        <v>AT</v>
      </c>
      <c r="AX134" s="9" t="s">
        <v>12</v>
      </c>
      <c r="AY134" s="1">
        <v>32.081264988834697</v>
      </c>
      <c r="AZ134" s="1">
        <v>35.928602168687597</v>
      </c>
      <c r="BA134" s="1">
        <v>35.193902847684697</v>
      </c>
      <c r="BB134" s="1">
        <v>30.603915855878601</v>
      </c>
      <c r="BC134" s="1">
        <v>34.925656419249002</v>
      </c>
      <c r="BD134" s="1">
        <v>34.283616735239399</v>
      </c>
      <c r="BE134" s="1">
        <v>30.8830291720449</v>
      </c>
      <c r="BF134" s="1">
        <v>39.278649931836803</v>
      </c>
      <c r="BG134" s="15">
        <v>37.757872396862602</v>
      </c>
      <c r="BH134" s="1" t="str">
        <f t="shared" si="18"/>
        <v>BF</v>
      </c>
    </row>
    <row r="135" spans="2:60" x14ac:dyDescent="0.35">
      <c r="B135" s="9" t="s">
        <v>13</v>
      </c>
      <c r="C135" s="1">
        <v>23.6205830854623</v>
      </c>
      <c r="D135" s="1">
        <v>35.168953707532502</v>
      </c>
      <c r="E135" s="1">
        <v>31.402773644885301</v>
      </c>
      <c r="F135" s="1">
        <v>21.2519614291812</v>
      </c>
      <c r="G135" s="1">
        <v>28.677698874486602</v>
      </c>
      <c r="H135" s="1">
        <v>31.3500778981848</v>
      </c>
      <c r="I135" s="1">
        <v>32.3177589473502</v>
      </c>
      <c r="J135" s="1">
        <v>35.091649333902701</v>
      </c>
      <c r="K135" s="15">
        <v>37.3685247505028</v>
      </c>
      <c r="L135" s="1" t="str">
        <f t="shared" si="19"/>
        <v>K</v>
      </c>
      <c r="N135" s="9" t="s">
        <v>13</v>
      </c>
      <c r="O135" s="1">
        <v>23.266339452148902</v>
      </c>
      <c r="P135" s="1">
        <v>26.3371976430494</v>
      </c>
      <c r="Q135" s="1">
        <v>26.9504177289488</v>
      </c>
      <c r="R135" s="1">
        <v>22.019554048685698</v>
      </c>
      <c r="S135" s="1">
        <v>26.089149853649001</v>
      </c>
      <c r="T135" s="1">
        <v>25.832486232553801</v>
      </c>
      <c r="U135" s="1">
        <v>25.8201663310867</v>
      </c>
      <c r="V135" s="1">
        <v>26.888590190789699</v>
      </c>
      <c r="W135" s="15">
        <v>27.692496535723699</v>
      </c>
      <c r="X135" s="1" t="str">
        <f t="shared" si="15"/>
        <v>W</v>
      </c>
      <c r="Z135" s="9" t="s">
        <v>13</v>
      </c>
      <c r="AA135" s="1">
        <v>23.6576375369152</v>
      </c>
      <c r="AB135" s="1">
        <v>33.069926439946798</v>
      </c>
      <c r="AC135" s="1">
        <v>32.671517602649899</v>
      </c>
      <c r="AD135" s="1">
        <v>19.752474662739601</v>
      </c>
      <c r="AE135" s="1">
        <v>30.878269175624101</v>
      </c>
      <c r="AF135" s="1">
        <v>31.315411416296602</v>
      </c>
      <c r="AG135" s="1">
        <v>31.017751728789801</v>
      </c>
      <c r="AH135" s="1">
        <v>34.916118043402797</v>
      </c>
      <c r="AI135" s="15">
        <v>34.415321582686303</v>
      </c>
      <c r="AJ135" s="1" t="str">
        <f t="shared" si="16"/>
        <v>AH</v>
      </c>
      <c r="AL135" s="9" t="s">
        <v>13</v>
      </c>
      <c r="AM135" s="1">
        <v>21.735894140243801</v>
      </c>
      <c r="AN135" s="1">
        <v>34.804232097101398</v>
      </c>
      <c r="AO135" s="1">
        <v>32.432373701835601</v>
      </c>
      <c r="AP135" s="1">
        <v>17.713588801975401</v>
      </c>
      <c r="AQ135" s="1">
        <v>30.267499693908299</v>
      </c>
      <c r="AR135" s="1">
        <v>32.360153286366</v>
      </c>
      <c r="AS135" s="1">
        <v>33.3236584627222</v>
      </c>
      <c r="AT135" s="1">
        <v>36.038543245789697</v>
      </c>
      <c r="AU135" s="15">
        <v>35.652193639551001</v>
      </c>
      <c r="AV135" s="1" t="str">
        <f t="shared" si="17"/>
        <v>AT</v>
      </c>
      <c r="AX135" s="9" t="s">
        <v>13</v>
      </c>
      <c r="AY135" s="1">
        <v>33.741163188487</v>
      </c>
      <c r="AZ135" s="1">
        <v>37.565706453776102</v>
      </c>
      <c r="BA135" s="1">
        <v>34.731798361619099</v>
      </c>
      <c r="BB135" s="1">
        <v>29.506026453614599</v>
      </c>
      <c r="BC135" s="1">
        <v>33.0735558359222</v>
      </c>
      <c r="BD135" s="1">
        <v>31.306033817202</v>
      </c>
      <c r="BE135" s="1">
        <v>30.8258652772586</v>
      </c>
      <c r="BF135" s="1">
        <v>36.975150591766102</v>
      </c>
      <c r="BG135" s="15">
        <v>37.6813793535946</v>
      </c>
      <c r="BH135" s="1" t="str">
        <f t="shared" si="18"/>
        <v>BG</v>
      </c>
    </row>
    <row r="136" spans="2:60" x14ac:dyDescent="0.35">
      <c r="B136" s="9" t="s">
        <v>14</v>
      </c>
      <c r="C136" s="1">
        <v>25.836543457986799</v>
      </c>
      <c r="D136" s="1">
        <v>29.857076961294201</v>
      </c>
      <c r="E136" s="1">
        <v>28.926939778413502</v>
      </c>
      <c r="F136" s="1">
        <v>18.876516131699201</v>
      </c>
      <c r="G136" s="1">
        <v>23.602432607204701</v>
      </c>
      <c r="H136" s="1">
        <v>29.101295950060699</v>
      </c>
      <c r="I136" s="1">
        <v>29.371014886145701</v>
      </c>
      <c r="J136" s="1">
        <v>32.885015787349197</v>
      </c>
      <c r="K136" s="15">
        <v>33.902885874571901</v>
      </c>
      <c r="L136" s="1" t="str">
        <f t="shared" si="19"/>
        <v>K</v>
      </c>
      <c r="N136" s="9" t="s">
        <v>14</v>
      </c>
      <c r="O136" s="1">
        <v>25.691586198743899</v>
      </c>
      <c r="P136" s="1">
        <v>26.202422953185799</v>
      </c>
      <c r="Q136" s="1">
        <v>26.122689187566301</v>
      </c>
      <c r="R136" s="1">
        <v>20.486272203399299</v>
      </c>
      <c r="S136" s="1">
        <v>25.6007303031619</v>
      </c>
      <c r="T136" s="1">
        <v>24.724674114359601</v>
      </c>
      <c r="U136" s="1">
        <v>24.691633639831899</v>
      </c>
      <c r="V136" s="1">
        <v>26.1169625165677</v>
      </c>
      <c r="W136" s="15">
        <v>26.625807617413901</v>
      </c>
      <c r="X136" s="1" t="str">
        <f t="shared" si="15"/>
        <v>W</v>
      </c>
      <c r="Z136" s="9" t="s">
        <v>14</v>
      </c>
      <c r="AA136" s="1">
        <v>25.8214570030655</v>
      </c>
      <c r="AB136" s="1">
        <v>24.6380365876871</v>
      </c>
      <c r="AC136" s="1">
        <v>29.561297392725301</v>
      </c>
      <c r="AD136" s="1">
        <v>18.2509899831878</v>
      </c>
      <c r="AE136" s="1">
        <v>28.011835054334401</v>
      </c>
      <c r="AF136" s="1">
        <v>27.074770655143499</v>
      </c>
      <c r="AG136" s="1">
        <v>27.635177550067301</v>
      </c>
      <c r="AH136" s="1">
        <v>32.661726453105601</v>
      </c>
      <c r="AI136" s="15">
        <v>30.597133005881499</v>
      </c>
      <c r="AJ136" s="1" t="str">
        <f t="shared" si="16"/>
        <v>AH</v>
      </c>
      <c r="AL136" s="9" t="s">
        <v>14</v>
      </c>
      <c r="AM136" s="1">
        <v>25.589922098366898</v>
      </c>
      <c r="AN136" s="1">
        <v>29.871627107713401</v>
      </c>
      <c r="AO136" s="1">
        <v>31.405066380232899</v>
      </c>
      <c r="AP136" s="1">
        <v>16.871598514142001</v>
      </c>
      <c r="AQ136" s="1">
        <v>30.0741752491952</v>
      </c>
      <c r="AR136" s="1">
        <v>29.027895772421498</v>
      </c>
      <c r="AS136" s="1">
        <v>30.2569330149514</v>
      </c>
      <c r="AT136" s="1">
        <v>33.502344660124798</v>
      </c>
      <c r="AU136" s="15">
        <v>33.919678475058802</v>
      </c>
      <c r="AV136" s="1" t="str">
        <f t="shared" si="17"/>
        <v>AU</v>
      </c>
      <c r="AX136" s="9" t="s">
        <v>14</v>
      </c>
      <c r="AY136" s="1">
        <v>31.089392988707001</v>
      </c>
      <c r="AZ136" s="1">
        <v>34.239604317581701</v>
      </c>
      <c r="BA136" s="1">
        <v>32.849102536348902</v>
      </c>
      <c r="BB136" s="1">
        <v>28.185983336426599</v>
      </c>
      <c r="BC136" s="1">
        <v>31.723254423417298</v>
      </c>
      <c r="BD136" s="1">
        <v>27.4327360638671</v>
      </c>
      <c r="BE136" s="1">
        <v>26.834265246653501</v>
      </c>
      <c r="BF136" s="1">
        <v>33.1614869608402</v>
      </c>
      <c r="BG136" s="15">
        <v>36.286389119459599</v>
      </c>
      <c r="BH136" s="1" t="str">
        <f t="shared" si="18"/>
        <v>BG</v>
      </c>
    </row>
    <row r="137" spans="2:60" x14ac:dyDescent="0.35">
      <c r="B137" s="9" t="s">
        <v>15</v>
      </c>
      <c r="C137" s="1">
        <v>20.8720523602836</v>
      </c>
      <c r="D137" s="1">
        <v>16.3665413537089</v>
      </c>
      <c r="E137" s="1">
        <v>18.702066970372201</v>
      </c>
      <c r="F137" s="1">
        <v>18.679021631710299</v>
      </c>
      <c r="G137" s="1">
        <v>24.589295673730899</v>
      </c>
      <c r="H137" s="1">
        <v>25.304757410140699</v>
      </c>
      <c r="I137" s="1">
        <v>25.9355992923144</v>
      </c>
      <c r="J137" s="1">
        <v>22.5840947773126</v>
      </c>
      <c r="K137" s="15">
        <v>20.149459782874001</v>
      </c>
      <c r="L137" s="1" t="str">
        <f t="shared" si="19"/>
        <v>I</v>
      </c>
      <c r="N137" s="9" t="s">
        <v>15</v>
      </c>
      <c r="O137" s="1">
        <v>22.780301493410899</v>
      </c>
      <c r="P137" s="1">
        <v>23.692009315336701</v>
      </c>
      <c r="Q137" s="1">
        <v>22.646429778840599</v>
      </c>
      <c r="R137" s="1">
        <v>21.978842023805601</v>
      </c>
      <c r="S137" s="1">
        <v>24.859833936404002</v>
      </c>
      <c r="T137" s="1">
        <v>25.126198556644699</v>
      </c>
      <c r="U137" s="1">
        <v>24.934858580524299</v>
      </c>
      <c r="V137" s="1">
        <v>24.232928342707101</v>
      </c>
      <c r="W137" s="15">
        <v>23.715813624076699</v>
      </c>
      <c r="X137" s="1" t="str">
        <f t="shared" si="15"/>
        <v>T</v>
      </c>
      <c r="Z137" s="9" t="s">
        <v>15</v>
      </c>
      <c r="AA137" s="1">
        <v>21.172645679925601</v>
      </c>
      <c r="AB137" s="1">
        <v>18.997680702709399</v>
      </c>
      <c r="AC137" s="1">
        <v>16.946545434037098</v>
      </c>
      <c r="AD137" s="1">
        <v>18.288639059101499</v>
      </c>
      <c r="AE137" s="1">
        <v>23.877435570323598</v>
      </c>
      <c r="AF137" s="1">
        <v>25.535957697248701</v>
      </c>
      <c r="AG137" s="1">
        <v>25.491676247592</v>
      </c>
      <c r="AH137" s="1">
        <v>23.685629662766502</v>
      </c>
      <c r="AI137" s="15">
        <v>19.0415527606099</v>
      </c>
      <c r="AJ137" s="1" t="str">
        <f t="shared" si="16"/>
        <v>AF</v>
      </c>
      <c r="AL137" s="9" t="s">
        <v>15</v>
      </c>
      <c r="AM137" s="1">
        <v>19.806674255538599</v>
      </c>
      <c r="AN137" s="1">
        <v>19.6801188116908</v>
      </c>
      <c r="AO137" s="1">
        <v>18.751868629177899</v>
      </c>
      <c r="AP137" s="1">
        <v>18.228586215339899</v>
      </c>
      <c r="AQ137" s="1">
        <v>25.468332673240599</v>
      </c>
      <c r="AR137" s="1">
        <v>26.178203088337298</v>
      </c>
      <c r="AS137" s="1">
        <v>26.815486876043099</v>
      </c>
      <c r="AT137" s="1">
        <v>22.697702103494802</v>
      </c>
      <c r="AU137" s="15">
        <v>19.672627704902101</v>
      </c>
      <c r="AV137" s="1" t="str">
        <f t="shared" si="17"/>
        <v>AS</v>
      </c>
      <c r="AX137" s="9" t="s">
        <v>15</v>
      </c>
      <c r="AY137" s="1">
        <v>28.814387457249001</v>
      </c>
      <c r="AZ137" s="1">
        <v>31.824079346824401</v>
      </c>
      <c r="BA137" s="1">
        <v>30.871156080858199</v>
      </c>
      <c r="BB137" s="1">
        <v>29.298086546765401</v>
      </c>
      <c r="BC137" s="1">
        <v>31.611062927917601</v>
      </c>
      <c r="BD137" s="1">
        <v>33.1159244845378</v>
      </c>
      <c r="BE137" s="1">
        <v>22.195128020923502</v>
      </c>
      <c r="BF137" s="1">
        <v>34.051364819811901</v>
      </c>
      <c r="BG137" s="15">
        <v>31.816303618884699</v>
      </c>
      <c r="BH137" s="1" t="str">
        <f t="shared" si="18"/>
        <v>BF</v>
      </c>
    </row>
    <row r="138" spans="2:60" x14ac:dyDescent="0.35">
      <c r="B138" s="9" t="s">
        <v>16</v>
      </c>
      <c r="C138" s="1">
        <v>24.2903013069193</v>
      </c>
      <c r="D138" s="1">
        <v>36.737908702480297</v>
      </c>
      <c r="E138" s="1">
        <v>31.479607014106801</v>
      </c>
      <c r="F138" s="1">
        <v>23.2819962890777</v>
      </c>
      <c r="G138" s="1">
        <v>32.022116831065503</v>
      </c>
      <c r="H138" s="1">
        <v>34.411818588459496</v>
      </c>
      <c r="I138" s="1">
        <v>33.6330525914547</v>
      </c>
      <c r="J138" s="1">
        <v>36.598305486300802</v>
      </c>
      <c r="K138" s="15">
        <v>37.546886398272399</v>
      </c>
      <c r="L138" s="1" t="str">
        <f t="shared" si="19"/>
        <v>K</v>
      </c>
      <c r="N138" s="9" t="s">
        <v>16</v>
      </c>
      <c r="O138" s="1">
        <v>23.279747299766601</v>
      </c>
      <c r="P138" s="1">
        <v>27.6190926599952</v>
      </c>
      <c r="Q138" s="1">
        <v>26.523819838677699</v>
      </c>
      <c r="R138" s="1">
        <v>23.8185481988296</v>
      </c>
      <c r="S138" s="1">
        <v>26.362961154729501</v>
      </c>
      <c r="T138" s="1">
        <v>26.377699475403201</v>
      </c>
      <c r="U138" s="1">
        <v>25.507803928749201</v>
      </c>
      <c r="V138" s="1">
        <v>27.0054981880687</v>
      </c>
      <c r="W138" s="15">
        <v>27.582590185034899</v>
      </c>
      <c r="X138" s="1" t="str">
        <f t="shared" si="15"/>
        <v>P</v>
      </c>
      <c r="Z138" s="9" t="s">
        <v>16</v>
      </c>
      <c r="AA138" s="1">
        <v>23.242927799100801</v>
      </c>
      <c r="AB138" s="1">
        <v>34.430431319696297</v>
      </c>
      <c r="AC138" s="1">
        <v>31.382011242710998</v>
      </c>
      <c r="AD138" s="1">
        <v>22.455523409301399</v>
      </c>
      <c r="AE138" s="1">
        <v>31.8719832139112</v>
      </c>
      <c r="AF138" s="1">
        <v>33.024117345626699</v>
      </c>
      <c r="AG138" s="1">
        <v>33.253867758222903</v>
      </c>
      <c r="AH138" s="1">
        <v>35.382055741256899</v>
      </c>
      <c r="AI138" s="15">
        <v>34.479529512011098</v>
      </c>
      <c r="AJ138" s="1" t="str">
        <f t="shared" si="16"/>
        <v>AH</v>
      </c>
      <c r="AL138" s="9" t="s">
        <v>16</v>
      </c>
      <c r="AM138" s="1">
        <v>21.4909635511621</v>
      </c>
      <c r="AN138" s="1">
        <v>35.023969790859397</v>
      </c>
      <c r="AO138" s="1">
        <v>31.107496312491399</v>
      </c>
      <c r="AP138" s="1">
        <v>21.6418439611876</v>
      </c>
      <c r="AQ138" s="1">
        <v>31.965334450488299</v>
      </c>
      <c r="AR138" s="1">
        <v>33.728914350396302</v>
      </c>
      <c r="AS138" s="1">
        <v>35.282371874743802</v>
      </c>
      <c r="AT138" s="1">
        <v>36.158570190427398</v>
      </c>
      <c r="AU138" s="15">
        <v>35.063896614453199</v>
      </c>
      <c r="AV138" s="1" t="str">
        <f t="shared" si="17"/>
        <v>AT</v>
      </c>
      <c r="AX138" s="9" t="s">
        <v>16</v>
      </c>
      <c r="AY138" s="1">
        <v>31.068130999752199</v>
      </c>
      <c r="AZ138" s="1">
        <v>37.481470618430599</v>
      </c>
      <c r="BA138" s="1">
        <v>33.082891987141899</v>
      </c>
      <c r="BB138" s="1">
        <v>30.222162541819198</v>
      </c>
      <c r="BC138" s="1">
        <v>35.346137871058097</v>
      </c>
      <c r="BD138" s="1">
        <v>33.831024151887704</v>
      </c>
      <c r="BE138" s="1">
        <v>31.1879136509028</v>
      </c>
      <c r="BF138" s="1">
        <v>38.503402955450497</v>
      </c>
      <c r="BG138" s="15">
        <v>36.840850532732901</v>
      </c>
      <c r="BH138" s="1" t="str">
        <f t="shared" si="18"/>
        <v>BF</v>
      </c>
    </row>
    <row r="139" spans="2:60" x14ac:dyDescent="0.35">
      <c r="B139" s="9" t="s">
        <v>17</v>
      </c>
      <c r="C139" s="1">
        <v>25.167412689791799</v>
      </c>
      <c r="D139" s="1">
        <v>41.409763782244802</v>
      </c>
      <c r="E139" s="1">
        <v>35.955016986882001</v>
      </c>
      <c r="F139" s="1">
        <v>24.310311767312601</v>
      </c>
      <c r="G139" s="1">
        <v>32.581277047372303</v>
      </c>
      <c r="H139" s="1">
        <v>35.258560845543997</v>
      </c>
      <c r="I139" s="1">
        <v>35.458094230740997</v>
      </c>
      <c r="J139" s="1">
        <v>39.543612973061798</v>
      </c>
      <c r="K139" s="15">
        <v>42.217146608690101</v>
      </c>
      <c r="L139" s="1" t="str">
        <f t="shared" si="19"/>
        <v>K</v>
      </c>
      <c r="N139" s="9" t="s">
        <v>17</v>
      </c>
      <c r="O139" s="1">
        <v>23.755133034346802</v>
      </c>
      <c r="P139" s="1">
        <v>27.946761027084801</v>
      </c>
      <c r="Q139" s="1">
        <v>27.362331254189201</v>
      </c>
      <c r="R139" s="1">
        <v>22.9275878807316</v>
      </c>
      <c r="S139" s="1">
        <v>26.497533970042301</v>
      </c>
      <c r="T139" s="1">
        <v>26.669573272580902</v>
      </c>
      <c r="U139" s="1">
        <v>26.233618395396</v>
      </c>
      <c r="V139" s="1">
        <v>27.270570795678701</v>
      </c>
      <c r="W139" s="15">
        <v>27.923657268610899</v>
      </c>
      <c r="X139" s="1" t="str">
        <f t="shared" si="15"/>
        <v>P</v>
      </c>
      <c r="Z139" s="9" t="s">
        <v>17</v>
      </c>
      <c r="AA139" s="1">
        <v>25.816606971324301</v>
      </c>
      <c r="AB139" s="1">
        <v>36.849798010223303</v>
      </c>
      <c r="AC139" s="1">
        <v>33.911576726777596</v>
      </c>
      <c r="AD139" s="1">
        <v>22.5545736268596</v>
      </c>
      <c r="AE139" s="1">
        <v>32.527990430480003</v>
      </c>
      <c r="AF139" s="1">
        <v>33.912720200362401</v>
      </c>
      <c r="AG139" s="1">
        <v>32.236434792069602</v>
      </c>
      <c r="AH139" s="1">
        <v>36.8919291658707</v>
      </c>
      <c r="AI139" s="15">
        <v>36.967075111200899</v>
      </c>
      <c r="AJ139" s="1" t="str">
        <f t="shared" si="16"/>
        <v>AI</v>
      </c>
      <c r="AL139" s="9" t="s">
        <v>17</v>
      </c>
      <c r="AM139" s="1">
        <v>22.206028911467701</v>
      </c>
      <c r="AN139" s="1">
        <v>37.370276685686697</v>
      </c>
      <c r="AO139" s="1">
        <v>33.982495982787398</v>
      </c>
      <c r="AP139" s="1">
        <v>21.4091815588672</v>
      </c>
      <c r="AQ139" s="1">
        <v>33.489012201667002</v>
      </c>
      <c r="AR139" s="1">
        <v>34.429592046120398</v>
      </c>
      <c r="AS139" s="1">
        <v>35.579428451475501</v>
      </c>
      <c r="AT139" s="1">
        <v>37.768224392629897</v>
      </c>
      <c r="AU139" s="15">
        <v>37.404908204707503</v>
      </c>
      <c r="AV139" s="1" t="str">
        <f t="shared" si="17"/>
        <v>AT</v>
      </c>
      <c r="AX139" s="9" t="s">
        <v>17</v>
      </c>
      <c r="AY139" s="1">
        <v>32.442795490114598</v>
      </c>
      <c r="AZ139" s="1">
        <v>38.895807429918101</v>
      </c>
      <c r="BA139" s="1">
        <v>37.481160572808101</v>
      </c>
      <c r="BB139" s="1">
        <v>28.8473214965165</v>
      </c>
      <c r="BC139" s="1">
        <v>34.995340986241096</v>
      </c>
      <c r="BD139" s="1">
        <v>35.721334802777797</v>
      </c>
      <c r="BE139" s="1">
        <v>32.424272201211402</v>
      </c>
      <c r="BF139" s="1">
        <v>40.176981720391197</v>
      </c>
      <c r="BG139" s="15">
        <v>39.300015985035998</v>
      </c>
      <c r="BH139" s="1" t="str">
        <f t="shared" si="18"/>
        <v>BF</v>
      </c>
    </row>
    <row r="140" spans="2:60" x14ac:dyDescent="0.35">
      <c r="B140" s="9" t="s">
        <v>18</v>
      </c>
      <c r="C140" s="1">
        <v>23.4033136613915</v>
      </c>
      <c r="D140" s="1">
        <v>41.4639199267707</v>
      </c>
      <c r="E140" s="1">
        <v>35.665003314339501</v>
      </c>
      <c r="F140" s="1">
        <v>24.162594902745202</v>
      </c>
      <c r="G140" s="1">
        <v>32.732907120116401</v>
      </c>
      <c r="H140" s="1">
        <v>35.343050001989603</v>
      </c>
      <c r="I140" s="1">
        <v>34.219687462628301</v>
      </c>
      <c r="J140" s="1">
        <v>39.969376310449199</v>
      </c>
      <c r="K140" s="15">
        <v>41.498812063200397</v>
      </c>
      <c r="L140" s="1" t="str">
        <f t="shared" si="19"/>
        <v>K</v>
      </c>
      <c r="N140" s="9" t="s">
        <v>18</v>
      </c>
      <c r="O140" s="1">
        <v>22.765780723622701</v>
      </c>
      <c r="P140" s="1">
        <v>28.121850681621702</v>
      </c>
      <c r="Q140" s="1">
        <v>27.8542499509335</v>
      </c>
      <c r="R140" s="1">
        <v>22.327945902948699</v>
      </c>
      <c r="S140" s="1">
        <v>26.572367275564599</v>
      </c>
      <c r="T140" s="1">
        <v>26.731680858631101</v>
      </c>
      <c r="U140" s="1">
        <v>26.593496850017999</v>
      </c>
      <c r="V140" s="1">
        <v>27.381858205253401</v>
      </c>
      <c r="W140" s="15">
        <v>28.055980842915702</v>
      </c>
      <c r="X140" s="1" t="str">
        <f t="shared" si="15"/>
        <v>P</v>
      </c>
      <c r="Z140" s="9" t="s">
        <v>18</v>
      </c>
      <c r="AA140" s="1">
        <v>22.341529047731299</v>
      </c>
      <c r="AB140" s="1">
        <v>38.539948420314197</v>
      </c>
      <c r="AC140" s="1">
        <v>34.9571608544763</v>
      </c>
      <c r="AD140" s="1">
        <v>22.3403147531237</v>
      </c>
      <c r="AE140" s="1">
        <v>31.989398081460301</v>
      </c>
      <c r="AF140" s="1">
        <v>34.254488092846501</v>
      </c>
      <c r="AG140" s="1">
        <v>32.6563007191777</v>
      </c>
      <c r="AH140" s="1">
        <v>37.9252533556445</v>
      </c>
      <c r="AI140" s="15">
        <v>37.7233072614791</v>
      </c>
      <c r="AJ140" s="1" t="str">
        <f t="shared" si="16"/>
        <v>AB</v>
      </c>
      <c r="AL140" s="9" t="s">
        <v>18</v>
      </c>
      <c r="AM140" s="1">
        <v>20.388577576876401</v>
      </c>
      <c r="AN140" s="1">
        <v>37.228378140547697</v>
      </c>
      <c r="AO140" s="1">
        <v>34.952793782757198</v>
      </c>
      <c r="AP140" s="1">
        <v>21.120052566292902</v>
      </c>
      <c r="AQ140" s="1">
        <v>32.925701350474696</v>
      </c>
      <c r="AR140" s="1">
        <v>34.698406209104398</v>
      </c>
      <c r="AS140" s="1">
        <v>36.062957786586303</v>
      </c>
      <c r="AT140" s="1">
        <v>39.440468289969701</v>
      </c>
      <c r="AU140" s="15">
        <v>38.246569575074901</v>
      </c>
      <c r="AV140" s="1" t="str">
        <f t="shared" si="17"/>
        <v>AT</v>
      </c>
      <c r="AX140" s="9" t="s">
        <v>18</v>
      </c>
      <c r="AY140" s="1">
        <v>30.631849308739099</v>
      </c>
      <c r="AZ140" s="1">
        <v>40.627633628948203</v>
      </c>
      <c r="BA140" s="1">
        <v>37.3143808882458</v>
      </c>
      <c r="BB140" s="1">
        <v>30.250389375155802</v>
      </c>
      <c r="BC140" s="1">
        <v>35.247091282365901</v>
      </c>
      <c r="BD140" s="1">
        <v>36.085909742807701</v>
      </c>
      <c r="BE140" s="1">
        <v>32.354403112380801</v>
      </c>
      <c r="BF140" s="1">
        <v>40.490306521852602</v>
      </c>
      <c r="BG140" s="15">
        <v>39.208830460131097</v>
      </c>
      <c r="BH140" s="1" t="str">
        <f t="shared" si="18"/>
        <v>AZ</v>
      </c>
    </row>
    <row r="141" spans="2:60" x14ac:dyDescent="0.35">
      <c r="B141" s="10" t="s">
        <v>34</v>
      </c>
      <c r="K141" s="15"/>
      <c r="N141" s="10" t="s">
        <v>34</v>
      </c>
      <c r="W141" s="15"/>
      <c r="Z141" s="10" t="s">
        <v>34</v>
      </c>
      <c r="AI141" s="15"/>
      <c r="AL141" s="10" t="s">
        <v>34</v>
      </c>
      <c r="AU141" s="15"/>
      <c r="AX141" s="10" t="s">
        <v>34</v>
      </c>
      <c r="BG141" s="15"/>
    </row>
    <row r="142" spans="2:60" x14ac:dyDescent="0.35">
      <c r="B142" s="9" t="s">
        <v>11</v>
      </c>
      <c r="C142" s="1">
        <v>37.9832381281606</v>
      </c>
      <c r="D142" s="1">
        <v>37.827914783938297</v>
      </c>
      <c r="E142" s="1">
        <v>34.407230045028903</v>
      </c>
      <c r="F142" s="1">
        <v>35.533989041101897</v>
      </c>
      <c r="G142" s="1">
        <v>32.741740789265002</v>
      </c>
      <c r="H142" s="1">
        <v>35.494791285858398</v>
      </c>
      <c r="I142" s="1">
        <v>35.449207703251702</v>
      </c>
      <c r="J142" s="1">
        <v>38.198409291319699</v>
      </c>
      <c r="K142" s="15">
        <v>38.393733264569804</v>
      </c>
      <c r="L142" s="1" t="str">
        <f t="shared" si="19"/>
        <v>K</v>
      </c>
      <c r="N142" s="9" t="s">
        <v>11</v>
      </c>
      <c r="O142" s="1">
        <v>28.0830753558274</v>
      </c>
      <c r="P142" s="1">
        <v>27.517780939322101</v>
      </c>
      <c r="Q142" s="1">
        <v>27.462506959967001</v>
      </c>
      <c r="R142" s="1">
        <v>27.609663137186999</v>
      </c>
      <c r="S142" s="1">
        <v>26.508508561511999</v>
      </c>
      <c r="T142" s="1">
        <v>26.3347547967801</v>
      </c>
      <c r="U142" s="1">
        <v>26.446594655397401</v>
      </c>
      <c r="V142" s="1">
        <v>27.396312579845301</v>
      </c>
      <c r="W142" s="15">
        <v>27.737691358287599</v>
      </c>
      <c r="X142" s="1" t="str">
        <f t="shared" si="15"/>
        <v>O</v>
      </c>
      <c r="Z142" s="9" t="s">
        <v>11</v>
      </c>
      <c r="AA142" s="1">
        <v>36.425769411971302</v>
      </c>
      <c r="AB142" s="1">
        <v>35.2826538704632</v>
      </c>
      <c r="AC142" s="1">
        <v>34.570856953750301</v>
      </c>
      <c r="AD142" s="1">
        <v>34.442915301279101</v>
      </c>
      <c r="AE142" s="1">
        <v>32.6681670366305</v>
      </c>
      <c r="AF142" s="1">
        <v>33.662574646193796</v>
      </c>
      <c r="AG142" s="1">
        <v>33.890311973444597</v>
      </c>
      <c r="AH142" s="1">
        <v>36.5424873407961</v>
      </c>
      <c r="AI142" s="15">
        <v>35.633391523362903</v>
      </c>
      <c r="AJ142" s="1" t="str">
        <f t="shared" si="16"/>
        <v>AH</v>
      </c>
      <c r="AL142" s="9" t="s">
        <v>11</v>
      </c>
      <c r="AM142" s="1">
        <v>36.158368157222903</v>
      </c>
      <c r="AN142" s="1">
        <v>35.939879516694504</v>
      </c>
      <c r="AO142" s="1">
        <v>34.589196144379898</v>
      </c>
      <c r="AP142" s="1">
        <v>34.607952405487801</v>
      </c>
      <c r="AQ142" s="1">
        <v>34.088104771668498</v>
      </c>
      <c r="AR142" s="1">
        <v>33.586977761643901</v>
      </c>
      <c r="AS142" s="1">
        <v>36.542175601601201</v>
      </c>
      <c r="AT142" s="1">
        <v>37.189519903892403</v>
      </c>
      <c r="AU142" s="15">
        <v>35.9958102402924</v>
      </c>
      <c r="AV142" s="1" t="str">
        <f t="shared" si="17"/>
        <v>AT</v>
      </c>
      <c r="AX142" s="9" t="s">
        <v>11</v>
      </c>
      <c r="AY142" s="1">
        <v>37.984816387374501</v>
      </c>
      <c r="AZ142" s="1">
        <v>37.843697784200998</v>
      </c>
      <c r="BA142" s="1">
        <v>35.9468911926866</v>
      </c>
      <c r="BB142" s="1">
        <v>37.485385116137699</v>
      </c>
      <c r="BC142" s="1">
        <v>35.254573564143797</v>
      </c>
      <c r="BD142" s="1">
        <v>34.680480741431303</v>
      </c>
      <c r="BE142" s="1">
        <v>33.880459177238897</v>
      </c>
      <c r="BF142" s="1">
        <v>39.660433699968102</v>
      </c>
      <c r="BG142" s="15">
        <v>37.948430839188497</v>
      </c>
      <c r="BH142" s="1" t="str">
        <f t="shared" si="18"/>
        <v>BF</v>
      </c>
    </row>
    <row r="143" spans="2:60" x14ac:dyDescent="0.35">
      <c r="B143" s="9" t="s">
        <v>12</v>
      </c>
      <c r="C143" s="1">
        <v>33.101735198350497</v>
      </c>
      <c r="D143" s="1">
        <v>37.4197327803641</v>
      </c>
      <c r="E143" s="1">
        <v>33.891676780078598</v>
      </c>
      <c r="F143" s="1">
        <v>33.799863699819099</v>
      </c>
      <c r="G143" s="1">
        <v>31.028783329171201</v>
      </c>
      <c r="H143" s="1">
        <v>34.586824644269697</v>
      </c>
      <c r="I143" s="1">
        <v>34.540231699731599</v>
      </c>
      <c r="J143" s="1">
        <v>36.9924042125661</v>
      </c>
      <c r="K143" s="15">
        <v>37.997202063270997</v>
      </c>
      <c r="L143" s="1" t="str">
        <f t="shared" si="19"/>
        <v>K</v>
      </c>
      <c r="N143" s="9" t="s">
        <v>12</v>
      </c>
      <c r="O143" s="1">
        <v>27.886388140512199</v>
      </c>
      <c r="P143" s="1">
        <v>27.6681864863993</v>
      </c>
      <c r="Q143" s="1">
        <v>27.275589198174799</v>
      </c>
      <c r="R143" s="1">
        <v>27.052546071833198</v>
      </c>
      <c r="S143" s="1">
        <v>26.423024163821601</v>
      </c>
      <c r="T143" s="1">
        <v>26.261907198258001</v>
      </c>
      <c r="U143" s="1">
        <v>26.0585452637382</v>
      </c>
      <c r="V143" s="1">
        <v>27.046064774309698</v>
      </c>
      <c r="W143" s="15">
        <v>27.745169469943502</v>
      </c>
      <c r="X143" s="1" t="str">
        <f t="shared" si="15"/>
        <v>O</v>
      </c>
      <c r="Z143" s="9" t="s">
        <v>12</v>
      </c>
      <c r="AA143" s="1">
        <v>33.796615050584101</v>
      </c>
      <c r="AB143" s="1">
        <v>35.5151444450645</v>
      </c>
      <c r="AC143" s="1">
        <v>34.233883453924697</v>
      </c>
      <c r="AD143" s="1">
        <v>31.291278593302099</v>
      </c>
      <c r="AE143" s="1">
        <v>32.7251696812489</v>
      </c>
      <c r="AF143" s="1">
        <v>34.075854174613802</v>
      </c>
      <c r="AG143" s="1">
        <v>32.483773433163499</v>
      </c>
      <c r="AH143" s="1">
        <v>36.239607159861002</v>
      </c>
      <c r="AI143" s="15">
        <v>35.463519544016997</v>
      </c>
      <c r="AJ143" s="1" t="str">
        <f t="shared" si="16"/>
        <v>AH</v>
      </c>
      <c r="AL143" s="9" t="s">
        <v>12</v>
      </c>
      <c r="AM143" s="1">
        <v>32.1725762905849</v>
      </c>
      <c r="AN143" s="1">
        <v>35.460404152842997</v>
      </c>
      <c r="AO143" s="1">
        <v>34.183796032749299</v>
      </c>
      <c r="AP143" s="1">
        <v>31.437964778450102</v>
      </c>
      <c r="AQ143" s="1">
        <v>33.452468599846704</v>
      </c>
      <c r="AR143" s="1">
        <v>33.873345166259902</v>
      </c>
      <c r="AS143" s="1">
        <v>35.443807802913099</v>
      </c>
      <c r="AT143" s="1">
        <v>36.741060457315697</v>
      </c>
      <c r="AU143" s="15">
        <v>35.902691873458998</v>
      </c>
      <c r="AV143" s="1" t="str">
        <f t="shared" si="17"/>
        <v>AT</v>
      </c>
      <c r="AX143" s="9" t="s">
        <v>12</v>
      </c>
      <c r="AY143" s="1">
        <v>37.335510833457398</v>
      </c>
      <c r="AZ143" s="1">
        <v>37.867727368485298</v>
      </c>
      <c r="BA143" s="1">
        <v>35.3072026097121</v>
      </c>
      <c r="BB143" s="1">
        <v>36.499782696087799</v>
      </c>
      <c r="BC143" s="1">
        <v>35.1558154274706</v>
      </c>
      <c r="BD143" s="1">
        <v>34.237212945094498</v>
      </c>
      <c r="BE143" s="1">
        <v>31.233279351136101</v>
      </c>
      <c r="BF143" s="1">
        <v>39.240858711107997</v>
      </c>
      <c r="BG143" s="15">
        <v>37.6433965875678</v>
      </c>
      <c r="BH143" s="1" t="str">
        <f t="shared" si="18"/>
        <v>BF</v>
      </c>
    </row>
    <row r="144" spans="2:60" x14ac:dyDescent="0.35">
      <c r="B144" s="9" t="s">
        <v>13</v>
      </c>
      <c r="C144" s="1">
        <v>29.266787732882602</v>
      </c>
      <c r="D144" s="1">
        <v>35.089399115500498</v>
      </c>
      <c r="E144" s="1">
        <v>31.691386085337601</v>
      </c>
      <c r="F144" s="1">
        <v>28.319020780374601</v>
      </c>
      <c r="G144" s="1">
        <v>28.649493270552</v>
      </c>
      <c r="H144" s="1">
        <v>31.815958329884399</v>
      </c>
      <c r="I144" s="1">
        <v>32.241850599613798</v>
      </c>
      <c r="J144" s="1">
        <v>34.848164882321399</v>
      </c>
      <c r="K144" s="15">
        <v>37.253753740444402</v>
      </c>
      <c r="L144" s="1" t="str">
        <f t="shared" si="19"/>
        <v>K</v>
      </c>
      <c r="N144" s="9" t="s">
        <v>13</v>
      </c>
      <c r="O144" s="1">
        <v>27.550461281158</v>
      </c>
      <c r="P144" s="1">
        <v>27.533268288705202</v>
      </c>
      <c r="Q144" s="1">
        <v>27.091416498251402</v>
      </c>
      <c r="R144" s="1">
        <v>25.896289520057</v>
      </c>
      <c r="S144" s="1">
        <v>26.087500414802101</v>
      </c>
      <c r="T144" s="1">
        <v>25.867324579170099</v>
      </c>
      <c r="U144" s="1">
        <v>25.885076210191301</v>
      </c>
      <c r="V144" s="1">
        <v>26.7708595411024</v>
      </c>
      <c r="W144" s="15">
        <v>27.639014423145799</v>
      </c>
      <c r="X144" s="1" t="str">
        <f t="shared" si="15"/>
        <v>W</v>
      </c>
      <c r="Z144" s="9" t="s">
        <v>13</v>
      </c>
      <c r="AA144" s="1">
        <v>33.189800054705302</v>
      </c>
      <c r="AB144" s="1">
        <v>31.327881921661799</v>
      </c>
      <c r="AC144" s="1">
        <v>33.412017454914299</v>
      </c>
      <c r="AD144" s="1">
        <v>25.9765868697915</v>
      </c>
      <c r="AE144" s="1">
        <v>30.525871400657099</v>
      </c>
      <c r="AF144" s="1">
        <v>31.457313794657601</v>
      </c>
      <c r="AG144" s="1">
        <v>31.7569381913681</v>
      </c>
      <c r="AH144" s="1">
        <v>35.156647680522198</v>
      </c>
      <c r="AI144" s="15">
        <v>33.717674243673898</v>
      </c>
      <c r="AJ144" s="1" t="str">
        <f t="shared" si="16"/>
        <v>AH</v>
      </c>
      <c r="AL144" s="9" t="s">
        <v>13</v>
      </c>
      <c r="AM144" s="1">
        <v>29.952078345774201</v>
      </c>
      <c r="AN144" s="1">
        <v>35.367137539184299</v>
      </c>
      <c r="AO144" s="1">
        <v>33.464187334204802</v>
      </c>
      <c r="AP144" s="1">
        <v>21.998857360338899</v>
      </c>
      <c r="AQ144" s="1">
        <v>30.7090243294316</v>
      </c>
      <c r="AR144" s="1">
        <v>32.159508363170303</v>
      </c>
      <c r="AS144" s="1">
        <v>33.357018932100402</v>
      </c>
      <c r="AT144" s="1">
        <v>35.953099415402001</v>
      </c>
      <c r="AU144" s="15">
        <v>35.604730431015703</v>
      </c>
      <c r="AV144" s="1" t="str">
        <f t="shared" si="17"/>
        <v>AT</v>
      </c>
      <c r="AX144" s="9" t="s">
        <v>13</v>
      </c>
      <c r="AY144" s="1">
        <v>36.070315365976299</v>
      </c>
      <c r="AZ144" s="1">
        <v>36.771379228683102</v>
      </c>
      <c r="BA144" s="1">
        <v>34.598365244141398</v>
      </c>
      <c r="BB144" s="1">
        <v>34.629738822206903</v>
      </c>
      <c r="BC144" s="1">
        <v>33.690316234061697</v>
      </c>
      <c r="BD144" s="1">
        <v>31.290231237207401</v>
      </c>
      <c r="BE144" s="1">
        <v>30.655502197357801</v>
      </c>
      <c r="BF144" s="1">
        <v>37.4062735649686</v>
      </c>
      <c r="BG144" s="15">
        <v>37.588283306107002</v>
      </c>
      <c r="BH144" s="1" t="str">
        <f t="shared" si="18"/>
        <v>BG</v>
      </c>
    </row>
    <row r="145" spans="2:60" x14ac:dyDescent="0.35">
      <c r="B145" s="9" t="s">
        <v>14</v>
      </c>
      <c r="C145" s="1">
        <v>27.656440113750399</v>
      </c>
      <c r="D145" s="1">
        <v>28.034613886101202</v>
      </c>
      <c r="E145" s="1">
        <v>28.204139710643599</v>
      </c>
      <c r="F145" s="1">
        <v>21.622061783727901</v>
      </c>
      <c r="G145" s="1">
        <v>23.894090525534999</v>
      </c>
      <c r="H145" s="1">
        <v>28.965583219159299</v>
      </c>
      <c r="I145" s="1">
        <v>29.198581412428702</v>
      </c>
      <c r="J145" s="1">
        <v>32.632887025714503</v>
      </c>
      <c r="K145" s="15">
        <v>33.703392589961602</v>
      </c>
      <c r="L145" s="1" t="str">
        <f t="shared" si="19"/>
        <v>K</v>
      </c>
      <c r="N145" s="9" t="s">
        <v>14</v>
      </c>
      <c r="O145" s="1">
        <v>27.054626443537799</v>
      </c>
      <c r="P145" s="1">
        <v>26.140335275697499</v>
      </c>
      <c r="Q145" s="1">
        <v>26.1865758428379</v>
      </c>
      <c r="R145" s="1">
        <v>21.8611939412257</v>
      </c>
      <c r="S145" s="1">
        <v>25.540838879476901</v>
      </c>
      <c r="T145" s="1">
        <v>24.7994031727901</v>
      </c>
      <c r="U145" s="1">
        <v>24.839114721153202</v>
      </c>
      <c r="V145" s="1">
        <v>26.098174678160301</v>
      </c>
      <c r="W145" s="15">
        <v>26.473855254413099</v>
      </c>
      <c r="X145" s="1" t="str">
        <f t="shared" si="15"/>
        <v>O</v>
      </c>
      <c r="Z145" s="9" t="s">
        <v>14</v>
      </c>
      <c r="AA145" s="1">
        <v>29.6080955783966</v>
      </c>
      <c r="AB145" s="1">
        <v>24.539645512733099</v>
      </c>
      <c r="AC145" s="1">
        <v>29.318109696954401</v>
      </c>
      <c r="AD145" s="1">
        <v>20.0125390696412</v>
      </c>
      <c r="AE145" s="1">
        <v>28.755667873891401</v>
      </c>
      <c r="AF145" s="1">
        <v>27.422963546440901</v>
      </c>
      <c r="AG145" s="1">
        <v>25.991228498294301</v>
      </c>
      <c r="AH145" s="1">
        <v>32.754192682340701</v>
      </c>
      <c r="AI145" s="15">
        <v>30.459252197704402</v>
      </c>
      <c r="AJ145" s="1" t="str">
        <f t="shared" si="16"/>
        <v>AH</v>
      </c>
      <c r="AL145" s="9" t="s">
        <v>14</v>
      </c>
      <c r="AM145" s="1">
        <v>31.077986347524501</v>
      </c>
      <c r="AN145" s="1">
        <v>32.126329290549101</v>
      </c>
      <c r="AO145" s="1">
        <v>31.135065848791498</v>
      </c>
      <c r="AP145" s="1">
        <v>19.3890428204177</v>
      </c>
      <c r="AQ145" s="1">
        <v>28.771159899562299</v>
      </c>
      <c r="AR145" s="1">
        <v>28.8138229750056</v>
      </c>
      <c r="AS145" s="1">
        <v>30.108607542900199</v>
      </c>
      <c r="AT145" s="1">
        <v>33.959850254059802</v>
      </c>
      <c r="AU145" s="15">
        <v>33.605334026300199</v>
      </c>
      <c r="AV145" s="1" t="str">
        <f t="shared" si="17"/>
        <v>AT</v>
      </c>
      <c r="AX145" s="9" t="s">
        <v>14</v>
      </c>
      <c r="AY145" s="1">
        <v>31.618758510812899</v>
      </c>
      <c r="AZ145" s="1">
        <v>33.637105069906497</v>
      </c>
      <c r="BA145" s="1">
        <v>32.890991974436403</v>
      </c>
      <c r="BB145" s="1">
        <v>32.802966445155398</v>
      </c>
      <c r="BC145" s="1">
        <v>31.0657321565002</v>
      </c>
      <c r="BD145" s="1">
        <v>27.465970921040402</v>
      </c>
      <c r="BE145" s="1">
        <v>26.807103792909398</v>
      </c>
      <c r="BF145" s="1">
        <v>33.564960632319398</v>
      </c>
      <c r="BG145" s="15">
        <v>36.003314441886801</v>
      </c>
      <c r="BH145" s="1" t="str">
        <f t="shared" si="18"/>
        <v>BG</v>
      </c>
    </row>
    <row r="146" spans="2:60" x14ac:dyDescent="0.35">
      <c r="B146" s="9" t="s">
        <v>15</v>
      </c>
      <c r="C146" s="1">
        <v>25.7325414567248</v>
      </c>
      <c r="D146" s="1">
        <v>20.0647010263285</v>
      </c>
      <c r="E146" s="1">
        <v>23.572421144743</v>
      </c>
      <c r="F146" s="1">
        <v>20.153298753785201</v>
      </c>
      <c r="G146" s="1">
        <v>24.9750797831847</v>
      </c>
      <c r="H146" s="1">
        <v>25.149502338534202</v>
      </c>
      <c r="I146" s="1">
        <v>25.919206020135601</v>
      </c>
      <c r="J146" s="1">
        <v>22.907229776786998</v>
      </c>
      <c r="K146" s="15">
        <v>20.078324472093001</v>
      </c>
      <c r="L146" s="1" t="str">
        <f t="shared" si="19"/>
        <v>I</v>
      </c>
      <c r="N146" s="9" t="s">
        <v>15</v>
      </c>
      <c r="O146" s="1">
        <v>25.595215669950399</v>
      </c>
      <c r="P146" s="1">
        <v>23.580738859956298</v>
      </c>
      <c r="Q146" s="1">
        <v>24.130389750718599</v>
      </c>
      <c r="R146" s="1">
        <v>23.635098906478898</v>
      </c>
      <c r="S146" s="1">
        <v>24.987073422886201</v>
      </c>
      <c r="T146" s="1">
        <v>24.991628540744099</v>
      </c>
      <c r="U146" s="1">
        <v>25.116578584428598</v>
      </c>
      <c r="V146" s="1">
        <v>24.216721137201901</v>
      </c>
      <c r="W146" s="15">
        <v>23.6712653993511</v>
      </c>
      <c r="X146" s="1" t="str">
        <f t="shared" si="15"/>
        <v>O</v>
      </c>
      <c r="Z146" s="9" t="s">
        <v>15</v>
      </c>
      <c r="AA146" s="1">
        <v>24.099440994077</v>
      </c>
      <c r="AB146" s="1">
        <v>18.672582799193201</v>
      </c>
      <c r="AC146" s="1">
        <v>22.823104686942202</v>
      </c>
      <c r="AD146" s="1">
        <v>18.875238426199498</v>
      </c>
      <c r="AE146" s="1">
        <v>25.318987794480599</v>
      </c>
      <c r="AF146" s="1">
        <v>25.6916324530632</v>
      </c>
      <c r="AG146" s="1">
        <v>25.131682910036101</v>
      </c>
      <c r="AH146" s="1">
        <v>23.70833351444</v>
      </c>
      <c r="AI146" s="15">
        <v>18.771431069464299</v>
      </c>
      <c r="AJ146" s="1" t="str">
        <f t="shared" si="16"/>
        <v>AF</v>
      </c>
      <c r="AL146" s="9" t="s">
        <v>15</v>
      </c>
      <c r="AM146" s="1">
        <v>24.365099063177301</v>
      </c>
      <c r="AN146" s="1">
        <v>19.5357465133354</v>
      </c>
      <c r="AO146" s="1">
        <v>22.640477324740701</v>
      </c>
      <c r="AP146" s="1">
        <v>19.7884746047893</v>
      </c>
      <c r="AQ146" s="1">
        <v>25.141747467581101</v>
      </c>
      <c r="AR146" s="1">
        <v>26.402098328151101</v>
      </c>
      <c r="AS146" s="1">
        <v>26.622583141008299</v>
      </c>
      <c r="AT146" s="1">
        <v>22.975073478547898</v>
      </c>
      <c r="AU146" s="15">
        <v>19.559310276907802</v>
      </c>
      <c r="AV146" s="1" t="str">
        <f t="shared" si="17"/>
        <v>AS</v>
      </c>
      <c r="AX146" s="9" t="s">
        <v>15</v>
      </c>
      <c r="AY146" s="1">
        <v>32.970997734592203</v>
      </c>
      <c r="AZ146" s="1">
        <v>31.7247222137451</v>
      </c>
      <c r="BA146" s="1">
        <v>31.497850957010701</v>
      </c>
      <c r="BB146" s="1">
        <v>31.658153371858301</v>
      </c>
      <c r="BC146" s="1">
        <v>32.695340288281898</v>
      </c>
      <c r="BD146" s="1">
        <v>32.985328418894902</v>
      </c>
      <c r="BE146" s="1">
        <v>31.016871955120902</v>
      </c>
      <c r="BF146" s="1">
        <v>33.8380102396669</v>
      </c>
      <c r="BG146" s="15">
        <v>31.725641975286798</v>
      </c>
      <c r="BH146" s="1" t="str">
        <f t="shared" si="18"/>
        <v>BF</v>
      </c>
    </row>
    <row r="147" spans="2:60" x14ac:dyDescent="0.35">
      <c r="B147" s="9" t="s">
        <v>16</v>
      </c>
      <c r="C147" s="1">
        <v>35.144355903791499</v>
      </c>
      <c r="D147" s="1">
        <v>35.935306473361699</v>
      </c>
      <c r="E147" s="1">
        <v>33.732165945703997</v>
      </c>
      <c r="F147" s="1">
        <v>33.196191052662599</v>
      </c>
      <c r="G147" s="1">
        <v>31.310636791070799</v>
      </c>
      <c r="H147" s="1">
        <v>34.432383359508201</v>
      </c>
      <c r="I147" s="1">
        <v>33.9128344725749</v>
      </c>
      <c r="J147" s="1">
        <v>36.156293451860698</v>
      </c>
      <c r="K147" s="15">
        <v>36.407427916141799</v>
      </c>
      <c r="L147" s="1" t="str">
        <f t="shared" si="19"/>
        <v>K</v>
      </c>
      <c r="N147" s="9" t="s">
        <v>16</v>
      </c>
      <c r="O147" s="1">
        <v>27.556269374973098</v>
      </c>
      <c r="P147" s="1">
        <v>27.5306250150728</v>
      </c>
      <c r="Q147" s="1">
        <v>27.018846030941301</v>
      </c>
      <c r="R147" s="1">
        <v>27.012543797920099</v>
      </c>
      <c r="S147" s="1">
        <v>26.258376301608902</v>
      </c>
      <c r="T147" s="1">
        <v>26.2459388936227</v>
      </c>
      <c r="U147" s="1">
        <v>26.444038510020199</v>
      </c>
      <c r="V147" s="1">
        <v>26.984456082721199</v>
      </c>
      <c r="W147" s="15">
        <v>27.566434599324001</v>
      </c>
      <c r="X147" s="1" t="str">
        <f t="shared" si="15"/>
        <v>W</v>
      </c>
      <c r="Z147" s="9" t="s">
        <v>16</v>
      </c>
      <c r="AA147" s="1">
        <v>31.911300100090301</v>
      </c>
      <c r="AB147" s="1">
        <v>34.130829028785101</v>
      </c>
      <c r="AC147" s="1">
        <v>33.353640637643601</v>
      </c>
      <c r="AD147" s="1">
        <v>31.233230466166699</v>
      </c>
      <c r="AE147" s="1">
        <v>31.904989287065799</v>
      </c>
      <c r="AF147" s="1">
        <v>33.656151234359697</v>
      </c>
      <c r="AG147" s="1">
        <v>33.383452437149799</v>
      </c>
      <c r="AH147" s="1">
        <v>35.413801308923397</v>
      </c>
      <c r="AI147" s="15">
        <v>34.215876356155498</v>
      </c>
      <c r="AJ147" s="1" t="str">
        <f t="shared" si="16"/>
        <v>AH</v>
      </c>
      <c r="AL147" s="9" t="s">
        <v>16</v>
      </c>
      <c r="AM147" s="1">
        <v>31.512663463924302</v>
      </c>
      <c r="AN147" s="1">
        <v>34.932239184588902</v>
      </c>
      <c r="AO147" s="1">
        <v>33.264683618610398</v>
      </c>
      <c r="AP147" s="1">
        <v>31.183403853068299</v>
      </c>
      <c r="AQ147" s="1">
        <v>32.112886992553101</v>
      </c>
      <c r="AR147" s="1">
        <v>33.946297486380303</v>
      </c>
      <c r="AS147" s="1">
        <v>35.170601068838899</v>
      </c>
      <c r="AT147" s="1">
        <v>36.182284792808197</v>
      </c>
      <c r="AU147" s="15">
        <v>34.922511375808398</v>
      </c>
      <c r="AV147" s="1" t="str">
        <f t="shared" si="17"/>
        <v>AT</v>
      </c>
      <c r="AX147" s="9" t="s">
        <v>16</v>
      </c>
      <c r="AY147" s="1">
        <v>35.656985489434703</v>
      </c>
      <c r="AZ147" s="1">
        <v>36.595727414083598</v>
      </c>
      <c r="BA147" s="1">
        <v>33.535803709001797</v>
      </c>
      <c r="BB147" s="1">
        <v>35.675655866064503</v>
      </c>
      <c r="BC147" s="1">
        <v>34.408845240261797</v>
      </c>
      <c r="BD147" s="1">
        <v>33.847661596292603</v>
      </c>
      <c r="BE147" s="1">
        <v>32.076081828117402</v>
      </c>
      <c r="BF147" s="1">
        <v>38.199958701094602</v>
      </c>
      <c r="BG147" s="15">
        <v>36.374279419663999</v>
      </c>
      <c r="BH147" s="1" t="str">
        <f t="shared" si="18"/>
        <v>BF</v>
      </c>
    </row>
    <row r="148" spans="2:60" x14ac:dyDescent="0.35">
      <c r="B148" s="9" t="s">
        <v>17</v>
      </c>
      <c r="C148" s="1">
        <v>40.116053286158099</v>
      </c>
      <c r="D148" s="1">
        <v>41.317877350400202</v>
      </c>
      <c r="E148" s="1">
        <v>37.067664723527201</v>
      </c>
      <c r="F148" s="1">
        <v>34.913615295898801</v>
      </c>
      <c r="G148" s="1">
        <v>33.2346203453342</v>
      </c>
      <c r="H148" s="1">
        <v>35.489088548347802</v>
      </c>
      <c r="I148" s="1">
        <v>34.523433017055297</v>
      </c>
      <c r="J148" s="1">
        <v>39.520560898567602</v>
      </c>
      <c r="K148" s="15">
        <v>41.681606754078103</v>
      </c>
      <c r="L148" s="1" t="str">
        <f t="shared" si="19"/>
        <v>K</v>
      </c>
      <c r="N148" s="9" t="s">
        <v>17</v>
      </c>
      <c r="O148" s="1">
        <v>28.0386918092115</v>
      </c>
      <c r="P148" s="1">
        <v>27.928720880046999</v>
      </c>
      <c r="Q148" s="1">
        <v>27.6088614513219</v>
      </c>
      <c r="R148" s="1">
        <v>27.119674810478301</v>
      </c>
      <c r="S148" s="1">
        <v>26.561546435000601</v>
      </c>
      <c r="T148" s="1">
        <v>26.5628338237618</v>
      </c>
      <c r="U148" s="1">
        <v>26.196009480689099</v>
      </c>
      <c r="V148" s="1">
        <v>27.273596597051402</v>
      </c>
      <c r="W148" s="15">
        <v>27.888873720997701</v>
      </c>
      <c r="X148" s="1" t="str">
        <f t="shared" si="15"/>
        <v>O</v>
      </c>
      <c r="Z148" s="9" t="s">
        <v>17</v>
      </c>
      <c r="AA148" s="1">
        <v>35.392804656393899</v>
      </c>
      <c r="AB148" s="1">
        <v>36.816841799262903</v>
      </c>
      <c r="AC148" s="1">
        <v>35.4007552020772</v>
      </c>
      <c r="AD148" s="1">
        <v>31.2460353075376</v>
      </c>
      <c r="AE148" s="1">
        <v>32.420360544281799</v>
      </c>
      <c r="AF148" s="1">
        <v>34.379445486740501</v>
      </c>
      <c r="AG148" s="1">
        <v>32.896990339525701</v>
      </c>
      <c r="AH148" s="1">
        <v>37.043516585895503</v>
      </c>
      <c r="AI148" s="15">
        <v>36.499853848932197</v>
      </c>
      <c r="AJ148" s="1" t="str">
        <f t="shared" si="16"/>
        <v>AH</v>
      </c>
      <c r="AL148" s="9" t="s">
        <v>17</v>
      </c>
      <c r="AM148" s="1">
        <v>35.560213226348402</v>
      </c>
      <c r="AN148" s="1">
        <v>37.2175729659334</v>
      </c>
      <c r="AO148" s="1">
        <v>35.512039313240699</v>
      </c>
      <c r="AP148" s="1">
        <v>31.428564254085099</v>
      </c>
      <c r="AQ148" s="1">
        <v>31.939731392325999</v>
      </c>
      <c r="AR148" s="1">
        <v>34.1422372906869</v>
      </c>
      <c r="AS148" s="1">
        <v>35.546003895295897</v>
      </c>
      <c r="AT148" s="1">
        <v>37.765948793326302</v>
      </c>
      <c r="AU148" s="15">
        <v>37.187993153690698</v>
      </c>
      <c r="AV148" s="1" t="str">
        <f t="shared" si="17"/>
        <v>AT</v>
      </c>
      <c r="AX148" s="9" t="s">
        <v>17</v>
      </c>
      <c r="AY148" s="1">
        <v>38.139211976227102</v>
      </c>
      <c r="AZ148" s="1">
        <v>39.364010428258297</v>
      </c>
      <c r="BA148" s="1">
        <v>37.512130063393599</v>
      </c>
      <c r="BB148" s="1">
        <v>37.776257985048801</v>
      </c>
      <c r="BC148" s="1">
        <v>35.1967503758719</v>
      </c>
      <c r="BD148" s="1">
        <v>35.581869527129001</v>
      </c>
      <c r="BE148" s="1">
        <v>31.381824118664099</v>
      </c>
      <c r="BF148" s="1">
        <v>39.997047785495901</v>
      </c>
      <c r="BG148" s="15">
        <v>39.2988756489924</v>
      </c>
      <c r="BH148" s="1" t="str">
        <f t="shared" si="18"/>
        <v>BF</v>
      </c>
    </row>
    <row r="149" spans="2:60" x14ac:dyDescent="0.35">
      <c r="B149" s="9" t="s">
        <v>18</v>
      </c>
      <c r="C149" s="1">
        <v>32.354773017123897</v>
      </c>
      <c r="D149" s="1">
        <v>40.099691932318599</v>
      </c>
      <c r="E149" s="1">
        <v>37.049715862715502</v>
      </c>
      <c r="F149" s="1">
        <v>34.834150460670301</v>
      </c>
      <c r="G149" s="1">
        <v>34.114722883202496</v>
      </c>
      <c r="H149" s="1">
        <v>35.627428423435802</v>
      </c>
      <c r="I149" s="1">
        <v>35.557532737590002</v>
      </c>
      <c r="J149" s="1">
        <v>39.974749652427498</v>
      </c>
      <c r="K149" s="15">
        <v>40.826603014752401</v>
      </c>
      <c r="L149" s="1" t="str">
        <f t="shared" si="19"/>
        <v>K</v>
      </c>
      <c r="N149" s="9" t="s">
        <v>18</v>
      </c>
      <c r="O149" s="1">
        <v>26.9339286865088</v>
      </c>
      <c r="P149" s="1">
        <v>28.0177992306924</v>
      </c>
      <c r="Q149" s="1">
        <v>27.995004712909399</v>
      </c>
      <c r="R149" s="1">
        <v>27.0569600261917</v>
      </c>
      <c r="S149" s="1">
        <v>26.6975274339195</v>
      </c>
      <c r="T149" s="1">
        <v>26.6115416424147</v>
      </c>
      <c r="U149" s="1">
        <v>26.075845754608199</v>
      </c>
      <c r="V149" s="1">
        <v>27.3876261454634</v>
      </c>
      <c r="W149" s="15">
        <v>27.989420669991802</v>
      </c>
      <c r="X149" s="1" t="str">
        <f t="shared" si="15"/>
        <v>P</v>
      </c>
      <c r="Z149" s="9" t="s">
        <v>18</v>
      </c>
      <c r="AA149" s="1">
        <v>29.4983693875235</v>
      </c>
      <c r="AB149" s="1">
        <v>37.492233308905298</v>
      </c>
      <c r="AC149" s="1">
        <v>35.506228528600701</v>
      </c>
      <c r="AD149" s="1">
        <v>30.330194416299999</v>
      </c>
      <c r="AE149" s="1">
        <v>33.428758810030899</v>
      </c>
      <c r="AF149" s="1">
        <v>34.519081915739598</v>
      </c>
      <c r="AG149" s="1">
        <v>32.970049633501901</v>
      </c>
      <c r="AH149" s="1">
        <v>37.922516411668099</v>
      </c>
      <c r="AI149" s="15">
        <v>35.634671215875798</v>
      </c>
      <c r="AJ149" s="1" t="str">
        <f t="shared" si="16"/>
        <v>AH</v>
      </c>
      <c r="AL149" s="9" t="s">
        <v>18</v>
      </c>
      <c r="AM149" s="1">
        <v>28.241857290490199</v>
      </c>
      <c r="AN149" s="1">
        <v>38.4141985237356</v>
      </c>
      <c r="AO149" s="1">
        <v>35.648016420929899</v>
      </c>
      <c r="AP149" s="1">
        <v>30.735990979375298</v>
      </c>
      <c r="AQ149" s="1">
        <v>32.806260364523503</v>
      </c>
      <c r="AR149" s="1">
        <v>34.977278795905001</v>
      </c>
      <c r="AS149" s="1">
        <v>35.534836328249703</v>
      </c>
      <c r="AT149" s="1">
        <v>39.546238051442003</v>
      </c>
      <c r="AU149" s="15">
        <v>37.785365532194099</v>
      </c>
      <c r="AV149" s="1" t="str">
        <f t="shared" si="17"/>
        <v>AT</v>
      </c>
      <c r="AX149" s="9" t="s">
        <v>18</v>
      </c>
      <c r="AY149" s="1">
        <v>36.012301882528902</v>
      </c>
      <c r="AZ149" s="1">
        <v>40.248717022707702</v>
      </c>
      <c r="BA149" s="1">
        <v>37.193619963203098</v>
      </c>
      <c r="BB149" s="1">
        <v>37.369272027131998</v>
      </c>
      <c r="BC149" s="1">
        <v>35.830561004055198</v>
      </c>
      <c r="BD149" s="1">
        <v>35.899155376504098</v>
      </c>
      <c r="BE149" s="1">
        <v>34.450983243005098</v>
      </c>
      <c r="BF149" s="1">
        <v>40.404036752323599</v>
      </c>
      <c r="BG149" s="15">
        <v>38.937249682772404</v>
      </c>
      <c r="BH149" s="1" t="str">
        <f t="shared" si="18"/>
        <v>BF</v>
      </c>
    </row>
    <row r="150" spans="2:60" x14ac:dyDescent="0.35">
      <c r="B150" s="10" t="s">
        <v>35</v>
      </c>
      <c r="K150" s="15"/>
      <c r="N150" s="10" t="s">
        <v>35</v>
      </c>
      <c r="W150" s="15"/>
      <c r="Z150" s="10" t="s">
        <v>35</v>
      </c>
      <c r="AI150" s="15"/>
      <c r="AL150" s="10" t="s">
        <v>35</v>
      </c>
      <c r="AU150" s="15"/>
      <c r="AX150" s="10" t="s">
        <v>35</v>
      </c>
      <c r="BG150" s="15"/>
    </row>
    <row r="151" spans="2:60" x14ac:dyDescent="0.35">
      <c r="B151" s="9" t="s">
        <v>11</v>
      </c>
      <c r="C151" s="1">
        <v>37.966178090582297</v>
      </c>
      <c r="D151" s="1">
        <v>37.392060355810699</v>
      </c>
      <c r="E151" s="1">
        <v>34.390361390910897</v>
      </c>
      <c r="F151" s="1">
        <v>35.6995585518101</v>
      </c>
      <c r="G151" s="1">
        <v>33.776154186703501</v>
      </c>
      <c r="H151" s="1">
        <v>35.113154971943899</v>
      </c>
      <c r="I151" s="1">
        <v>35.058153332064798</v>
      </c>
      <c r="J151" s="1">
        <v>37.376395579981597</v>
      </c>
      <c r="K151" s="15">
        <v>37.997180112322098</v>
      </c>
      <c r="L151" s="1" t="str">
        <f t="shared" si="19"/>
        <v>K</v>
      </c>
      <c r="N151" s="9" t="s">
        <v>11</v>
      </c>
      <c r="O151" s="1">
        <v>28.0707978090418</v>
      </c>
      <c r="P151" s="1">
        <v>27.672558953439601</v>
      </c>
      <c r="Q151" s="1">
        <v>27.425929379134701</v>
      </c>
      <c r="R151" s="1">
        <v>27.601006064998199</v>
      </c>
      <c r="S151" s="1">
        <v>26.5917947124357</v>
      </c>
      <c r="T151" s="1">
        <v>26.1449898630432</v>
      </c>
      <c r="U151" s="1">
        <v>26.2994866139518</v>
      </c>
      <c r="V151" s="1">
        <v>27.227537794994898</v>
      </c>
      <c r="W151" s="15">
        <v>27.704466079904702</v>
      </c>
      <c r="X151" s="1" t="str">
        <f t="shared" si="15"/>
        <v>O</v>
      </c>
      <c r="Z151" s="9" t="s">
        <v>11</v>
      </c>
      <c r="AA151" s="1">
        <v>36.524531408241401</v>
      </c>
      <c r="AB151" s="1">
        <v>35.371042017214897</v>
      </c>
      <c r="AC151" s="1">
        <v>34.4147737029461</v>
      </c>
      <c r="AD151" s="1">
        <v>34.445973906420797</v>
      </c>
      <c r="AE151" s="1">
        <v>33.542141580996002</v>
      </c>
      <c r="AF151" s="1">
        <v>33.946772448396203</v>
      </c>
      <c r="AG151" s="1">
        <v>33.349237386925999</v>
      </c>
      <c r="AH151" s="1">
        <v>36.670306701323703</v>
      </c>
      <c r="AI151" s="15">
        <v>35.6875976079263</v>
      </c>
      <c r="AJ151" s="1" t="str">
        <f t="shared" si="16"/>
        <v>AH</v>
      </c>
      <c r="AL151" s="9" t="s">
        <v>11</v>
      </c>
      <c r="AM151" s="1">
        <v>36.553876579066603</v>
      </c>
      <c r="AN151" s="1">
        <v>35.831667977756702</v>
      </c>
      <c r="AO151" s="1">
        <v>34.421804387759202</v>
      </c>
      <c r="AP151" s="1">
        <v>35.219857330830102</v>
      </c>
      <c r="AQ151" s="1">
        <v>34.124696255558902</v>
      </c>
      <c r="AR151" s="1">
        <v>33.839504986365498</v>
      </c>
      <c r="AS151" s="1">
        <v>36.323020541958499</v>
      </c>
      <c r="AT151" s="1">
        <v>37.0279362233832</v>
      </c>
      <c r="AU151" s="15">
        <v>35.893524694854399</v>
      </c>
      <c r="AV151" s="1" t="str">
        <f t="shared" si="17"/>
        <v>AT</v>
      </c>
      <c r="AX151" s="9" t="s">
        <v>11</v>
      </c>
      <c r="AY151" s="1">
        <v>37.649923197002799</v>
      </c>
      <c r="AZ151" s="1">
        <v>36.689371319861301</v>
      </c>
      <c r="BA151" s="1">
        <v>35.7400288800537</v>
      </c>
      <c r="BB151" s="1">
        <v>37.176567143243901</v>
      </c>
      <c r="BC151" s="1">
        <v>36.488399368422002</v>
      </c>
      <c r="BD151" s="1">
        <v>33.224390366176401</v>
      </c>
      <c r="BE151" s="1">
        <v>33.495408612767498</v>
      </c>
      <c r="BF151" s="1">
        <v>38.940003963606898</v>
      </c>
      <c r="BG151" s="15">
        <v>37.473243966753202</v>
      </c>
      <c r="BH151" s="1" t="str">
        <f t="shared" si="18"/>
        <v>BF</v>
      </c>
    </row>
    <row r="152" spans="2:60" x14ac:dyDescent="0.35">
      <c r="B152" s="9" t="s">
        <v>12</v>
      </c>
      <c r="C152" s="1">
        <v>35.4969205132846</v>
      </c>
      <c r="D152" s="1">
        <v>37.121239782146198</v>
      </c>
      <c r="E152" s="1">
        <v>33.714934933911202</v>
      </c>
      <c r="F152" s="1">
        <v>34.708526260315701</v>
      </c>
      <c r="G152" s="1">
        <v>31.546840155250099</v>
      </c>
      <c r="H152" s="1">
        <v>34.550302059597399</v>
      </c>
      <c r="I152" s="1">
        <v>34.001380926189803</v>
      </c>
      <c r="J152" s="1">
        <v>36.692789500284903</v>
      </c>
      <c r="K152" s="15">
        <v>37.725306632118503</v>
      </c>
      <c r="L152" s="1" t="str">
        <f t="shared" si="19"/>
        <v>K</v>
      </c>
      <c r="N152" s="9" t="s">
        <v>12</v>
      </c>
      <c r="O152" s="1">
        <v>27.938024013058399</v>
      </c>
      <c r="P152" s="1">
        <v>27.701109576508902</v>
      </c>
      <c r="Q152" s="1">
        <v>27.1888837351622</v>
      </c>
      <c r="R152" s="1">
        <v>27.270307604017699</v>
      </c>
      <c r="S152" s="1">
        <v>26.356564709108799</v>
      </c>
      <c r="T152" s="1">
        <v>26.2801144588684</v>
      </c>
      <c r="U152" s="1">
        <v>26.347123472926199</v>
      </c>
      <c r="V152" s="1">
        <v>27.149451664726701</v>
      </c>
      <c r="W152" s="15">
        <v>27.706776834555601</v>
      </c>
      <c r="X152" s="1" t="str">
        <f t="shared" si="15"/>
        <v>O</v>
      </c>
      <c r="Z152" s="9" t="s">
        <v>12</v>
      </c>
      <c r="AA152" s="1">
        <v>35.611801099568801</v>
      </c>
      <c r="AB152" s="1">
        <v>35.3171207505235</v>
      </c>
      <c r="AC152" s="1">
        <v>34.154146151696501</v>
      </c>
      <c r="AD152" s="1">
        <v>32.743485923907997</v>
      </c>
      <c r="AE152" s="1">
        <v>31.856852254295099</v>
      </c>
      <c r="AF152" s="1">
        <v>33.585779407644303</v>
      </c>
      <c r="AG152" s="1">
        <v>32.987169867557199</v>
      </c>
      <c r="AH152" s="1">
        <v>36.075688442429403</v>
      </c>
      <c r="AI152" s="15">
        <v>35.303743119033903</v>
      </c>
      <c r="AJ152" s="1" t="str">
        <f t="shared" si="16"/>
        <v>AH</v>
      </c>
      <c r="AL152" s="9" t="s">
        <v>12</v>
      </c>
      <c r="AM152" s="1">
        <v>35.127563226289297</v>
      </c>
      <c r="AN152" s="1">
        <v>34.814098436283501</v>
      </c>
      <c r="AO152" s="1">
        <v>34.085238554062698</v>
      </c>
      <c r="AP152" s="1">
        <v>33.441514664615802</v>
      </c>
      <c r="AQ152" s="1">
        <v>32.338590374751703</v>
      </c>
      <c r="AR152" s="1">
        <v>34.299976270614799</v>
      </c>
      <c r="AS152" s="1">
        <v>35.350789240981598</v>
      </c>
      <c r="AT152" s="1">
        <v>36.8010472990848</v>
      </c>
      <c r="AU152" s="15">
        <v>35.791987006534697</v>
      </c>
      <c r="AV152" s="1" t="str">
        <f t="shared" si="17"/>
        <v>AT</v>
      </c>
      <c r="AX152" s="9" t="s">
        <v>12</v>
      </c>
      <c r="AY152" s="1">
        <v>36.514742811677301</v>
      </c>
      <c r="AZ152" s="1">
        <v>37.656810834826203</v>
      </c>
      <c r="BA152" s="1">
        <v>35.553198773383102</v>
      </c>
      <c r="BB152" s="1">
        <v>36.968926477436199</v>
      </c>
      <c r="BC152" s="1">
        <v>34.2608448864436</v>
      </c>
      <c r="BD152" s="1">
        <v>34.039214147866502</v>
      </c>
      <c r="BE152" s="1">
        <v>32.237762606922203</v>
      </c>
      <c r="BF152" s="1">
        <v>38.886471120598003</v>
      </c>
      <c r="BG152" s="15">
        <v>37.502646662495899</v>
      </c>
      <c r="BH152" s="1" t="str">
        <f t="shared" si="18"/>
        <v>BF</v>
      </c>
    </row>
    <row r="153" spans="2:60" x14ac:dyDescent="0.35">
      <c r="B153" s="9" t="s">
        <v>13</v>
      </c>
      <c r="C153" s="1">
        <v>31.6123935644308</v>
      </c>
      <c r="D153" s="1">
        <v>36.483788303937501</v>
      </c>
      <c r="E153" s="1">
        <v>32.055208427536101</v>
      </c>
      <c r="F153" s="1">
        <v>30.5753092453985</v>
      </c>
      <c r="G153" s="1">
        <v>29.572930039814501</v>
      </c>
      <c r="H153" s="1">
        <v>32.010856565382298</v>
      </c>
      <c r="I153" s="1">
        <v>32.161570405030801</v>
      </c>
      <c r="J153" s="1">
        <v>34.9694286131325</v>
      </c>
      <c r="K153" s="15">
        <v>36.9247492604391</v>
      </c>
      <c r="L153" s="1" t="str">
        <f t="shared" si="19"/>
        <v>K</v>
      </c>
      <c r="N153" s="9" t="s">
        <v>13</v>
      </c>
      <c r="O153" s="1">
        <v>27.763062961396301</v>
      </c>
      <c r="P153" s="1">
        <v>27.355342835271401</v>
      </c>
      <c r="Q153" s="1">
        <v>27.037323394811501</v>
      </c>
      <c r="R153" s="1">
        <v>26.226107970650599</v>
      </c>
      <c r="S153" s="1">
        <v>26.138597942307999</v>
      </c>
      <c r="T153" s="1">
        <v>25.8622916655947</v>
      </c>
      <c r="U153" s="1">
        <v>25.8353112853843</v>
      </c>
      <c r="V153" s="1">
        <v>26.796054710517001</v>
      </c>
      <c r="W153" s="15">
        <v>27.620195572074199</v>
      </c>
      <c r="X153" s="1" t="str">
        <f t="shared" si="15"/>
        <v>O</v>
      </c>
      <c r="Z153" s="9" t="s">
        <v>13</v>
      </c>
      <c r="AA153" s="1">
        <v>34.309805934537501</v>
      </c>
      <c r="AB153" s="1">
        <v>32.192550854966697</v>
      </c>
      <c r="AC153" s="1">
        <v>33.298333984976203</v>
      </c>
      <c r="AD153" s="1">
        <v>29.018951320572899</v>
      </c>
      <c r="AE153" s="1">
        <v>31.256380306769501</v>
      </c>
      <c r="AF153" s="1">
        <v>31.032844442000499</v>
      </c>
      <c r="AG153" s="1">
        <v>31.523514176340498</v>
      </c>
      <c r="AH153" s="1">
        <v>34.920012327387397</v>
      </c>
      <c r="AI153" s="15">
        <v>34.379359216026401</v>
      </c>
      <c r="AJ153" s="1" t="str">
        <f t="shared" si="16"/>
        <v>AH</v>
      </c>
      <c r="AL153" s="9" t="s">
        <v>13</v>
      </c>
      <c r="AM153" s="1">
        <v>34.5203386472894</v>
      </c>
      <c r="AN153" s="1">
        <v>35.424690368725003</v>
      </c>
      <c r="AO153" s="1">
        <v>33.385202908437797</v>
      </c>
      <c r="AP153" s="1">
        <v>24.304681793798601</v>
      </c>
      <c r="AQ153" s="1">
        <v>29.5810839519058</v>
      </c>
      <c r="AR153" s="1">
        <v>32.465702372503301</v>
      </c>
      <c r="AS153" s="1">
        <v>33.298945643856001</v>
      </c>
      <c r="AT153" s="1">
        <v>36.033552862806602</v>
      </c>
      <c r="AU153" s="15">
        <v>35.539815268851797</v>
      </c>
      <c r="AV153" s="1" t="str">
        <f t="shared" si="17"/>
        <v>AT</v>
      </c>
      <c r="AX153" s="9" t="s">
        <v>13</v>
      </c>
      <c r="AY153" s="1">
        <v>35.995489901631601</v>
      </c>
      <c r="AZ153" s="1">
        <v>36.820045394200598</v>
      </c>
      <c r="BA153" s="1">
        <v>34.4108084545704</v>
      </c>
      <c r="BB153" s="1">
        <v>35.1175586736152</v>
      </c>
      <c r="BC153" s="1">
        <v>33.285383851618299</v>
      </c>
      <c r="BD153" s="1">
        <v>32.046379355533396</v>
      </c>
      <c r="BE153" s="1">
        <v>30.191395073583401</v>
      </c>
      <c r="BF153" s="1">
        <v>37.180018064702701</v>
      </c>
      <c r="BG153" s="15">
        <v>37.310624910376603</v>
      </c>
      <c r="BH153" s="1" t="str">
        <f t="shared" si="18"/>
        <v>BG</v>
      </c>
    </row>
    <row r="154" spans="2:60" x14ac:dyDescent="0.35">
      <c r="B154" s="9" t="s">
        <v>14</v>
      </c>
      <c r="C154" s="1">
        <v>27.99488059654</v>
      </c>
      <c r="D154" s="1">
        <v>26.062127756304498</v>
      </c>
      <c r="E154" s="1">
        <v>28.332256306978501</v>
      </c>
      <c r="F154" s="1">
        <v>23.550145753259201</v>
      </c>
      <c r="G154" s="1">
        <v>21.9888318835613</v>
      </c>
      <c r="H154" s="1">
        <v>29.004726796100499</v>
      </c>
      <c r="I154" s="1">
        <v>29.236289308762402</v>
      </c>
      <c r="J154" s="1">
        <v>32.501846661907301</v>
      </c>
      <c r="K154" s="15">
        <v>33.7401792328738</v>
      </c>
      <c r="L154" s="1" t="str">
        <f t="shared" si="19"/>
        <v>K</v>
      </c>
      <c r="N154" s="9" t="s">
        <v>14</v>
      </c>
      <c r="O154" s="1">
        <v>27.206894245372599</v>
      </c>
      <c r="P154" s="1">
        <v>26.037152737351999</v>
      </c>
      <c r="Q154" s="1">
        <v>26.090141435006</v>
      </c>
      <c r="R154" s="1">
        <v>23.185955258230901</v>
      </c>
      <c r="S154" s="1">
        <v>25.410981132194401</v>
      </c>
      <c r="T154" s="1">
        <v>24.635818626737901</v>
      </c>
      <c r="U154" s="1">
        <v>24.664891390668899</v>
      </c>
      <c r="V154" s="1">
        <v>26.064655523582001</v>
      </c>
      <c r="W154" s="15">
        <v>26.6538100719279</v>
      </c>
      <c r="X154" s="1" t="str">
        <f t="shared" si="15"/>
        <v>O</v>
      </c>
      <c r="Z154" s="9" t="s">
        <v>14</v>
      </c>
      <c r="AA154" s="1">
        <v>31.221524159084801</v>
      </c>
      <c r="AB154" s="1">
        <v>19.9848683382065</v>
      </c>
      <c r="AC154" s="1">
        <v>29.2355866936505</v>
      </c>
      <c r="AD154" s="1">
        <v>20.860601412456599</v>
      </c>
      <c r="AE154" s="1">
        <v>29.179353011545899</v>
      </c>
      <c r="AF154" s="1">
        <v>27.202339014546698</v>
      </c>
      <c r="AG154" s="1">
        <v>28.540620731279901</v>
      </c>
      <c r="AH154" s="1">
        <v>32.765420131459898</v>
      </c>
      <c r="AI154" s="15">
        <v>30.275592046093699</v>
      </c>
      <c r="AJ154" s="1" t="str">
        <f t="shared" si="16"/>
        <v>AH</v>
      </c>
      <c r="AL154" s="9" t="s">
        <v>14</v>
      </c>
      <c r="AM154" s="1">
        <v>32.662608459235301</v>
      </c>
      <c r="AN154" s="1">
        <v>29.843997224328401</v>
      </c>
      <c r="AO154" s="1">
        <v>30.938213145288898</v>
      </c>
      <c r="AP154" s="1">
        <v>20.6649748878236</v>
      </c>
      <c r="AQ154" s="1">
        <v>29.180389091934799</v>
      </c>
      <c r="AR154" s="1">
        <v>28.9950128639145</v>
      </c>
      <c r="AS154" s="1">
        <v>29.995434289644699</v>
      </c>
      <c r="AT154" s="1">
        <v>33.826366900333603</v>
      </c>
      <c r="AU154" s="15">
        <v>33.480689432874797</v>
      </c>
      <c r="AV154" s="1" t="str">
        <f t="shared" si="17"/>
        <v>AT</v>
      </c>
      <c r="AX154" s="9" t="s">
        <v>14</v>
      </c>
      <c r="AY154" s="1">
        <v>34.389945597812201</v>
      </c>
      <c r="AZ154" s="1">
        <v>33.951055598253298</v>
      </c>
      <c r="BA154" s="1">
        <v>32.422835407930897</v>
      </c>
      <c r="BB154" s="1">
        <v>33.021753074059497</v>
      </c>
      <c r="BC154" s="1">
        <v>31.758880969141401</v>
      </c>
      <c r="BD154" s="1">
        <v>27.562074903287598</v>
      </c>
      <c r="BE154" s="1">
        <v>27.013423829920001</v>
      </c>
      <c r="BF154" s="1">
        <v>32.857030217851303</v>
      </c>
      <c r="BG154" s="15">
        <v>36.162292121627502</v>
      </c>
      <c r="BH154" s="1" t="str">
        <f t="shared" si="18"/>
        <v>BG</v>
      </c>
    </row>
    <row r="155" spans="2:60" x14ac:dyDescent="0.35">
      <c r="B155" s="9" t="s">
        <v>15</v>
      </c>
      <c r="C155" s="1">
        <v>25.6114454926355</v>
      </c>
      <c r="D155" s="1">
        <v>20.0018833261413</v>
      </c>
      <c r="E155" s="1">
        <v>23.438927452882101</v>
      </c>
      <c r="F155" s="1">
        <v>19.997142911622401</v>
      </c>
      <c r="G155" s="1">
        <v>24.5809231059417</v>
      </c>
      <c r="H155" s="1">
        <v>24.817733644749499</v>
      </c>
      <c r="I155" s="1">
        <v>25.648930441949599</v>
      </c>
      <c r="J155" s="1">
        <v>22.722480619809101</v>
      </c>
      <c r="K155" s="15">
        <v>19.995193760300499</v>
      </c>
      <c r="L155" s="1" t="str">
        <f t="shared" si="19"/>
        <v>I</v>
      </c>
      <c r="N155" s="9" t="s">
        <v>15</v>
      </c>
      <c r="O155" s="1">
        <v>25.792301118421602</v>
      </c>
      <c r="P155" s="1">
        <v>23.2949452493244</v>
      </c>
      <c r="Q155" s="1">
        <v>24.118608541704699</v>
      </c>
      <c r="R155" s="1">
        <v>23.7120360059387</v>
      </c>
      <c r="S155" s="1">
        <v>24.659890710003499</v>
      </c>
      <c r="T155" s="1">
        <v>24.9268813040621</v>
      </c>
      <c r="U155" s="1">
        <v>24.982785610936698</v>
      </c>
      <c r="V155" s="1">
        <v>24.233674483382799</v>
      </c>
      <c r="W155" s="15">
        <v>23.703569204049199</v>
      </c>
      <c r="X155" s="1" t="str">
        <f t="shared" si="15"/>
        <v>O</v>
      </c>
      <c r="Z155" s="9" t="s">
        <v>15</v>
      </c>
      <c r="AA155" s="1">
        <v>24.085150372485</v>
      </c>
      <c r="AB155" s="1">
        <v>18.581989202200099</v>
      </c>
      <c r="AC155" s="1">
        <v>22.505335240255199</v>
      </c>
      <c r="AD155" s="1">
        <v>18.687274435681001</v>
      </c>
      <c r="AE155" s="1">
        <v>23.773921381134599</v>
      </c>
      <c r="AF155" s="1">
        <v>23.210534157684599</v>
      </c>
      <c r="AG155" s="1">
        <v>24.550371154832401</v>
      </c>
      <c r="AH155" s="1">
        <v>23.581306494466201</v>
      </c>
      <c r="AI155" s="15">
        <v>18.558300339465202</v>
      </c>
      <c r="AJ155" s="1" t="str">
        <f t="shared" si="16"/>
        <v>AG</v>
      </c>
      <c r="AL155" s="9" t="s">
        <v>15</v>
      </c>
      <c r="AM155" s="1">
        <v>24.611080537962501</v>
      </c>
      <c r="AN155" s="1">
        <v>19.524822483180799</v>
      </c>
      <c r="AO155" s="1">
        <v>22.448817861777101</v>
      </c>
      <c r="AP155" s="1">
        <v>19.800960548605801</v>
      </c>
      <c r="AQ155" s="1">
        <v>24.8093603120568</v>
      </c>
      <c r="AR155" s="1">
        <v>25.868262771941701</v>
      </c>
      <c r="AS155" s="1">
        <v>26.0237137191579</v>
      </c>
      <c r="AT155" s="1">
        <v>22.9791527315632</v>
      </c>
      <c r="AU155" s="15">
        <v>19.541928570887801</v>
      </c>
      <c r="AV155" s="1" t="str">
        <f t="shared" si="17"/>
        <v>AS</v>
      </c>
      <c r="AX155" s="9" t="s">
        <v>15</v>
      </c>
      <c r="AY155" s="1">
        <v>32.619943484457004</v>
      </c>
      <c r="AZ155" s="1">
        <v>31.681975915893702</v>
      </c>
      <c r="BA155" s="1">
        <v>31.475022395184599</v>
      </c>
      <c r="BB155" s="1">
        <v>31.629960711429</v>
      </c>
      <c r="BC155" s="1">
        <v>31.395491474217401</v>
      </c>
      <c r="BD155" s="1">
        <v>32.404046503692598</v>
      </c>
      <c r="BE155" s="1">
        <v>28.7572387990033</v>
      </c>
      <c r="BF155" s="1">
        <v>33.705896630288599</v>
      </c>
      <c r="BG155" s="15">
        <v>31.682006667661199</v>
      </c>
      <c r="BH155" s="1" t="str">
        <f t="shared" si="18"/>
        <v>BF</v>
      </c>
    </row>
    <row r="156" spans="2:60" x14ac:dyDescent="0.35">
      <c r="B156" s="9" t="s">
        <v>16</v>
      </c>
      <c r="C156" s="1">
        <v>36.756701079686103</v>
      </c>
      <c r="D156" s="1">
        <v>35.821975084750001</v>
      </c>
      <c r="E156" s="1">
        <v>33.490995768537502</v>
      </c>
      <c r="F156" s="1">
        <v>33.942030367738397</v>
      </c>
      <c r="G156" s="1">
        <v>31.8617209457915</v>
      </c>
      <c r="H156" s="1">
        <v>34.114605025968402</v>
      </c>
      <c r="I156" s="1">
        <v>34.358994557987202</v>
      </c>
      <c r="J156" s="1">
        <v>36.1914841825525</v>
      </c>
      <c r="K156" s="15">
        <v>35.984291027466099</v>
      </c>
      <c r="L156" s="1" t="str">
        <f t="shared" si="19"/>
        <v>C</v>
      </c>
      <c r="N156" s="9" t="s">
        <v>16</v>
      </c>
      <c r="O156" s="1">
        <v>27.7343245769224</v>
      </c>
      <c r="P156" s="1">
        <v>27.525142260603101</v>
      </c>
      <c r="Q156" s="1">
        <v>27.033874612684802</v>
      </c>
      <c r="R156" s="1">
        <v>27.179224030447799</v>
      </c>
      <c r="S156" s="1">
        <v>26.291341028740501</v>
      </c>
      <c r="T156" s="1">
        <v>26.2198609470943</v>
      </c>
      <c r="U156" s="1">
        <v>25.991824072935099</v>
      </c>
      <c r="V156" s="1">
        <v>26.955058828401999</v>
      </c>
      <c r="W156" s="15">
        <v>27.4959262311449</v>
      </c>
      <c r="X156" s="1" t="str">
        <f t="shared" si="15"/>
        <v>O</v>
      </c>
      <c r="Z156" s="9" t="s">
        <v>16</v>
      </c>
      <c r="AA156" s="1">
        <v>33.927726039235999</v>
      </c>
      <c r="AB156" s="1">
        <v>33.906592769607599</v>
      </c>
      <c r="AC156" s="1">
        <v>33.230899909838698</v>
      </c>
      <c r="AD156" s="1">
        <v>32.477014887910499</v>
      </c>
      <c r="AE156" s="1">
        <v>32.416930742055499</v>
      </c>
      <c r="AF156" s="1">
        <v>33.007965520107398</v>
      </c>
      <c r="AG156" s="1">
        <v>32.326281267221503</v>
      </c>
      <c r="AH156" s="1">
        <v>35.439705169058399</v>
      </c>
      <c r="AI156" s="15">
        <v>33.834340423545797</v>
      </c>
      <c r="AJ156" s="1" t="str">
        <f t="shared" si="16"/>
        <v>AH</v>
      </c>
      <c r="AL156" s="9" t="s">
        <v>16</v>
      </c>
      <c r="AM156" s="1">
        <v>34.022639294811299</v>
      </c>
      <c r="AN156" s="1">
        <v>34.769807973113998</v>
      </c>
      <c r="AO156" s="1">
        <v>33.130224374007597</v>
      </c>
      <c r="AP156" s="1">
        <v>32.944575977010601</v>
      </c>
      <c r="AQ156" s="1">
        <v>31.874756275328298</v>
      </c>
      <c r="AR156" s="1">
        <v>33.965482923704201</v>
      </c>
      <c r="AS156" s="1">
        <v>35.209664142165202</v>
      </c>
      <c r="AT156" s="1">
        <v>36.026954976230897</v>
      </c>
      <c r="AU156" s="15">
        <v>34.752103219156602</v>
      </c>
      <c r="AV156" s="1" t="str">
        <f t="shared" si="17"/>
        <v>AT</v>
      </c>
      <c r="AX156" s="9" t="s">
        <v>16</v>
      </c>
      <c r="AY156" s="1">
        <v>36.091724101217103</v>
      </c>
      <c r="AZ156" s="1">
        <v>35.973278491357803</v>
      </c>
      <c r="BA156" s="1">
        <v>33.320285234299597</v>
      </c>
      <c r="BB156" s="1">
        <v>36.170697706817201</v>
      </c>
      <c r="BC156" s="1">
        <v>33.980341149883003</v>
      </c>
      <c r="BD156" s="1">
        <v>32.672122691644901</v>
      </c>
      <c r="BE156" s="1">
        <v>30.160659555633501</v>
      </c>
      <c r="BF156" s="1">
        <v>37.784088695756502</v>
      </c>
      <c r="BG156" s="15">
        <v>36.638739827610998</v>
      </c>
      <c r="BH156" s="1" t="str">
        <f t="shared" si="18"/>
        <v>BF</v>
      </c>
    </row>
    <row r="157" spans="2:60" x14ac:dyDescent="0.35">
      <c r="B157" s="9" t="s">
        <v>17</v>
      </c>
      <c r="C157" s="1">
        <v>40.476388607977</v>
      </c>
      <c r="D157" s="1">
        <v>41.214506012078402</v>
      </c>
      <c r="E157" s="1">
        <v>36.758427087046499</v>
      </c>
      <c r="F157" s="1">
        <v>36.6618991563235</v>
      </c>
      <c r="G157" s="1">
        <v>32.287343833653203</v>
      </c>
      <c r="H157" s="1">
        <v>33.6611454452811</v>
      </c>
      <c r="I157" s="1">
        <v>34.2065399946216</v>
      </c>
      <c r="J157" s="1">
        <v>39.368700908138798</v>
      </c>
      <c r="K157" s="15">
        <v>41.681120169941501</v>
      </c>
      <c r="L157" s="1" t="str">
        <f t="shared" si="19"/>
        <v>K</v>
      </c>
      <c r="N157" s="9" t="s">
        <v>17</v>
      </c>
      <c r="O157" s="1">
        <v>28.023609456452</v>
      </c>
      <c r="P157" s="1">
        <v>27.882054228232601</v>
      </c>
      <c r="Q157" s="1">
        <v>27.600059094253499</v>
      </c>
      <c r="R157" s="1">
        <v>27.4064395974737</v>
      </c>
      <c r="S157" s="1">
        <v>26.541406103256399</v>
      </c>
      <c r="T157" s="1">
        <v>26.4993400861967</v>
      </c>
      <c r="U157" s="1">
        <v>26.304746242609401</v>
      </c>
      <c r="V157" s="1">
        <v>27.302424915558401</v>
      </c>
      <c r="W157" s="15">
        <v>27.8959519176179</v>
      </c>
      <c r="X157" s="1" t="str">
        <f t="shared" si="15"/>
        <v>O</v>
      </c>
      <c r="Z157" s="9" t="s">
        <v>17</v>
      </c>
      <c r="AA157" s="1">
        <v>36.987636606135702</v>
      </c>
      <c r="AB157" s="1">
        <v>36.583985974515699</v>
      </c>
      <c r="AC157" s="1">
        <v>35.359255237998902</v>
      </c>
      <c r="AD157" s="1">
        <v>33.353770852623697</v>
      </c>
      <c r="AE157" s="1">
        <v>32.432420319746797</v>
      </c>
      <c r="AF157" s="1">
        <v>34.391871598230601</v>
      </c>
      <c r="AG157" s="1">
        <v>32.555437862103197</v>
      </c>
      <c r="AH157" s="1">
        <v>36.867847691970702</v>
      </c>
      <c r="AI157" s="15">
        <v>35.9251343076333</v>
      </c>
      <c r="AJ157" s="1" t="str">
        <f t="shared" si="16"/>
        <v>AA</v>
      </c>
      <c r="AL157" s="9" t="s">
        <v>17</v>
      </c>
      <c r="AM157" s="1">
        <v>36.946381106352099</v>
      </c>
      <c r="AN157" s="1">
        <v>36.944882440375899</v>
      </c>
      <c r="AO157" s="1">
        <v>35.340838024767102</v>
      </c>
      <c r="AP157" s="1">
        <v>33.850923814826302</v>
      </c>
      <c r="AQ157" s="1">
        <v>32.490870053505297</v>
      </c>
      <c r="AR157" s="1">
        <v>34.494124165427898</v>
      </c>
      <c r="AS157" s="1">
        <v>35.409320265118701</v>
      </c>
      <c r="AT157" s="1">
        <v>37.761456816586801</v>
      </c>
      <c r="AU157" s="15">
        <v>37.130414939988398</v>
      </c>
      <c r="AV157" s="1" t="str">
        <f t="shared" si="17"/>
        <v>AT</v>
      </c>
      <c r="AX157" s="9" t="s">
        <v>17</v>
      </c>
      <c r="AY157" s="1">
        <v>37.889435689712499</v>
      </c>
      <c r="AZ157" s="1">
        <v>39.208435986254401</v>
      </c>
      <c r="BA157" s="1">
        <v>37.212872615290699</v>
      </c>
      <c r="BB157" s="1">
        <v>37.682360374695399</v>
      </c>
      <c r="BC157" s="1">
        <v>35.635635803008803</v>
      </c>
      <c r="BD157" s="1">
        <v>35.448456746830601</v>
      </c>
      <c r="BE157" s="1">
        <v>30.576744555345101</v>
      </c>
      <c r="BF157" s="1">
        <v>39.594661518292398</v>
      </c>
      <c r="BG157" s="15">
        <v>38.687505352022498</v>
      </c>
      <c r="BH157" s="1" t="str">
        <f t="shared" si="18"/>
        <v>BF</v>
      </c>
    </row>
    <row r="158" spans="2:60" x14ac:dyDescent="0.35">
      <c r="B158" s="9" t="s">
        <v>18</v>
      </c>
      <c r="C158" s="1">
        <v>36.157779017914301</v>
      </c>
      <c r="D158" s="1">
        <v>39.979781996641798</v>
      </c>
      <c r="E158" s="1">
        <v>36.812636165507101</v>
      </c>
      <c r="F158" s="1">
        <v>36.230577605652798</v>
      </c>
      <c r="G158" s="1">
        <v>33.1986067341373</v>
      </c>
      <c r="H158" s="1">
        <v>35.1888428042013</v>
      </c>
      <c r="I158" s="1">
        <v>34.6900983263073</v>
      </c>
      <c r="J158" s="1">
        <v>40.075034932041397</v>
      </c>
      <c r="K158" s="15">
        <v>40.5111311183556</v>
      </c>
      <c r="L158" s="1" t="str">
        <f t="shared" si="19"/>
        <v>K</v>
      </c>
      <c r="N158" s="9" t="s">
        <v>18</v>
      </c>
      <c r="O158" s="1">
        <v>27.9376925948002</v>
      </c>
      <c r="P158" s="1">
        <v>27.96765083891</v>
      </c>
      <c r="Q158" s="1">
        <v>27.9785170225706</v>
      </c>
      <c r="R158" s="1">
        <v>27.453021166794802</v>
      </c>
      <c r="S158" s="1">
        <v>26.487210246983299</v>
      </c>
      <c r="T158" s="1">
        <v>26.542406793851601</v>
      </c>
      <c r="U158" s="1">
        <v>26.424509950852698</v>
      </c>
      <c r="V158" s="1">
        <v>27.378068728926898</v>
      </c>
      <c r="W158" s="15">
        <v>27.9417501618953</v>
      </c>
      <c r="X158" s="1" t="str">
        <f t="shared" si="15"/>
        <v>Q</v>
      </c>
      <c r="Z158" s="9" t="s">
        <v>18</v>
      </c>
      <c r="AA158" s="1">
        <v>35.0651354230069</v>
      </c>
      <c r="AB158" s="1">
        <v>36.4730851078291</v>
      </c>
      <c r="AC158" s="1">
        <v>35.431675046251797</v>
      </c>
      <c r="AD158" s="1">
        <v>32.286214632217998</v>
      </c>
      <c r="AE158" s="1">
        <v>32.396329396042198</v>
      </c>
      <c r="AF158" s="1">
        <v>34.735971575085898</v>
      </c>
      <c r="AG158" s="1">
        <v>33.747251382148598</v>
      </c>
      <c r="AH158" s="1">
        <v>37.794110659079301</v>
      </c>
      <c r="AI158" s="15">
        <v>36.237642934587498</v>
      </c>
      <c r="AJ158" s="1" t="str">
        <f t="shared" si="16"/>
        <v>AH</v>
      </c>
      <c r="AL158" s="9" t="s">
        <v>18</v>
      </c>
      <c r="AM158" s="1">
        <v>32.016095455698398</v>
      </c>
      <c r="AN158" s="1">
        <v>38.191182978670398</v>
      </c>
      <c r="AO158" s="1">
        <v>35.572826263606302</v>
      </c>
      <c r="AP158" s="1">
        <v>32.890915356521297</v>
      </c>
      <c r="AQ158" s="1">
        <v>32.788528922193699</v>
      </c>
      <c r="AR158" s="1">
        <v>34.954960549588399</v>
      </c>
      <c r="AS158" s="1">
        <v>35.2818257660293</v>
      </c>
      <c r="AT158" s="1">
        <v>39.371530964741403</v>
      </c>
      <c r="AU158" s="15">
        <v>37.631028360686997</v>
      </c>
      <c r="AV158" s="1" t="str">
        <f t="shared" si="17"/>
        <v>AT</v>
      </c>
      <c r="AX158" s="9" t="s">
        <v>18</v>
      </c>
      <c r="AY158" s="1">
        <v>36.352205111258598</v>
      </c>
      <c r="AZ158" s="1">
        <v>39.887393431390599</v>
      </c>
      <c r="BA158" s="1">
        <v>37.225980178153499</v>
      </c>
      <c r="BB158" s="1">
        <v>37.760638022925697</v>
      </c>
      <c r="BC158" s="1">
        <v>34.947145779137301</v>
      </c>
      <c r="BD158" s="1">
        <v>35.814623003933498</v>
      </c>
      <c r="BE158" s="1">
        <v>32.829231377877697</v>
      </c>
      <c r="BF158" s="1">
        <v>40.3667632703038</v>
      </c>
      <c r="BG158" s="15">
        <v>39.013268555260801</v>
      </c>
      <c r="BH158" s="1" t="str">
        <f t="shared" si="18"/>
        <v>BF</v>
      </c>
    </row>
    <row r="159" spans="2:60" x14ac:dyDescent="0.35">
      <c r="B159" s="10" t="s">
        <v>36</v>
      </c>
      <c r="K159" s="15"/>
      <c r="N159" s="10" t="s">
        <v>36</v>
      </c>
      <c r="W159" s="15"/>
      <c r="Z159" s="10" t="s">
        <v>36</v>
      </c>
      <c r="AI159" s="15"/>
      <c r="AL159" s="10" t="s">
        <v>36</v>
      </c>
      <c r="AU159" s="15"/>
      <c r="AX159" s="10" t="s">
        <v>36</v>
      </c>
      <c r="BG159" s="15"/>
    </row>
    <row r="160" spans="2:60" x14ac:dyDescent="0.35">
      <c r="B160" s="9" t="s">
        <v>11</v>
      </c>
      <c r="C160" s="1">
        <v>35.6214478354484</v>
      </c>
      <c r="D160" s="1">
        <v>38.584056308476299</v>
      </c>
      <c r="E160" s="1">
        <v>33.765929236718797</v>
      </c>
      <c r="F160" s="1">
        <v>34.346768534746303</v>
      </c>
      <c r="G160" s="1">
        <v>33.214006768025101</v>
      </c>
      <c r="H160" s="1">
        <v>37.065522591280597</v>
      </c>
      <c r="I160" s="1">
        <v>35.670368510460499</v>
      </c>
      <c r="J160" s="1">
        <v>38.919286668086002</v>
      </c>
      <c r="K160" s="15">
        <v>38.9147964389972</v>
      </c>
      <c r="L160" s="1" t="str">
        <f t="shared" si="19"/>
        <v>J</v>
      </c>
      <c r="N160" s="9" t="s">
        <v>11</v>
      </c>
      <c r="O160" s="1">
        <v>27.8413726939344</v>
      </c>
      <c r="P160" s="1">
        <v>27.7656261007557</v>
      </c>
      <c r="Q160" s="1">
        <v>27.414969355369301</v>
      </c>
      <c r="R160" s="1">
        <v>27.4793387943559</v>
      </c>
      <c r="S160" s="1">
        <v>26.725285511847598</v>
      </c>
      <c r="T160" s="1">
        <v>26.9704904060183</v>
      </c>
      <c r="U160" s="1">
        <v>25.5977394461408</v>
      </c>
      <c r="V160" s="1">
        <v>27.4959355125605</v>
      </c>
      <c r="W160" s="15">
        <v>27.776067333488999</v>
      </c>
      <c r="X160" s="1" t="str">
        <f t="shared" si="15"/>
        <v>O</v>
      </c>
      <c r="Z160" s="9" t="s">
        <v>11</v>
      </c>
      <c r="AA160" s="1">
        <v>34.479077152821901</v>
      </c>
      <c r="AB160" s="1">
        <v>35.753228493922101</v>
      </c>
      <c r="AC160" s="1">
        <v>34.557908217575502</v>
      </c>
      <c r="AD160" s="1">
        <v>33.379381622349101</v>
      </c>
      <c r="AE160" s="1">
        <v>33.259188025555801</v>
      </c>
      <c r="AF160" s="1">
        <v>35.569095183862203</v>
      </c>
      <c r="AG160" s="1">
        <v>33.137282611416197</v>
      </c>
      <c r="AH160" s="1">
        <v>36.773975402775498</v>
      </c>
      <c r="AI160" s="15">
        <v>35.846288183414302</v>
      </c>
      <c r="AJ160" s="1" t="str">
        <f t="shared" si="16"/>
        <v>AH</v>
      </c>
      <c r="AL160" s="9" t="s">
        <v>11</v>
      </c>
      <c r="AM160" s="1">
        <v>33.141041362462197</v>
      </c>
      <c r="AN160" s="1">
        <v>36.125552170052799</v>
      </c>
      <c r="AO160" s="1">
        <v>34.477285847742699</v>
      </c>
      <c r="AP160" s="1">
        <v>32.407680491535203</v>
      </c>
      <c r="AQ160" s="1">
        <v>34.071073024010303</v>
      </c>
      <c r="AR160" s="1">
        <v>35.604819370996701</v>
      </c>
      <c r="AS160" s="1">
        <v>36.754794119922998</v>
      </c>
      <c r="AT160" s="1">
        <v>37.251080132844301</v>
      </c>
      <c r="AU160" s="15">
        <v>36.161011104588098</v>
      </c>
      <c r="AV160" s="1" t="str">
        <f t="shared" si="17"/>
        <v>AT</v>
      </c>
      <c r="AX160" s="9" t="s">
        <v>11</v>
      </c>
      <c r="AY160" s="1">
        <v>37.784759282725098</v>
      </c>
      <c r="AZ160" s="1">
        <v>38.640525399680598</v>
      </c>
      <c r="BA160" s="1">
        <v>36.424041225310098</v>
      </c>
      <c r="BB160" s="1">
        <v>37.847377371586397</v>
      </c>
      <c r="BC160" s="1">
        <v>37.3062812586601</v>
      </c>
      <c r="BD160" s="1">
        <v>37.438605504504402</v>
      </c>
      <c r="BE160" s="1">
        <v>33.542026799206702</v>
      </c>
      <c r="BF160" s="1">
        <v>39.960326783757402</v>
      </c>
      <c r="BG160" s="15">
        <v>38.181082292516798</v>
      </c>
      <c r="BH160" s="1" t="str">
        <f t="shared" si="18"/>
        <v>BF</v>
      </c>
    </row>
    <row r="161" spans="2:60" x14ac:dyDescent="0.35">
      <c r="B161" s="9" t="s">
        <v>12</v>
      </c>
      <c r="C161" s="1">
        <v>28.31638513451</v>
      </c>
      <c r="D161" s="1">
        <v>38.013103539436102</v>
      </c>
      <c r="E161" s="1">
        <v>33.539882290415598</v>
      </c>
      <c r="F161" s="1">
        <v>30.032322447021599</v>
      </c>
      <c r="G161" s="1">
        <v>31.872534921033498</v>
      </c>
      <c r="H161" s="1">
        <v>34.572882783961099</v>
      </c>
      <c r="I161" s="1">
        <v>34.187657238386798</v>
      </c>
      <c r="J161" s="1">
        <v>36.9503543919866</v>
      </c>
      <c r="K161" s="15">
        <v>38.458137420288097</v>
      </c>
      <c r="L161" s="1" t="str">
        <f t="shared" si="19"/>
        <v>K</v>
      </c>
      <c r="N161" s="9" t="s">
        <v>12</v>
      </c>
      <c r="O161" s="1">
        <v>26.177360943852499</v>
      </c>
      <c r="P161" s="1">
        <v>27.780889074297502</v>
      </c>
      <c r="Q161" s="1">
        <v>27.2129206580165</v>
      </c>
      <c r="R161" s="1">
        <v>25.931947457887901</v>
      </c>
      <c r="S161" s="1">
        <v>26.430768804466702</v>
      </c>
      <c r="T161" s="1">
        <v>26.3779805030319</v>
      </c>
      <c r="U161" s="1">
        <v>26.1003510293109</v>
      </c>
      <c r="V161" s="1">
        <v>27.198416735782299</v>
      </c>
      <c r="W161" s="15">
        <v>27.747688299676</v>
      </c>
      <c r="X161" s="1" t="str">
        <f t="shared" si="15"/>
        <v>P</v>
      </c>
      <c r="Z161" s="9" t="s">
        <v>12</v>
      </c>
      <c r="AA161" s="1">
        <v>28.651978124897099</v>
      </c>
      <c r="AB161" s="1">
        <v>35.665087543335503</v>
      </c>
      <c r="AC161" s="1">
        <v>34.202092268595401</v>
      </c>
      <c r="AD161" s="1">
        <v>27.919961691327</v>
      </c>
      <c r="AE161" s="1">
        <v>32.492860605659999</v>
      </c>
      <c r="AF161" s="1">
        <v>33.966996099706101</v>
      </c>
      <c r="AG161" s="1">
        <v>33.091350716140703</v>
      </c>
      <c r="AH161" s="1">
        <v>36.189660933105998</v>
      </c>
      <c r="AI161" s="15">
        <v>35.554205545991202</v>
      </c>
      <c r="AJ161" s="1" t="str">
        <f t="shared" si="16"/>
        <v>AH</v>
      </c>
      <c r="AL161" s="9" t="s">
        <v>12</v>
      </c>
      <c r="AM161" s="1">
        <v>26.286523656310699</v>
      </c>
      <c r="AN161" s="1">
        <v>35.918582915636101</v>
      </c>
      <c r="AO161" s="1">
        <v>34.313813905528498</v>
      </c>
      <c r="AP161" s="1">
        <v>27.6589444101418</v>
      </c>
      <c r="AQ161" s="1">
        <v>32.394430387649898</v>
      </c>
      <c r="AR161" s="1">
        <v>34.018729074766497</v>
      </c>
      <c r="AS161" s="1">
        <v>35.490818510273598</v>
      </c>
      <c r="AT161" s="1">
        <v>36.8140762550304</v>
      </c>
      <c r="AU161" s="15">
        <v>35.999294783130601</v>
      </c>
      <c r="AV161" s="1" t="str">
        <f t="shared" si="17"/>
        <v>AT</v>
      </c>
      <c r="AX161" s="9" t="s">
        <v>12</v>
      </c>
      <c r="AY161" s="1">
        <v>37.298616002289201</v>
      </c>
      <c r="AZ161" s="1">
        <v>37.978511602258997</v>
      </c>
      <c r="BA161" s="1">
        <v>35.500885067918198</v>
      </c>
      <c r="BB161" s="1">
        <v>35.711315127764202</v>
      </c>
      <c r="BC161" s="1">
        <v>35.613544319241498</v>
      </c>
      <c r="BD161" s="1">
        <v>34.225027453908098</v>
      </c>
      <c r="BE161" s="1">
        <v>31.154395870616</v>
      </c>
      <c r="BF161" s="1">
        <v>39.271260753251703</v>
      </c>
      <c r="BG161" s="15">
        <v>37.727686836083201</v>
      </c>
      <c r="BH161" s="1" t="str">
        <f t="shared" si="18"/>
        <v>BF</v>
      </c>
    </row>
    <row r="162" spans="2:60" x14ac:dyDescent="0.35">
      <c r="B162" s="9" t="s">
        <v>13</v>
      </c>
      <c r="C162" s="1">
        <v>26.382297384480601</v>
      </c>
      <c r="D162" s="1">
        <v>36.128094277627099</v>
      </c>
      <c r="E162" s="1">
        <v>31.973771243746601</v>
      </c>
      <c r="F162" s="1">
        <v>24.445558954401399</v>
      </c>
      <c r="G162" s="1">
        <v>28.475243366546799</v>
      </c>
      <c r="H162" s="1">
        <v>31.552006674839099</v>
      </c>
      <c r="I162" s="1">
        <v>31.912636720624899</v>
      </c>
      <c r="J162" s="1">
        <v>35.045426356640803</v>
      </c>
      <c r="K162" s="15">
        <v>37.304708305955401</v>
      </c>
      <c r="L162" s="1" t="str">
        <f t="shared" si="19"/>
        <v>K</v>
      </c>
      <c r="N162" s="9" t="s">
        <v>13</v>
      </c>
      <c r="O162" s="1">
        <v>26.5605558537662</v>
      </c>
      <c r="P162" s="1">
        <v>27.535220011676302</v>
      </c>
      <c r="Q162" s="1">
        <v>27.071982749629999</v>
      </c>
      <c r="R162" s="1">
        <v>24.135585124220501</v>
      </c>
      <c r="S162" s="1">
        <v>26.033536375825701</v>
      </c>
      <c r="T162" s="1">
        <v>25.9232028376932</v>
      </c>
      <c r="U162" s="1">
        <v>25.496324660282699</v>
      </c>
      <c r="V162" s="1">
        <v>26.826575305372799</v>
      </c>
      <c r="W162" s="15">
        <v>27.684858575276301</v>
      </c>
      <c r="X162" s="1" t="str">
        <f t="shared" ref="X162:X185" si="20">SUBSTITUTE(ADDRESS(1, MATCH(MAX(O162:W162), O162:W162, 0) + COLUMN(O69)-1, 4), "1", "")</f>
        <v>W</v>
      </c>
      <c r="Z162" s="9" t="s">
        <v>13</v>
      </c>
      <c r="AA162" s="1">
        <v>28.709672786747301</v>
      </c>
      <c r="AB162" s="1">
        <v>31.262224740360899</v>
      </c>
      <c r="AC162" s="1">
        <v>33.412955691092598</v>
      </c>
      <c r="AD162" s="1">
        <v>22.676350572013501</v>
      </c>
      <c r="AE162" s="1">
        <v>30.105875129632398</v>
      </c>
      <c r="AF162" s="1">
        <v>31.428342636396099</v>
      </c>
      <c r="AG162" s="1">
        <v>31.671175701066598</v>
      </c>
      <c r="AH162" s="1">
        <v>35.000651854629503</v>
      </c>
      <c r="AI162" s="15">
        <v>33.945686932073798</v>
      </c>
      <c r="AJ162" s="1" t="str">
        <f t="shared" ref="AJ162:AJ185" si="21">SUBSTITUTE(ADDRESS(1, MATCH(MAX(AA162:AI162), AA162:AI162, 0) + COLUMN(AA69)-1, 4), "1", "")</f>
        <v>AH</v>
      </c>
      <c r="AL162" s="9" t="s">
        <v>13</v>
      </c>
      <c r="AM162" s="1">
        <v>25.4327003849974</v>
      </c>
      <c r="AN162" s="1">
        <v>35.362541296051603</v>
      </c>
      <c r="AO162" s="1">
        <v>33.3350092119206</v>
      </c>
      <c r="AP162" s="1">
        <v>19.941407531132999</v>
      </c>
      <c r="AQ162" s="1">
        <v>30.647507632514699</v>
      </c>
      <c r="AR162" s="1">
        <v>32.519135293005</v>
      </c>
      <c r="AS162" s="1">
        <v>33.364216154178301</v>
      </c>
      <c r="AT162" s="1">
        <v>36.050953260903697</v>
      </c>
      <c r="AU162" s="15">
        <v>35.657750648571501</v>
      </c>
      <c r="AV162" s="1" t="str">
        <f t="shared" ref="AV162:AV185" si="22">SUBSTITUTE(ADDRESS(1, MATCH(MAX(AM162:AU162), AM162:AU162, 0) + COLUMN(AM69)-1, 4), "1", "")</f>
        <v>AT</v>
      </c>
      <c r="AX162" s="9" t="s">
        <v>13</v>
      </c>
      <c r="AY162" s="1">
        <v>36.748070406877702</v>
      </c>
      <c r="AZ162" s="1">
        <v>37.071268445273603</v>
      </c>
      <c r="BA162" s="1">
        <v>34.613789735034402</v>
      </c>
      <c r="BB162" s="1">
        <v>33.402747013075398</v>
      </c>
      <c r="BC162" s="1">
        <v>32.881865089380803</v>
      </c>
      <c r="BD162" s="1">
        <v>31.334404589228999</v>
      </c>
      <c r="BE162" s="1">
        <v>30.0774344849982</v>
      </c>
      <c r="BF162" s="1">
        <v>37.385642423634202</v>
      </c>
      <c r="BG162" s="15">
        <v>37.322521451707303</v>
      </c>
      <c r="BH162" s="1" t="str">
        <f t="shared" ref="BH162:BH185" si="23">SUBSTITUTE(ADDRESS(1, MATCH(MAX(AY162:BG162), AY162:BG162, 0) + COLUMN(AY69)-1, 4), "1", "")</f>
        <v>BF</v>
      </c>
    </row>
    <row r="163" spans="2:60" x14ac:dyDescent="0.35">
      <c r="B163" s="9" t="s">
        <v>14</v>
      </c>
      <c r="C163" s="1">
        <v>27.539049046762301</v>
      </c>
      <c r="D163" s="1">
        <v>31.281795751079201</v>
      </c>
      <c r="E163" s="1">
        <v>28.775423533683099</v>
      </c>
      <c r="F163" s="1">
        <v>20.038348625177498</v>
      </c>
      <c r="G163" s="1">
        <v>26.227996166356899</v>
      </c>
      <c r="H163" s="1">
        <v>29.173979123985202</v>
      </c>
      <c r="I163" s="1">
        <v>29.095198594877999</v>
      </c>
      <c r="J163" s="1">
        <v>32.850035776792197</v>
      </c>
      <c r="K163" s="15">
        <v>34.199987917525497</v>
      </c>
      <c r="L163" s="1" t="str">
        <f t="shared" ref="L163:L185" si="24">SUBSTITUTE(ADDRESS(1, MATCH(MAX(C163:K163), C163:K163, 0) + COLUMN(C70)-1, 4), "1", "")</f>
        <v>K</v>
      </c>
      <c r="N163" s="9" t="s">
        <v>14</v>
      </c>
      <c r="O163" s="1">
        <v>26.771460774586998</v>
      </c>
      <c r="P163" s="1">
        <v>25.456792438814599</v>
      </c>
      <c r="Q163" s="1">
        <v>26.282003619736798</v>
      </c>
      <c r="R163" s="1">
        <v>20.9812937409827</v>
      </c>
      <c r="S163" s="1">
        <v>25.313820559619401</v>
      </c>
      <c r="T163" s="1">
        <v>24.8063710242367</v>
      </c>
      <c r="U163" s="1">
        <v>24.9129919162358</v>
      </c>
      <c r="V163" s="1">
        <v>26.0650031465673</v>
      </c>
      <c r="W163" s="15">
        <v>26.1053696200267</v>
      </c>
      <c r="X163" s="1" t="str">
        <f t="shared" si="20"/>
        <v>O</v>
      </c>
      <c r="Z163" s="9" t="s">
        <v>14</v>
      </c>
      <c r="AA163" s="1">
        <v>28.848716315101601</v>
      </c>
      <c r="AB163" s="1">
        <v>24.939938069145899</v>
      </c>
      <c r="AC163" s="1">
        <v>29.7309865652864</v>
      </c>
      <c r="AD163" s="1">
        <v>18.696951084563398</v>
      </c>
      <c r="AE163" s="1">
        <v>26.763310689450002</v>
      </c>
      <c r="AF163" s="1">
        <v>27.1576939448668</v>
      </c>
      <c r="AG163" s="1">
        <v>28.343883308049602</v>
      </c>
      <c r="AH163" s="1">
        <v>32.805102636981303</v>
      </c>
      <c r="AI163" s="15">
        <v>30.630986541762798</v>
      </c>
      <c r="AJ163" s="1" t="str">
        <f t="shared" si="21"/>
        <v>AH</v>
      </c>
      <c r="AL163" s="9" t="s">
        <v>14</v>
      </c>
      <c r="AM163" s="1">
        <v>29.4099200907458</v>
      </c>
      <c r="AN163" s="1">
        <v>29.670304432460899</v>
      </c>
      <c r="AO163" s="1">
        <v>31.620961412893799</v>
      </c>
      <c r="AP163" s="1">
        <v>18.1762524168219</v>
      </c>
      <c r="AQ163" s="1">
        <v>28.707074023126101</v>
      </c>
      <c r="AR163" s="1">
        <v>28.6473089973518</v>
      </c>
      <c r="AS163" s="1">
        <v>30.0683448113396</v>
      </c>
      <c r="AT163" s="1">
        <v>33.967942318277998</v>
      </c>
      <c r="AU163" s="15">
        <v>33.9404891825506</v>
      </c>
      <c r="AV163" s="1" t="str">
        <f t="shared" si="22"/>
        <v>AT</v>
      </c>
      <c r="AX163" s="9" t="s">
        <v>14</v>
      </c>
      <c r="AY163" s="1">
        <v>34.896327578048101</v>
      </c>
      <c r="AZ163" s="1">
        <v>34.103161545710101</v>
      </c>
      <c r="BA163" s="1">
        <v>32.454965756345203</v>
      </c>
      <c r="BB163" s="1">
        <v>30.328020635710299</v>
      </c>
      <c r="BC163" s="1">
        <v>30.6768783615145</v>
      </c>
      <c r="BD163" s="1">
        <v>27.3359959774827</v>
      </c>
      <c r="BE163" s="1">
        <v>26.8852915294943</v>
      </c>
      <c r="BF163" s="1">
        <v>33.848821164634998</v>
      </c>
      <c r="BG163" s="15">
        <v>36.552078585686402</v>
      </c>
      <c r="BH163" s="1" t="str">
        <f t="shared" si="23"/>
        <v>BG</v>
      </c>
    </row>
    <row r="164" spans="2:60" x14ac:dyDescent="0.35">
      <c r="B164" s="9" t="s">
        <v>15</v>
      </c>
      <c r="C164" s="1">
        <v>24.314165551063201</v>
      </c>
      <c r="D164" s="1">
        <v>20.029262616828699</v>
      </c>
      <c r="E164" s="1">
        <v>20.133278674566299</v>
      </c>
      <c r="F164" s="1">
        <v>19.807790328881602</v>
      </c>
      <c r="G164" s="1">
        <v>25.141881652313302</v>
      </c>
      <c r="H164" s="1">
        <v>25.483950546755999</v>
      </c>
      <c r="I164" s="1">
        <v>26.2565324399792</v>
      </c>
      <c r="J164" s="1">
        <v>22.496346025274899</v>
      </c>
      <c r="K164" s="15">
        <v>20.1192641960324</v>
      </c>
      <c r="L164" s="1" t="str">
        <f t="shared" si="24"/>
        <v>I</v>
      </c>
      <c r="N164" s="9" t="s">
        <v>15</v>
      </c>
      <c r="O164" s="1">
        <v>24.955934845060199</v>
      </c>
      <c r="P164" s="1">
        <v>23.6613538926301</v>
      </c>
      <c r="Q164" s="1">
        <v>23.502648675097099</v>
      </c>
      <c r="R164" s="1">
        <v>23.4245809561424</v>
      </c>
      <c r="S164" s="1">
        <v>25.048073187197499</v>
      </c>
      <c r="T164" s="1">
        <v>24.967343319599099</v>
      </c>
      <c r="U164" s="1">
        <v>25.131326621952802</v>
      </c>
      <c r="V164" s="1">
        <v>24.478068827401302</v>
      </c>
      <c r="W164" s="15">
        <v>23.694561217785498</v>
      </c>
      <c r="X164" s="1" t="str">
        <f t="shared" si="20"/>
        <v>U</v>
      </c>
      <c r="Z164" s="9" t="s">
        <v>15</v>
      </c>
      <c r="AA164" s="1">
        <v>23.478259857296699</v>
      </c>
      <c r="AB164" s="1">
        <v>18.8077571595772</v>
      </c>
      <c r="AC164" s="1">
        <v>19.272684570783301</v>
      </c>
      <c r="AD164" s="1">
        <v>18.9197302051722</v>
      </c>
      <c r="AE164" s="1">
        <v>24.863631162675802</v>
      </c>
      <c r="AF164" s="1">
        <v>25.291182803265901</v>
      </c>
      <c r="AG164" s="1">
        <v>24.178079878949902</v>
      </c>
      <c r="AH164" s="1">
        <v>23.8992454763195</v>
      </c>
      <c r="AI164" s="15">
        <v>18.819047296860301</v>
      </c>
      <c r="AJ164" s="1" t="str">
        <f t="shared" si="21"/>
        <v>AF</v>
      </c>
      <c r="AL164" s="9" t="s">
        <v>15</v>
      </c>
      <c r="AM164" s="1">
        <v>22.791675634866401</v>
      </c>
      <c r="AN164" s="1">
        <v>19.575654032844199</v>
      </c>
      <c r="AO164" s="1">
        <v>19.5956992834099</v>
      </c>
      <c r="AP164" s="1">
        <v>19.629971308804301</v>
      </c>
      <c r="AQ164" s="1">
        <v>25.1127684189407</v>
      </c>
      <c r="AR164" s="1">
        <v>26.454794220391999</v>
      </c>
      <c r="AS164" s="1">
        <v>26.9134266130905</v>
      </c>
      <c r="AT164" s="1">
        <v>23.5299899884551</v>
      </c>
      <c r="AU164" s="15">
        <v>19.612589727426599</v>
      </c>
      <c r="AV164" s="1" t="str">
        <f t="shared" si="22"/>
        <v>AS</v>
      </c>
      <c r="AX164" s="9" t="s">
        <v>15</v>
      </c>
      <c r="AY164" s="1">
        <v>32.143106772742101</v>
      </c>
      <c r="AZ164" s="1">
        <v>31.780632150099201</v>
      </c>
      <c r="BA164" s="1">
        <v>31.279014595326402</v>
      </c>
      <c r="BB164" s="1">
        <v>31.570922864839002</v>
      </c>
      <c r="BC164" s="1">
        <v>32.840979010247899</v>
      </c>
      <c r="BD164" s="1">
        <v>33.3787660792458</v>
      </c>
      <c r="BE164" s="1">
        <v>31.702502276671702</v>
      </c>
      <c r="BF164" s="1">
        <v>33.959315708504498</v>
      </c>
      <c r="BG164" s="15">
        <v>31.774798320551199</v>
      </c>
      <c r="BH164" s="1" t="str">
        <f t="shared" si="23"/>
        <v>BF</v>
      </c>
    </row>
    <row r="165" spans="2:60" x14ac:dyDescent="0.35">
      <c r="B165" s="9" t="s">
        <v>16</v>
      </c>
      <c r="C165" s="1">
        <v>31.5596018101139</v>
      </c>
      <c r="D165" s="1">
        <v>36.554621023843097</v>
      </c>
      <c r="E165" s="1">
        <v>33.6262436740653</v>
      </c>
      <c r="F165" s="1">
        <v>29.9176026482194</v>
      </c>
      <c r="G165" s="1">
        <v>31.508146435212598</v>
      </c>
      <c r="H165" s="1">
        <v>34.3208109403731</v>
      </c>
      <c r="I165" s="1">
        <v>33.851218818248803</v>
      </c>
      <c r="J165" s="1">
        <v>36.4524193147885</v>
      </c>
      <c r="K165" s="15">
        <v>37.033806545391101</v>
      </c>
      <c r="L165" s="1" t="str">
        <f t="shared" si="24"/>
        <v>K</v>
      </c>
      <c r="N165" s="9" t="s">
        <v>16</v>
      </c>
      <c r="O165" s="1">
        <v>26.4147680639371</v>
      </c>
      <c r="P165" s="1">
        <v>27.533264337401601</v>
      </c>
      <c r="Q165" s="1">
        <v>26.9853308694776</v>
      </c>
      <c r="R165" s="1">
        <v>26.176526105787602</v>
      </c>
      <c r="S165" s="1">
        <v>26.340298139272001</v>
      </c>
      <c r="T165" s="1">
        <v>26.392251462468401</v>
      </c>
      <c r="U165" s="1">
        <v>25.769106884778299</v>
      </c>
      <c r="V165" s="1">
        <v>27.142698338286401</v>
      </c>
      <c r="W165" s="15">
        <v>27.582343958499202</v>
      </c>
      <c r="X165" s="1" t="str">
        <f t="shared" si="20"/>
        <v>W</v>
      </c>
      <c r="Z165" s="9" t="s">
        <v>16</v>
      </c>
      <c r="AA165" s="1">
        <v>27.616791783413099</v>
      </c>
      <c r="AB165" s="1">
        <v>34.414314652019698</v>
      </c>
      <c r="AC165" s="1">
        <v>33.304691656773898</v>
      </c>
      <c r="AD165" s="1">
        <v>27.8375512575521</v>
      </c>
      <c r="AE165" s="1">
        <v>32.658486731363801</v>
      </c>
      <c r="AF165" s="1">
        <v>33.2613882780811</v>
      </c>
      <c r="AG165" s="1">
        <v>31.113576976016599</v>
      </c>
      <c r="AH165" s="1">
        <v>35.4397545270485</v>
      </c>
      <c r="AI165" s="15">
        <v>34.390918429670101</v>
      </c>
      <c r="AJ165" s="1" t="str">
        <f t="shared" si="21"/>
        <v>AH</v>
      </c>
      <c r="AL165" s="9" t="s">
        <v>16</v>
      </c>
      <c r="AM165" s="1">
        <v>25.866676223603999</v>
      </c>
      <c r="AN165" s="1">
        <v>34.798131347552903</v>
      </c>
      <c r="AO165" s="1">
        <v>33.139195704856903</v>
      </c>
      <c r="AP165" s="1">
        <v>27.6563455912958</v>
      </c>
      <c r="AQ165" s="1">
        <v>32.413847669246799</v>
      </c>
      <c r="AR165" s="1">
        <v>33.641500202375397</v>
      </c>
      <c r="AS165" s="1">
        <v>35.347242578611798</v>
      </c>
      <c r="AT165" s="1">
        <v>36.102755944758997</v>
      </c>
      <c r="AU165" s="15">
        <v>34.985296605529001</v>
      </c>
      <c r="AV165" s="1" t="str">
        <f t="shared" si="22"/>
        <v>AT</v>
      </c>
      <c r="AX165" s="9" t="s">
        <v>16</v>
      </c>
      <c r="AY165" s="1">
        <v>34.907884084475299</v>
      </c>
      <c r="AZ165" s="1">
        <v>36.451778761899703</v>
      </c>
      <c r="BA165" s="1">
        <v>33.3996857753001</v>
      </c>
      <c r="BB165" s="1">
        <v>35.228009357615598</v>
      </c>
      <c r="BC165" s="1">
        <v>35.166364751161701</v>
      </c>
      <c r="BD165" s="1">
        <v>34.203261545778801</v>
      </c>
      <c r="BE165" s="1">
        <v>31.365615290050901</v>
      </c>
      <c r="BF165" s="1">
        <v>38.3830465893951</v>
      </c>
      <c r="BG165" s="15">
        <v>36.870891467286697</v>
      </c>
      <c r="BH165" s="1" t="str">
        <f t="shared" si="23"/>
        <v>BF</v>
      </c>
    </row>
    <row r="166" spans="2:60" x14ac:dyDescent="0.35">
      <c r="B166" s="9" t="s">
        <v>17</v>
      </c>
      <c r="C166" s="1">
        <v>34.761345670315698</v>
      </c>
      <c r="D166" s="1">
        <v>41.538983167319998</v>
      </c>
      <c r="E166" s="1">
        <v>37.162717897280501</v>
      </c>
      <c r="F166" s="1">
        <v>30.078462528541198</v>
      </c>
      <c r="G166" s="1">
        <v>33.7618171168169</v>
      </c>
      <c r="H166" s="1">
        <v>35.302365298470797</v>
      </c>
      <c r="I166" s="1">
        <v>34.594556669333002</v>
      </c>
      <c r="J166" s="1">
        <v>39.563388777053603</v>
      </c>
      <c r="K166" s="15">
        <v>42.056108193522</v>
      </c>
      <c r="L166" s="1" t="str">
        <f t="shared" si="24"/>
        <v>K</v>
      </c>
      <c r="N166" s="9" t="s">
        <v>17</v>
      </c>
      <c r="O166" s="1">
        <v>27.218881324849299</v>
      </c>
      <c r="P166" s="1">
        <v>27.846464539568998</v>
      </c>
      <c r="Q166" s="1">
        <v>27.615670900076498</v>
      </c>
      <c r="R166" s="1">
        <v>25.797914292496401</v>
      </c>
      <c r="S166" s="1">
        <v>26.5785566547477</v>
      </c>
      <c r="T166" s="1">
        <v>26.598846464363799</v>
      </c>
      <c r="U166" s="1">
        <v>26.5600930246848</v>
      </c>
      <c r="V166" s="1">
        <v>27.359118731432002</v>
      </c>
      <c r="W166" s="15">
        <v>27.928395681897801</v>
      </c>
      <c r="X166" s="1" t="str">
        <f t="shared" si="20"/>
        <v>W</v>
      </c>
      <c r="Z166" s="9" t="s">
        <v>17</v>
      </c>
      <c r="AA166" s="1">
        <v>30.491846295301901</v>
      </c>
      <c r="AB166" s="1">
        <v>36.776363821103203</v>
      </c>
      <c r="AC166" s="1">
        <v>35.453014787712597</v>
      </c>
      <c r="AD166" s="1">
        <v>27.3629948236144</v>
      </c>
      <c r="AE166" s="1">
        <v>32.3239326226862</v>
      </c>
      <c r="AF166" s="1">
        <v>34.555627053088799</v>
      </c>
      <c r="AG166" s="1">
        <v>33.093386112856003</v>
      </c>
      <c r="AH166" s="1">
        <v>36.819418312525698</v>
      </c>
      <c r="AI166" s="15">
        <v>36.928830517566801</v>
      </c>
      <c r="AJ166" s="1" t="str">
        <f t="shared" si="21"/>
        <v>AI</v>
      </c>
      <c r="AL166" s="9" t="s">
        <v>17</v>
      </c>
      <c r="AM166" s="1">
        <v>28.775952695474601</v>
      </c>
      <c r="AN166" s="1">
        <v>37.229003857402702</v>
      </c>
      <c r="AO166" s="1">
        <v>35.548647651289699</v>
      </c>
      <c r="AP166" s="1">
        <v>27.496744590955998</v>
      </c>
      <c r="AQ166" s="1">
        <v>31.906391314790898</v>
      </c>
      <c r="AR166" s="1">
        <v>34.598873754929201</v>
      </c>
      <c r="AS166" s="1">
        <v>35.589501900080101</v>
      </c>
      <c r="AT166" s="1">
        <v>37.692001231697702</v>
      </c>
      <c r="AU166" s="15">
        <v>37.210423726255101</v>
      </c>
      <c r="AV166" s="1" t="str">
        <f t="shared" si="22"/>
        <v>AT</v>
      </c>
      <c r="AX166" s="9" t="s">
        <v>17</v>
      </c>
      <c r="AY166" s="1">
        <v>38.329973418547503</v>
      </c>
      <c r="AZ166" s="1">
        <v>39.661280575295699</v>
      </c>
      <c r="BA166" s="1">
        <v>37.686479592874797</v>
      </c>
      <c r="BB166" s="1">
        <v>36.147576413158099</v>
      </c>
      <c r="BC166" s="1">
        <v>34.988746489946898</v>
      </c>
      <c r="BD166" s="1">
        <v>35.933819856865398</v>
      </c>
      <c r="BE166" s="1">
        <v>32.806925372812302</v>
      </c>
      <c r="BF166" s="1">
        <v>40.220713454528699</v>
      </c>
      <c r="BG166" s="15">
        <v>39.303788773420401</v>
      </c>
      <c r="BH166" s="1" t="str">
        <f t="shared" si="23"/>
        <v>BF</v>
      </c>
    </row>
    <row r="167" spans="2:60" x14ac:dyDescent="0.35">
      <c r="B167" s="9" t="s">
        <v>18</v>
      </c>
      <c r="C167" s="1">
        <v>26.920550442118401</v>
      </c>
      <c r="D167" s="1">
        <v>40.685378897718998</v>
      </c>
      <c r="E167" s="1">
        <v>37.190050481947203</v>
      </c>
      <c r="F167" s="1">
        <v>29.9915423690842</v>
      </c>
      <c r="G167" s="1">
        <v>33.899078103883497</v>
      </c>
      <c r="H167" s="1">
        <v>35.736887524508703</v>
      </c>
      <c r="I167" s="1">
        <v>34.329956624611498</v>
      </c>
      <c r="J167" s="1">
        <v>39.896820382359202</v>
      </c>
      <c r="K167" s="15">
        <v>41.154270227411999</v>
      </c>
      <c r="L167" s="1" t="str">
        <f t="shared" si="24"/>
        <v>K</v>
      </c>
      <c r="N167" s="9" t="s">
        <v>18</v>
      </c>
      <c r="O167" s="1">
        <v>24.814960821423998</v>
      </c>
      <c r="P167" s="1">
        <v>28.0427971771242</v>
      </c>
      <c r="Q167" s="1">
        <v>28.020990890825299</v>
      </c>
      <c r="R167" s="1">
        <v>25.214339090230901</v>
      </c>
      <c r="S167" s="1">
        <v>26.653330282007101</v>
      </c>
      <c r="T167" s="1">
        <v>26.696760646048698</v>
      </c>
      <c r="U167" s="1">
        <v>26.504984506577401</v>
      </c>
      <c r="V167" s="1">
        <v>27.427286096846899</v>
      </c>
      <c r="W167" s="15">
        <v>27.975943481163402</v>
      </c>
      <c r="X167" s="1" t="str">
        <f t="shared" si="20"/>
        <v>P</v>
      </c>
      <c r="Z167" s="9" t="s">
        <v>18</v>
      </c>
      <c r="AA167" s="1">
        <v>25.4594761591196</v>
      </c>
      <c r="AB167" s="1">
        <v>38.147046282286503</v>
      </c>
      <c r="AC167" s="1">
        <v>35.630460253412998</v>
      </c>
      <c r="AD167" s="1">
        <v>27.225738829832199</v>
      </c>
      <c r="AE167" s="1">
        <v>32.615696523637702</v>
      </c>
      <c r="AF167" s="1">
        <v>34.635038279723901</v>
      </c>
      <c r="AG167" s="1">
        <v>34.05102816798</v>
      </c>
      <c r="AH167" s="1">
        <v>37.9028105715783</v>
      </c>
      <c r="AI167" s="15">
        <v>37.385814402399497</v>
      </c>
      <c r="AJ167" s="1" t="str">
        <f t="shared" si="21"/>
        <v>AB</v>
      </c>
      <c r="AL167" s="9" t="s">
        <v>18</v>
      </c>
      <c r="AM167" s="1">
        <v>23.619140429001199</v>
      </c>
      <c r="AN167" s="1">
        <v>38.703974934276999</v>
      </c>
      <c r="AO167" s="1">
        <v>35.731985383654802</v>
      </c>
      <c r="AP167" s="1">
        <v>26.605850111470499</v>
      </c>
      <c r="AQ167" s="1">
        <v>32.9412385260188</v>
      </c>
      <c r="AR167" s="1">
        <v>34.646582811740899</v>
      </c>
      <c r="AS167" s="1">
        <v>36.3176035941935</v>
      </c>
      <c r="AT167" s="1">
        <v>39.428986496334701</v>
      </c>
      <c r="AU167" s="15">
        <v>38.045943091955102</v>
      </c>
      <c r="AV167" s="1" t="str">
        <f t="shared" si="22"/>
        <v>AT</v>
      </c>
      <c r="AX167" s="9" t="s">
        <v>18</v>
      </c>
      <c r="AY167" s="1">
        <v>34.194377268113598</v>
      </c>
      <c r="AZ167" s="1">
        <v>37.598198330033703</v>
      </c>
      <c r="BA167" s="1">
        <v>37.473263827175202</v>
      </c>
      <c r="BB167" s="1">
        <v>36.030870713061098</v>
      </c>
      <c r="BC167" s="1">
        <v>35.8831813628559</v>
      </c>
      <c r="BD167" s="1">
        <v>35.962589766064802</v>
      </c>
      <c r="BE167" s="1">
        <v>33.029422415848899</v>
      </c>
      <c r="BF167" s="1">
        <v>40.393871459142098</v>
      </c>
      <c r="BG167" s="15">
        <v>39.213081738883403</v>
      </c>
      <c r="BH167" s="1" t="str">
        <f t="shared" si="23"/>
        <v>BF</v>
      </c>
    </row>
    <row r="168" spans="2:60" x14ac:dyDescent="0.35">
      <c r="B168" s="10" t="s">
        <v>37</v>
      </c>
      <c r="K168" s="15"/>
      <c r="N168" s="10" t="s">
        <v>37</v>
      </c>
      <c r="W168" s="15"/>
      <c r="Z168" s="10" t="s">
        <v>37</v>
      </c>
      <c r="AI168" s="15"/>
      <c r="AL168" s="10" t="s">
        <v>37</v>
      </c>
      <c r="AU168" s="15"/>
      <c r="AX168" s="10" t="s">
        <v>37</v>
      </c>
      <c r="BG168" s="15"/>
    </row>
    <row r="169" spans="2:60" x14ac:dyDescent="0.35">
      <c r="B169" s="9" t="s">
        <v>11</v>
      </c>
      <c r="C169" s="1">
        <v>37.9829969719746</v>
      </c>
      <c r="D169" s="1">
        <v>37.889402764197897</v>
      </c>
      <c r="E169" s="1">
        <v>34.511850541283799</v>
      </c>
      <c r="F169" s="1">
        <v>35.761669883915097</v>
      </c>
      <c r="G169" s="1">
        <v>33.615397597840598</v>
      </c>
      <c r="H169" s="1">
        <v>34.834546261825601</v>
      </c>
      <c r="I169" s="1">
        <v>35.636666196407297</v>
      </c>
      <c r="J169" s="1">
        <v>37.408157872834202</v>
      </c>
      <c r="K169" s="15">
        <v>38.042263618184201</v>
      </c>
      <c r="L169" s="1" t="str">
        <f t="shared" si="24"/>
        <v>K</v>
      </c>
      <c r="N169" s="9" t="s">
        <v>11</v>
      </c>
      <c r="O169" s="1">
        <v>28.0917688951494</v>
      </c>
      <c r="P169" s="1">
        <v>26.588937627403499</v>
      </c>
      <c r="Q169" s="1">
        <v>27.382172787454699</v>
      </c>
      <c r="R169" s="1">
        <v>27.600892461499701</v>
      </c>
      <c r="S169" s="1">
        <v>26.598304333469901</v>
      </c>
      <c r="T169" s="1">
        <v>26.144680341645198</v>
      </c>
      <c r="U169" s="1">
        <v>26.574191067823602</v>
      </c>
      <c r="V169" s="1">
        <v>27.281589796646099</v>
      </c>
      <c r="W169" s="15">
        <v>27.731888357196201</v>
      </c>
      <c r="X169" s="1" t="str">
        <f t="shared" si="20"/>
        <v>O</v>
      </c>
      <c r="Z169" s="9" t="s">
        <v>11</v>
      </c>
      <c r="AA169" s="1">
        <v>36.530447848771601</v>
      </c>
      <c r="AB169" s="1">
        <v>35.094164211921601</v>
      </c>
      <c r="AC169" s="1">
        <v>34.463755438555097</v>
      </c>
      <c r="AD169" s="1">
        <v>34.248719280340097</v>
      </c>
      <c r="AE169" s="1">
        <v>33.181626407745703</v>
      </c>
      <c r="AF169" s="1">
        <v>34.496344458293301</v>
      </c>
      <c r="AG169" s="1">
        <v>33.4605574040352</v>
      </c>
      <c r="AH169" s="1">
        <v>36.321566479835496</v>
      </c>
      <c r="AI169" s="15">
        <v>35.538545314385303</v>
      </c>
      <c r="AJ169" s="1" t="str">
        <f t="shared" si="21"/>
        <v>AA</v>
      </c>
      <c r="AL169" s="9" t="s">
        <v>11</v>
      </c>
      <c r="AM169" s="1">
        <v>36.505271939845699</v>
      </c>
      <c r="AN169" s="1">
        <v>35.6993772067839</v>
      </c>
      <c r="AO169" s="1">
        <v>34.453489867852397</v>
      </c>
      <c r="AP169" s="1">
        <v>35.1456104669533</v>
      </c>
      <c r="AQ169" s="1">
        <v>34.037094860676802</v>
      </c>
      <c r="AR169" s="1">
        <v>34.918191467700403</v>
      </c>
      <c r="AS169" s="1">
        <v>36.278962386750798</v>
      </c>
      <c r="AT169" s="1">
        <v>37.061771340889798</v>
      </c>
      <c r="AU169" s="15">
        <v>35.918612831655402</v>
      </c>
      <c r="AV169" s="1" t="str">
        <f t="shared" si="22"/>
        <v>AT</v>
      </c>
      <c r="AX169" s="9" t="s">
        <v>11</v>
      </c>
      <c r="AY169" s="1">
        <v>37.595057222033297</v>
      </c>
      <c r="AZ169" s="1">
        <v>36.929152294536799</v>
      </c>
      <c r="BA169" s="1">
        <v>35.877823894767097</v>
      </c>
      <c r="BB169" s="1">
        <v>36.526728240997898</v>
      </c>
      <c r="BC169" s="1">
        <v>35.511331457829598</v>
      </c>
      <c r="BD169" s="1">
        <v>34.0740046555999</v>
      </c>
      <c r="BE169" s="1">
        <v>33.800752598931503</v>
      </c>
      <c r="BF169" s="1">
        <v>39.259726562773302</v>
      </c>
      <c r="BG169" s="15">
        <v>37.727126450648001</v>
      </c>
      <c r="BH169" s="1" t="str">
        <f t="shared" si="23"/>
        <v>BF</v>
      </c>
    </row>
    <row r="170" spans="2:60" x14ac:dyDescent="0.35">
      <c r="B170" s="9" t="s">
        <v>12</v>
      </c>
      <c r="C170" s="1">
        <v>35.005538333689302</v>
      </c>
      <c r="D170" s="1">
        <v>36.449550106682999</v>
      </c>
      <c r="E170" s="1">
        <v>33.902711430657199</v>
      </c>
      <c r="F170" s="1">
        <v>34.793936805739598</v>
      </c>
      <c r="G170" s="1">
        <v>32.629704402586697</v>
      </c>
      <c r="H170" s="1">
        <v>33.764475075927102</v>
      </c>
      <c r="I170" s="1">
        <v>33.976473444499199</v>
      </c>
      <c r="J170" s="1">
        <v>36.8530683452517</v>
      </c>
      <c r="K170" s="15">
        <v>37.6040465831327</v>
      </c>
      <c r="L170" s="1" t="str">
        <f t="shared" si="24"/>
        <v>K</v>
      </c>
      <c r="N170" s="9" t="s">
        <v>12</v>
      </c>
      <c r="O170" s="1">
        <v>27.956891254162802</v>
      </c>
      <c r="P170" s="1">
        <v>27.705552308084901</v>
      </c>
      <c r="Q170" s="1">
        <v>27.239299722591799</v>
      </c>
      <c r="R170" s="1">
        <v>27.272224175638499</v>
      </c>
      <c r="S170" s="1">
        <v>26.4110767752036</v>
      </c>
      <c r="T170" s="1">
        <v>26.293031306582101</v>
      </c>
      <c r="U170" s="1">
        <v>26.374174730731099</v>
      </c>
      <c r="V170" s="1">
        <v>27.039849481987801</v>
      </c>
      <c r="W170" s="15">
        <v>27.716355907971199</v>
      </c>
      <c r="X170" s="1" t="str">
        <f t="shared" si="20"/>
        <v>O</v>
      </c>
      <c r="Z170" s="9" t="s">
        <v>12</v>
      </c>
      <c r="AA170" s="1">
        <v>35.323941988467801</v>
      </c>
      <c r="AB170" s="1">
        <v>33.697336712072399</v>
      </c>
      <c r="AC170" s="1">
        <v>34.212377592147803</v>
      </c>
      <c r="AD170" s="1">
        <v>32.740540543137698</v>
      </c>
      <c r="AE170" s="1">
        <v>32.856898310176</v>
      </c>
      <c r="AF170" s="1">
        <v>33.7743755864687</v>
      </c>
      <c r="AG170" s="1">
        <v>33.003128132148397</v>
      </c>
      <c r="AH170" s="1">
        <v>36.193696798799401</v>
      </c>
      <c r="AI170" s="15">
        <v>35.186043371608903</v>
      </c>
      <c r="AJ170" s="1" t="str">
        <f t="shared" si="21"/>
        <v>AH</v>
      </c>
      <c r="AL170" s="9" t="s">
        <v>12</v>
      </c>
      <c r="AM170" s="1">
        <v>35.2749689568154</v>
      </c>
      <c r="AN170" s="1">
        <v>34.274548861518603</v>
      </c>
      <c r="AO170" s="1">
        <v>34.143745231923603</v>
      </c>
      <c r="AP170" s="1">
        <v>33.175458491829602</v>
      </c>
      <c r="AQ170" s="1">
        <v>32.262270683797503</v>
      </c>
      <c r="AR170" s="1">
        <v>34.0856342254583</v>
      </c>
      <c r="AS170" s="1">
        <v>35.3415568478569</v>
      </c>
      <c r="AT170" s="1">
        <v>36.732015084665697</v>
      </c>
      <c r="AU170" s="15">
        <v>35.852005162208002</v>
      </c>
      <c r="AV170" s="1" t="str">
        <f t="shared" si="22"/>
        <v>AT</v>
      </c>
      <c r="AX170" s="9" t="s">
        <v>12</v>
      </c>
      <c r="AY170" s="1">
        <v>37.378795277905198</v>
      </c>
      <c r="AZ170" s="1">
        <v>35.403419855493901</v>
      </c>
      <c r="BA170" s="1">
        <v>35.221661863292603</v>
      </c>
      <c r="BB170" s="1">
        <v>36.820233680500401</v>
      </c>
      <c r="BC170" s="1">
        <v>35.456028057099601</v>
      </c>
      <c r="BD170" s="1">
        <v>34.076890046730099</v>
      </c>
      <c r="BE170" s="1">
        <v>31.2409472722244</v>
      </c>
      <c r="BF170" s="1">
        <v>39.278092643007298</v>
      </c>
      <c r="BG170" s="15">
        <v>37.741069151252503</v>
      </c>
      <c r="BH170" s="1" t="str">
        <f t="shared" si="23"/>
        <v>BF</v>
      </c>
    </row>
    <row r="171" spans="2:60" x14ac:dyDescent="0.35">
      <c r="B171" s="9" t="s">
        <v>13</v>
      </c>
      <c r="C171" s="1">
        <v>30.742986438481001</v>
      </c>
      <c r="D171" s="1">
        <v>35.571875250334202</v>
      </c>
      <c r="E171" s="1">
        <v>31.531868695648999</v>
      </c>
      <c r="F171" s="1">
        <v>29.8328016450786</v>
      </c>
      <c r="G171" s="1">
        <v>29.027808963372198</v>
      </c>
      <c r="H171" s="1">
        <v>32.088960482128002</v>
      </c>
      <c r="I171" s="1">
        <v>32.006039755952898</v>
      </c>
      <c r="J171" s="1">
        <v>35.086925095669002</v>
      </c>
      <c r="K171" s="15">
        <v>36.941309993257903</v>
      </c>
      <c r="L171" s="1" t="str">
        <f t="shared" si="24"/>
        <v>K</v>
      </c>
      <c r="N171" s="9" t="s">
        <v>13</v>
      </c>
      <c r="O171" s="1">
        <v>27.700829488124199</v>
      </c>
      <c r="P171" s="1">
        <v>27.4526476222319</v>
      </c>
      <c r="Q171" s="1">
        <v>27.0848356810945</v>
      </c>
      <c r="R171" s="1">
        <v>26.4273928014014</v>
      </c>
      <c r="S171" s="1">
        <v>25.936901324573601</v>
      </c>
      <c r="T171" s="1">
        <v>26.0031442803555</v>
      </c>
      <c r="U171" s="1">
        <v>25.721049744842599</v>
      </c>
      <c r="V171" s="1">
        <v>26.7484697028742</v>
      </c>
      <c r="W171" s="15">
        <v>27.6310816691776</v>
      </c>
      <c r="X171" s="1" t="str">
        <f t="shared" si="20"/>
        <v>O</v>
      </c>
      <c r="Z171" s="9" t="s">
        <v>13</v>
      </c>
      <c r="AA171" s="1">
        <v>34.281839497346901</v>
      </c>
      <c r="AB171" s="1">
        <v>34.9431489973759</v>
      </c>
      <c r="AC171" s="1">
        <v>33.226558035693103</v>
      </c>
      <c r="AD171" s="1">
        <v>28.821707747976799</v>
      </c>
      <c r="AE171" s="1">
        <v>31.087523625109501</v>
      </c>
      <c r="AF171" s="1">
        <v>30.0360536112894</v>
      </c>
      <c r="AG171" s="1">
        <v>31.0156942826593</v>
      </c>
      <c r="AH171" s="1">
        <v>34.974443184167299</v>
      </c>
      <c r="AI171" s="15">
        <v>34.252774620741803</v>
      </c>
      <c r="AJ171" s="1" t="str">
        <f t="shared" si="21"/>
        <v>AH</v>
      </c>
      <c r="AL171" s="9" t="s">
        <v>13</v>
      </c>
      <c r="AM171" s="1">
        <v>34.1143812009567</v>
      </c>
      <c r="AN171" s="1">
        <v>35.045998148248401</v>
      </c>
      <c r="AO171" s="1">
        <v>33.417345503244</v>
      </c>
      <c r="AP171" s="1">
        <v>23.947824451772501</v>
      </c>
      <c r="AQ171" s="1">
        <v>30.659756526734199</v>
      </c>
      <c r="AR171" s="1">
        <v>32.329456975332199</v>
      </c>
      <c r="AS171" s="1">
        <v>33.3314801793451</v>
      </c>
      <c r="AT171" s="1">
        <v>35.945651039545297</v>
      </c>
      <c r="AU171" s="15">
        <v>35.616475282977198</v>
      </c>
      <c r="AV171" s="1" t="str">
        <f t="shared" si="22"/>
        <v>AT</v>
      </c>
      <c r="AX171" s="9" t="s">
        <v>13</v>
      </c>
      <c r="AY171" s="1">
        <v>36.329726147924198</v>
      </c>
      <c r="AZ171" s="1">
        <v>36.030604633093503</v>
      </c>
      <c r="BA171" s="1">
        <v>34.734464639810902</v>
      </c>
      <c r="BB171" s="1">
        <v>35.344235437421297</v>
      </c>
      <c r="BC171" s="1">
        <v>32.615030482533399</v>
      </c>
      <c r="BD171" s="1">
        <v>31.204384564876602</v>
      </c>
      <c r="BE171" s="1">
        <v>29.163287669806198</v>
      </c>
      <c r="BF171" s="1">
        <v>37.519631950090798</v>
      </c>
      <c r="BG171" s="15">
        <v>37.502083920075499</v>
      </c>
      <c r="BH171" s="1" t="str">
        <f t="shared" si="23"/>
        <v>BF</v>
      </c>
    </row>
    <row r="172" spans="2:60" x14ac:dyDescent="0.35">
      <c r="B172" s="9" t="s">
        <v>14</v>
      </c>
      <c r="C172" s="1">
        <v>28.2439559958088</v>
      </c>
      <c r="D172" s="1">
        <v>29.552036820271599</v>
      </c>
      <c r="E172" s="1">
        <v>28.6776253736295</v>
      </c>
      <c r="F172" s="1">
        <v>22.169974227017502</v>
      </c>
      <c r="G172" s="1">
        <v>23.696267400050001</v>
      </c>
      <c r="H172" s="1">
        <v>29.128221644752902</v>
      </c>
      <c r="I172" s="1">
        <v>29.254844525571599</v>
      </c>
      <c r="J172" s="1">
        <v>32.655099181413298</v>
      </c>
      <c r="K172" s="15">
        <v>33.687707812628403</v>
      </c>
      <c r="L172" s="1" t="str">
        <f t="shared" si="24"/>
        <v>K</v>
      </c>
      <c r="N172" s="9" t="s">
        <v>14</v>
      </c>
      <c r="O172" s="1">
        <v>27.260181562710699</v>
      </c>
      <c r="P172" s="1">
        <v>26.213588174764801</v>
      </c>
      <c r="Q172" s="1">
        <v>26.227542567045798</v>
      </c>
      <c r="R172" s="1">
        <v>22.880320592368101</v>
      </c>
      <c r="S172" s="1">
        <v>25.705970254507701</v>
      </c>
      <c r="T172" s="1">
        <v>24.798769076565499</v>
      </c>
      <c r="U172" s="1">
        <v>24.8696535286476</v>
      </c>
      <c r="V172" s="1">
        <v>26.188395027138601</v>
      </c>
      <c r="W172" s="15">
        <v>26.368900688548202</v>
      </c>
      <c r="X172" s="1" t="str">
        <f t="shared" si="20"/>
        <v>O</v>
      </c>
      <c r="Z172" s="9" t="s">
        <v>14</v>
      </c>
      <c r="AA172" s="1">
        <v>30.297410870358799</v>
      </c>
      <c r="AB172" s="1">
        <v>22.8492188191879</v>
      </c>
      <c r="AC172" s="1">
        <v>29.3593343182776</v>
      </c>
      <c r="AD172" s="1">
        <v>21.981621137084399</v>
      </c>
      <c r="AE172" s="1">
        <v>28.042701570977901</v>
      </c>
      <c r="AF172" s="1">
        <v>26.789885263447601</v>
      </c>
      <c r="AG172" s="1">
        <v>28.343691750078701</v>
      </c>
      <c r="AH172" s="1">
        <v>32.978103293025796</v>
      </c>
      <c r="AI172" s="15">
        <v>30.341370302469802</v>
      </c>
      <c r="AJ172" s="1" t="str">
        <f t="shared" si="21"/>
        <v>AH</v>
      </c>
      <c r="AL172" s="9" t="s">
        <v>14</v>
      </c>
      <c r="AM172" s="1">
        <v>32.563041039260902</v>
      </c>
      <c r="AN172" s="1">
        <v>31.490496515237599</v>
      </c>
      <c r="AO172" s="1">
        <v>31.361223041453599</v>
      </c>
      <c r="AP172" s="1">
        <v>20.187991810717399</v>
      </c>
      <c r="AQ172" s="1">
        <v>28.6393134585044</v>
      </c>
      <c r="AR172" s="1">
        <v>28.743286930215699</v>
      </c>
      <c r="AS172" s="1">
        <v>30.049338423113699</v>
      </c>
      <c r="AT172" s="1">
        <v>33.662189272186701</v>
      </c>
      <c r="AU172" s="15">
        <v>33.7393469051691</v>
      </c>
      <c r="AV172" s="1" t="str">
        <f t="shared" si="22"/>
        <v>AU</v>
      </c>
      <c r="AX172" s="9" t="s">
        <v>14</v>
      </c>
      <c r="AY172" s="1">
        <v>34.326297243032101</v>
      </c>
      <c r="AZ172" s="1">
        <v>32.285659201113198</v>
      </c>
      <c r="BA172" s="1">
        <v>32.682381642318703</v>
      </c>
      <c r="BB172" s="1">
        <v>33.193130446617197</v>
      </c>
      <c r="BC172" s="1">
        <v>32.602082827937899</v>
      </c>
      <c r="BD172" s="1">
        <v>27.2819978468568</v>
      </c>
      <c r="BE172" s="1">
        <v>27.551872690985199</v>
      </c>
      <c r="BF172" s="1">
        <v>33.0880124415322</v>
      </c>
      <c r="BG172" s="15">
        <v>36.273588403118303</v>
      </c>
      <c r="BH172" s="1" t="str">
        <f t="shared" si="23"/>
        <v>BG</v>
      </c>
    </row>
    <row r="173" spans="2:60" x14ac:dyDescent="0.35">
      <c r="B173" s="9" t="s">
        <v>15</v>
      </c>
      <c r="C173" s="1">
        <v>25.5935327214195</v>
      </c>
      <c r="D173" s="1">
        <v>19.996349253108502</v>
      </c>
      <c r="E173" s="1">
        <v>23.784291024662</v>
      </c>
      <c r="F173" s="1">
        <v>20.042339388365001</v>
      </c>
      <c r="G173" s="1">
        <v>24.617036688799001</v>
      </c>
      <c r="H173" s="1">
        <v>25.0152370551729</v>
      </c>
      <c r="I173" s="1">
        <v>25.163862900998499</v>
      </c>
      <c r="J173" s="1">
        <v>22.3277929774254</v>
      </c>
      <c r="K173" s="15">
        <v>20.070028402524699</v>
      </c>
      <c r="L173" s="1" t="str">
        <f t="shared" si="24"/>
        <v>C</v>
      </c>
      <c r="N173" s="9" t="s">
        <v>15</v>
      </c>
      <c r="O173" s="1">
        <v>25.692317242455101</v>
      </c>
      <c r="P173" s="1">
        <v>23.6602186738751</v>
      </c>
      <c r="Q173" s="1">
        <v>24.252334431547801</v>
      </c>
      <c r="R173" s="1">
        <v>23.696243764907599</v>
      </c>
      <c r="S173" s="1">
        <v>24.926790842011499</v>
      </c>
      <c r="T173" s="1">
        <v>24.681472211286</v>
      </c>
      <c r="U173" s="1">
        <v>24.931583762572298</v>
      </c>
      <c r="V173" s="1">
        <v>24.251610933620999</v>
      </c>
      <c r="W173" s="15">
        <v>23.649237802267301</v>
      </c>
      <c r="X173" s="1" t="str">
        <f t="shared" si="20"/>
        <v>O</v>
      </c>
      <c r="Z173" s="9" t="s">
        <v>15</v>
      </c>
      <c r="AA173" s="1">
        <v>24.2615357949709</v>
      </c>
      <c r="AB173" s="1">
        <v>18.5948214223646</v>
      </c>
      <c r="AC173" s="1">
        <v>22.9902693020017</v>
      </c>
      <c r="AD173" s="1">
        <v>18.7540234688441</v>
      </c>
      <c r="AE173" s="1">
        <v>24.432914522563401</v>
      </c>
      <c r="AF173" s="1">
        <v>25.025541577138998</v>
      </c>
      <c r="AG173" s="1">
        <v>23.788448655313299</v>
      </c>
      <c r="AH173" s="1">
        <v>23.709839173760599</v>
      </c>
      <c r="AI173" s="15">
        <v>18.574718256920001</v>
      </c>
      <c r="AJ173" s="1" t="str">
        <f t="shared" si="21"/>
        <v>AF</v>
      </c>
      <c r="AL173" s="9" t="s">
        <v>15</v>
      </c>
      <c r="AM173" s="1">
        <v>24.701284268733399</v>
      </c>
      <c r="AN173" s="1">
        <v>19.532666759575001</v>
      </c>
      <c r="AO173" s="1">
        <v>22.915188160770601</v>
      </c>
      <c r="AP173" s="1">
        <v>19.777646708591799</v>
      </c>
      <c r="AQ173" s="1">
        <v>24.962068973630299</v>
      </c>
      <c r="AR173" s="1">
        <v>26.307152850379101</v>
      </c>
      <c r="AS173" s="1">
        <v>26.1567333061864</v>
      </c>
      <c r="AT173" s="1">
        <v>22.6364661390561</v>
      </c>
      <c r="AU173" s="15">
        <v>19.544336716846999</v>
      </c>
      <c r="AV173" s="1" t="str">
        <f t="shared" si="22"/>
        <v>AR</v>
      </c>
      <c r="AX173" s="9" t="s">
        <v>15</v>
      </c>
      <c r="AY173" s="1">
        <v>32.779399742656501</v>
      </c>
      <c r="AZ173" s="1">
        <v>31.681099139036501</v>
      </c>
      <c r="BA173" s="1">
        <v>31.381894639462299</v>
      </c>
      <c r="BB173" s="1">
        <v>31.6372489693026</v>
      </c>
      <c r="BC173" s="1">
        <v>33.1050865538732</v>
      </c>
      <c r="BD173" s="1">
        <v>32.985437479285999</v>
      </c>
      <c r="BE173" s="1">
        <v>30.207679555734</v>
      </c>
      <c r="BF173" s="1">
        <v>33.533994171438003</v>
      </c>
      <c r="BG173" s="15">
        <v>31.687604713708801</v>
      </c>
      <c r="BH173" s="1" t="str">
        <f t="shared" si="23"/>
        <v>BF</v>
      </c>
    </row>
    <row r="174" spans="2:60" x14ac:dyDescent="0.35">
      <c r="B174" s="9" t="s">
        <v>16</v>
      </c>
      <c r="C174" s="1">
        <v>36.978614454841797</v>
      </c>
      <c r="D174" s="1">
        <v>35.538950698965301</v>
      </c>
      <c r="E174" s="1">
        <v>33.431677267467002</v>
      </c>
      <c r="F174" s="1">
        <v>33.759030326039799</v>
      </c>
      <c r="G174" s="1">
        <v>31.198919120144801</v>
      </c>
      <c r="H174" s="1">
        <v>33.851215283991102</v>
      </c>
      <c r="I174" s="1">
        <v>34.415557814932697</v>
      </c>
      <c r="J174" s="1">
        <v>36.747065182918199</v>
      </c>
      <c r="K174" s="15">
        <v>35.762124712113902</v>
      </c>
      <c r="L174" s="1" t="str">
        <f t="shared" si="24"/>
        <v>C</v>
      </c>
      <c r="N174" s="9" t="s">
        <v>16</v>
      </c>
      <c r="O174" s="1">
        <v>27.701706088894099</v>
      </c>
      <c r="P174" s="1">
        <v>27.455151729493501</v>
      </c>
      <c r="Q174" s="1">
        <v>27.0194768331441</v>
      </c>
      <c r="R174" s="1">
        <v>27.148146618594399</v>
      </c>
      <c r="S174" s="1">
        <v>26.2492767269027</v>
      </c>
      <c r="T174" s="1">
        <v>26.1990313457128</v>
      </c>
      <c r="U174" s="1">
        <v>25.892249090924199</v>
      </c>
      <c r="V174" s="1">
        <v>27.019062795351001</v>
      </c>
      <c r="W174" s="15">
        <v>27.496709276519201</v>
      </c>
      <c r="X174" s="1" t="str">
        <f t="shared" si="20"/>
        <v>O</v>
      </c>
      <c r="Z174" s="9" t="s">
        <v>16</v>
      </c>
      <c r="AA174" s="1">
        <v>33.787703617423098</v>
      </c>
      <c r="AB174" s="1">
        <v>34.309583442757798</v>
      </c>
      <c r="AC174" s="1">
        <v>33.293282277854601</v>
      </c>
      <c r="AD174" s="1">
        <v>32.4633522825104</v>
      </c>
      <c r="AE174" s="1">
        <v>32.211363276055501</v>
      </c>
      <c r="AF174" s="1">
        <v>33.095828447307497</v>
      </c>
      <c r="AG174" s="1">
        <v>32.841431094824799</v>
      </c>
      <c r="AH174" s="1">
        <v>35.366836484202999</v>
      </c>
      <c r="AI174" s="15">
        <v>33.868840927462301</v>
      </c>
      <c r="AJ174" s="1" t="str">
        <f t="shared" si="21"/>
        <v>AH</v>
      </c>
      <c r="AL174" s="9" t="s">
        <v>16</v>
      </c>
      <c r="AM174" s="1">
        <v>33.783132769311003</v>
      </c>
      <c r="AN174" s="1">
        <v>34.701099394826798</v>
      </c>
      <c r="AO174" s="1">
        <v>33.153727458580498</v>
      </c>
      <c r="AP174" s="1">
        <v>32.735523055414397</v>
      </c>
      <c r="AQ174" s="1">
        <v>32.4637285551294</v>
      </c>
      <c r="AR174" s="1">
        <v>33.641040829857502</v>
      </c>
      <c r="AS174" s="1">
        <v>35.246584318235001</v>
      </c>
      <c r="AT174" s="1">
        <v>36.080099211121201</v>
      </c>
      <c r="AU174" s="15">
        <v>34.841929459681197</v>
      </c>
      <c r="AV174" s="1" t="str">
        <f t="shared" si="22"/>
        <v>AT</v>
      </c>
      <c r="AX174" s="9" t="s">
        <v>16</v>
      </c>
      <c r="AY174" s="1">
        <v>36.1035926048107</v>
      </c>
      <c r="AZ174" s="1">
        <v>34.681692442714997</v>
      </c>
      <c r="BA174" s="1">
        <v>33.320340911608703</v>
      </c>
      <c r="BB174" s="1">
        <v>36.001308849116398</v>
      </c>
      <c r="BC174" s="1">
        <v>33.665517275564198</v>
      </c>
      <c r="BD174" s="1">
        <v>32.970205114529897</v>
      </c>
      <c r="BE174" s="1">
        <v>32.7786696653815</v>
      </c>
      <c r="BF174" s="1">
        <v>37.560685412511397</v>
      </c>
      <c r="BG174" s="15">
        <v>36.467917192267699</v>
      </c>
      <c r="BH174" s="1" t="str">
        <f t="shared" si="23"/>
        <v>BF</v>
      </c>
    </row>
    <row r="175" spans="2:60" x14ac:dyDescent="0.35">
      <c r="B175" s="9" t="s">
        <v>17</v>
      </c>
      <c r="C175" s="1">
        <v>40.737586507674798</v>
      </c>
      <c r="D175" s="1">
        <v>41.053408791706303</v>
      </c>
      <c r="E175" s="1">
        <v>36.686367955838399</v>
      </c>
      <c r="F175" s="1">
        <v>36.2555592959961</v>
      </c>
      <c r="G175" s="1">
        <v>32.503529578469198</v>
      </c>
      <c r="H175" s="1">
        <v>35.346893609725299</v>
      </c>
      <c r="I175" s="1">
        <v>35.3485498729857</v>
      </c>
      <c r="J175" s="1">
        <v>39.362296317818902</v>
      </c>
      <c r="K175" s="15">
        <v>41.5399571667486</v>
      </c>
      <c r="L175" s="1" t="str">
        <f t="shared" si="24"/>
        <v>K</v>
      </c>
      <c r="N175" s="9" t="s">
        <v>17</v>
      </c>
      <c r="O175" s="1">
        <v>28.013508060881801</v>
      </c>
      <c r="P175" s="1">
        <v>27.820899522523799</v>
      </c>
      <c r="Q175" s="1">
        <v>27.5644329970565</v>
      </c>
      <c r="R175" s="1">
        <v>27.401330514500899</v>
      </c>
      <c r="S175" s="1">
        <v>26.617482901234101</v>
      </c>
      <c r="T175" s="1">
        <v>26.505885390971098</v>
      </c>
      <c r="U175" s="1">
        <v>26.3905805405447</v>
      </c>
      <c r="V175" s="1">
        <v>27.2445153437206</v>
      </c>
      <c r="W175" s="15">
        <v>27.871825647344199</v>
      </c>
      <c r="X175" s="1" t="str">
        <f t="shared" si="20"/>
        <v>O</v>
      </c>
      <c r="Z175" s="9" t="s">
        <v>17</v>
      </c>
      <c r="AA175" s="1">
        <v>37.064712163391903</v>
      </c>
      <c r="AB175" s="1">
        <v>36.181502915336999</v>
      </c>
      <c r="AC175" s="1">
        <v>35.381662496335203</v>
      </c>
      <c r="AD175" s="1">
        <v>33.113890709419202</v>
      </c>
      <c r="AE175" s="1">
        <v>32.7331133397808</v>
      </c>
      <c r="AF175" s="1">
        <v>34.512391169045102</v>
      </c>
      <c r="AG175" s="1">
        <v>33.002355692780498</v>
      </c>
      <c r="AH175" s="1">
        <v>36.687688827851701</v>
      </c>
      <c r="AI175" s="15">
        <v>36.240541377447002</v>
      </c>
      <c r="AJ175" s="1" t="str">
        <f t="shared" si="21"/>
        <v>AA</v>
      </c>
      <c r="AL175" s="9" t="s">
        <v>17</v>
      </c>
      <c r="AM175" s="1">
        <v>36.814992462222698</v>
      </c>
      <c r="AN175" s="1">
        <v>37.0018135557604</v>
      </c>
      <c r="AO175" s="1">
        <v>35.388088444957198</v>
      </c>
      <c r="AP175" s="1">
        <v>33.309825057020198</v>
      </c>
      <c r="AQ175" s="1">
        <v>31.880891361241702</v>
      </c>
      <c r="AR175" s="1">
        <v>34.690139136932302</v>
      </c>
      <c r="AS175" s="1">
        <v>35.441670793647198</v>
      </c>
      <c r="AT175" s="1">
        <v>37.771098430570497</v>
      </c>
      <c r="AU175" s="15">
        <v>37.135613963756001</v>
      </c>
      <c r="AV175" s="1" t="str">
        <f t="shared" si="22"/>
        <v>AT</v>
      </c>
      <c r="AX175" s="9" t="s">
        <v>17</v>
      </c>
      <c r="AY175" s="1">
        <v>37.992084666834998</v>
      </c>
      <c r="AZ175" s="1">
        <v>39.712257512204999</v>
      </c>
      <c r="BA175" s="1">
        <v>37.494521846632402</v>
      </c>
      <c r="BB175" s="1">
        <v>37.457804202104398</v>
      </c>
      <c r="BC175" s="1">
        <v>36.431442061122901</v>
      </c>
      <c r="BD175" s="1">
        <v>35.087957391334299</v>
      </c>
      <c r="BE175" s="1">
        <v>32.547285578258297</v>
      </c>
      <c r="BF175" s="1">
        <v>39.932127367433303</v>
      </c>
      <c r="BG175" s="15">
        <v>39.142620354141798</v>
      </c>
      <c r="BH175" s="1" t="str">
        <f t="shared" si="23"/>
        <v>BF</v>
      </c>
    </row>
    <row r="176" spans="2:60" x14ac:dyDescent="0.35">
      <c r="B176" s="9" t="s">
        <v>18</v>
      </c>
      <c r="C176" s="1">
        <v>34.529130266999701</v>
      </c>
      <c r="D176" s="1">
        <v>39.591847457696801</v>
      </c>
      <c r="E176" s="1">
        <v>36.889972206364199</v>
      </c>
      <c r="F176" s="1">
        <v>36.192462975643103</v>
      </c>
      <c r="G176" s="1">
        <v>32.7986073791552</v>
      </c>
      <c r="H176" s="1">
        <v>35.622386705707299</v>
      </c>
      <c r="I176" s="1">
        <v>35.423404341522399</v>
      </c>
      <c r="J176" s="1">
        <v>39.906684223976399</v>
      </c>
      <c r="K176" s="15">
        <v>40.456393805313098</v>
      </c>
      <c r="L176" s="1" t="str">
        <f t="shared" si="24"/>
        <v>K</v>
      </c>
      <c r="N176" s="9" t="s">
        <v>18</v>
      </c>
      <c r="O176" s="1">
        <v>27.822748343287401</v>
      </c>
      <c r="P176" s="1">
        <v>27.832431347870699</v>
      </c>
      <c r="Q176" s="1">
        <v>27.9720176813168</v>
      </c>
      <c r="R176" s="1">
        <v>27.302995066256798</v>
      </c>
      <c r="S176" s="1">
        <v>26.587940797275401</v>
      </c>
      <c r="T176" s="1">
        <v>26.501843821814099</v>
      </c>
      <c r="U176" s="1">
        <v>26.0707533489493</v>
      </c>
      <c r="V176" s="1">
        <v>27.400145233493699</v>
      </c>
      <c r="W176" s="15">
        <v>27.945268681207299</v>
      </c>
      <c r="X176" s="1" t="str">
        <f t="shared" si="20"/>
        <v>Q</v>
      </c>
      <c r="Z176" s="9" t="s">
        <v>18</v>
      </c>
      <c r="AA176" s="1">
        <v>33.6104988986189</v>
      </c>
      <c r="AB176" s="1">
        <v>36.922710945576398</v>
      </c>
      <c r="AC176" s="1">
        <v>35.497525225178002</v>
      </c>
      <c r="AD176" s="1">
        <v>32.383847034638499</v>
      </c>
      <c r="AE176" s="1">
        <v>32.1959143774856</v>
      </c>
      <c r="AF176" s="1">
        <v>34.721958174033603</v>
      </c>
      <c r="AG176" s="1">
        <v>33.969235694358602</v>
      </c>
      <c r="AH176" s="1">
        <v>37.974550559213</v>
      </c>
      <c r="AI176" s="15">
        <v>36.492506177718397</v>
      </c>
      <c r="AJ176" s="1" t="str">
        <f t="shared" si="21"/>
        <v>AH</v>
      </c>
      <c r="AL176" s="9" t="s">
        <v>18</v>
      </c>
      <c r="AM176" s="1">
        <v>31.709708926626199</v>
      </c>
      <c r="AN176" s="1">
        <v>38.196845752101403</v>
      </c>
      <c r="AO176" s="1">
        <v>35.521406977857197</v>
      </c>
      <c r="AP176" s="1">
        <v>32.691303078052002</v>
      </c>
      <c r="AQ176" s="1">
        <v>33.021254942374703</v>
      </c>
      <c r="AR176" s="1">
        <v>34.856915026392102</v>
      </c>
      <c r="AS176" s="1">
        <v>35.397580099854501</v>
      </c>
      <c r="AT176" s="1">
        <v>39.4277777788676</v>
      </c>
      <c r="AU176" s="15">
        <v>37.709333723964498</v>
      </c>
      <c r="AV176" s="1" t="str">
        <f t="shared" si="22"/>
        <v>AT</v>
      </c>
      <c r="AX176" s="9" t="s">
        <v>18</v>
      </c>
      <c r="AY176" s="1">
        <v>36.6160054272287</v>
      </c>
      <c r="AZ176" s="1">
        <v>39.994236383399297</v>
      </c>
      <c r="BA176" s="1">
        <v>36.933611381656299</v>
      </c>
      <c r="BB176" s="1">
        <v>37.178043328589702</v>
      </c>
      <c r="BC176" s="1">
        <v>35.727448346734</v>
      </c>
      <c r="BD176" s="1">
        <v>35.838854562938202</v>
      </c>
      <c r="BE176" s="1">
        <v>33.0693357352921</v>
      </c>
      <c r="BF176" s="1">
        <v>40.262684369099297</v>
      </c>
      <c r="BG176" s="15">
        <v>39.185216270944402</v>
      </c>
      <c r="BH176" s="1" t="str">
        <f t="shared" si="23"/>
        <v>BF</v>
      </c>
    </row>
    <row r="177" spans="2:60" x14ac:dyDescent="0.35">
      <c r="B177" s="10" t="s">
        <v>38</v>
      </c>
      <c r="K177" s="15"/>
      <c r="N177" s="10" t="s">
        <v>38</v>
      </c>
      <c r="W177" s="15"/>
      <c r="Z177" s="10" t="s">
        <v>38</v>
      </c>
      <c r="AI177" s="15"/>
      <c r="AL177" s="10" t="s">
        <v>38</v>
      </c>
      <c r="AU177" s="15"/>
      <c r="AX177" s="10" t="s">
        <v>38</v>
      </c>
      <c r="BG177" s="15"/>
    </row>
    <row r="178" spans="2:60" x14ac:dyDescent="0.35">
      <c r="B178" s="9" t="s">
        <v>11</v>
      </c>
      <c r="C178" s="1">
        <v>26.977491398116001</v>
      </c>
      <c r="D178" s="1">
        <v>36.973989067176298</v>
      </c>
      <c r="E178" s="1">
        <v>32.648727018888799</v>
      </c>
      <c r="F178" s="1">
        <v>26.785611058234501</v>
      </c>
      <c r="G178" s="1">
        <v>33.378851186634499</v>
      </c>
      <c r="H178" s="1">
        <v>37.272541917617197</v>
      </c>
      <c r="I178" s="1">
        <v>35.269038806447497</v>
      </c>
      <c r="J178" s="1">
        <v>39.465997142188797</v>
      </c>
      <c r="K178" s="15">
        <v>39.3888794754156</v>
      </c>
      <c r="L178" s="1" t="str">
        <f t="shared" si="24"/>
        <v>J</v>
      </c>
      <c r="N178" s="9" t="s">
        <v>11</v>
      </c>
      <c r="O178" s="1">
        <v>25.8785930191465</v>
      </c>
      <c r="P178" s="1">
        <v>27.830285538615399</v>
      </c>
      <c r="Q178" s="1">
        <v>27.0130214897153</v>
      </c>
      <c r="R178" s="1">
        <v>25.762927282644199</v>
      </c>
      <c r="S178" s="1">
        <v>26.610527747243601</v>
      </c>
      <c r="T178" s="1">
        <v>27.120315980574102</v>
      </c>
      <c r="U178" s="1">
        <v>25.826794884631202</v>
      </c>
      <c r="V178" s="1">
        <v>27.538894174442401</v>
      </c>
      <c r="W178" s="15">
        <v>27.775153471685801</v>
      </c>
      <c r="X178" s="1" t="str">
        <f t="shared" si="20"/>
        <v>P</v>
      </c>
      <c r="Z178" s="9" t="s">
        <v>11</v>
      </c>
      <c r="AA178" s="1">
        <v>28.662242507267798</v>
      </c>
      <c r="AB178" s="1">
        <v>36.026007519096602</v>
      </c>
      <c r="AC178" s="1">
        <v>33.063026628964202</v>
      </c>
      <c r="AD178" s="1">
        <v>27.733310382136601</v>
      </c>
      <c r="AE178" s="1">
        <v>33.9511263906385</v>
      </c>
      <c r="AF178" s="1">
        <v>35.972438998913098</v>
      </c>
      <c r="AG178" s="1">
        <v>27.428701487752299</v>
      </c>
      <c r="AH178" s="1">
        <v>37.209894279030799</v>
      </c>
      <c r="AI178" s="15">
        <v>35.997944302791097</v>
      </c>
      <c r="AJ178" s="1" t="str">
        <f t="shared" si="21"/>
        <v>AH</v>
      </c>
      <c r="AL178" s="9" t="s">
        <v>11</v>
      </c>
      <c r="AM178" s="1">
        <v>25.822428489189502</v>
      </c>
      <c r="AN178" s="1">
        <v>36.182338337411899</v>
      </c>
      <c r="AO178" s="1">
        <v>32.299053176407703</v>
      </c>
      <c r="AP178" s="1">
        <v>26.1173303161268</v>
      </c>
      <c r="AQ178" s="1">
        <v>33.4698020257756</v>
      </c>
      <c r="AR178" s="1">
        <v>35.885671064922498</v>
      </c>
      <c r="AS178" s="1">
        <v>36.738034344404603</v>
      </c>
      <c r="AT178" s="1">
        <v>37.400043425243503</v>
      </c>
      <c r="AU178" s="15">
        <v>36.228044517258297</v>
      </c>
      <c r="AV178" s="1" t="str">
        <f t="shared" si="22"/>
        <v>AT</v>
      </c>
      <c r="AX178" s="9" t="s">
        <v>11</v>
      </c>
      <c r="AY178" s="1">
        <v>35.550581894671303</v>
      </c>
      <c r="AZ178" s="1">
        <v>38.371345554134898</v>
      </c>
      <c r="BA178" s="1">
        <v>36.714424107280898</v>
      </c>
      <c r="BB178" s="1">
        <v>34.013220515015</v>
      </c>
      <c r="BC178" s="1">
        <v>37.443917013131497</v>
      </c>
      <c r="BD178" s="1">
        <v>38.898217003530803</v>
      </c>
      <c r="BE178" s="1">
        <v>33.563780008870403</v>
      </c>
      <c r="BF178" s="1">
        <v>40.603638527983399</v>
      </c>
      <c r="BG178" s="15">
        <v>38.235253286811101</v>
      </c>
      <c r="BH178" s="1" t="str">
        <f t="shared" si="23"/>
        <v>BF</v>
      </c>
    </row>
    <row r="179" spans="2:60" x14ac:dyDescent="0.35">
      <c r="B179" s="9" t="s">
        <v>12</v>
      </c>
      <c r="C179" s="1">
        <v>24.751638085787501</v>
      </c>
      <c r="D179" s="1">
        <v>35.389967600497897</v>
      </c>
      <c r="E179" s="1">
        <v>33.336363826881197</v>
      </c>
      <c r="F179" s="1">
        <v>23.671844966560201</v>
      </c>
      <c r="G179" s="1">
        <v>32.0728887646451</v>
      </c>
      <c r="H179" s="1">
        <v>34.526542566819799</v>
      </c>
      <c r="I179" s="1">
        <v>33.545466014530902</v>
      </c>
      <c r="J179" s="1">
        <v>37.035617200557702</v>
      </c>
      <c r="K179" s="15">
        <v>38.561802365849701</v>
      </c>
      <c r="L179" s="1" t="str">
        <f t="shared" si="24"/>
        <v>K</v>
      </c>
      <c r="N179" s="9" t="s">
        <v>12</v>
      </c>
      <c r="O179" s="1">
        <v>23.855308838392101</v>
      </c>
      <c r="P179" s="1">
        <v>27.731899180775201</v>
      </c>
      <c r="Q179" s="1">
        <v>27.109096733805899</v>
      </c>
      <c r="R179" s="1">
        <v>23.529613510325401</v>
      </c>
      <c r="S179" s="1">
        <v>26.5145043676049</v>
      </c>
      <c r="T179" s="1">
        <v>26.531831159285701</v>
      </c>
      <c r="U179" s="1">
        <v>26.065231467367799</v>
      </c>
      <c r="V179" s="1">
        <v>27.236957624250898</v>
      </c>
      <c r="W179" s="15">
        <v>27.760964415323901</v>
      </c>
      <c r="X179" s="1" t="str">
        <f t="shared" si="20"/>
        <v>W</v>
      </c>
      <c r="Z179" s="9" t="s">
        <v>12</v>
      </c>
      <c r="AA179" s="1">
        <v>24.974779445426101</v>
      </c>
      <c r="AB179" s="1">
        <v>35.802408268283799</v>
      </c>
      <c r="AC179" s="1">
        <v>33.674875033578502</v>
      </c>
      <c r="AD179" s="1">
        <v>23.313037652196499</v>
      </c>
      <c r="AE179" s="1">
        <v>31.301667901691498</v>
      </c>
      <c r="AF179" s="1">
        <v>33.593235879334799</v>
      </c>
      <c r="AG179" s="1">
        <v>32.698857195894199</v>
      </c>
      <c r="AH179" s="1">
        <v>36.2500565113628</v>
      </c>
      <c r="AI179" s="15">
        <v>35.743995478688902</v>
      </c>
      <c r="AJ179" s="1" t="str">
        <f t="shared" si="21"/>
        <v>AH</v>
      </c>
      <c r="AL179" s="9" t="s">
        <v>12</v>
      </c>
      <c r="AM179" s="1">
        <v>22.067349735863299</v>
      </c>
      <c r="AN179" s="1">
        <v>35.9569812194581</v>
      </c>
      <c r="AO179" s="1">
        <v>33.396984529498702</v>
      </c>
      <c r="AP179" s="1">
        <v>22.234151564733601</v>
      </c>
      <c r="AQ179" s="1">
        <v>32.668915837816598</v>
      </c>
      <c r="AR179" s="1">
        <v>34.149537133556599</v>
      </c>
      <c r="AS179" s="1">
        <v>35.483251115942203</v>
      </c>
      <c r="AT179" s="1">
        <v>36.782299792913498</v>
      </c>
      <c r="AU179" s="15">
        <v>36.048926305517902</v>
      </c>
      <c r="AV179" s="1" t="str">
        <f t="shared" si="22"/>
        <v>AT</v>
      </c>
      <c r="AX179" s="9" t="s">
        <v>12</v>
      </c>
      <c r="AY179" s="1">
        <v>33.299717647697697</v>
      </c>
      <c r="AZ179" s="1">
        <v>37.991265940177499</v>
      </c>
      <c r="BA179" s="1">
        <v>35.479611654116503</v>
      </c>
      <c r="BB179" s="1">
        <v>31.525202788037198</v>
      </c>
      <c r="BC179" s="1">
        <v>35.606753968195903</v>
      </c>
      <c r="BD179" s="1">
        <v>34.4678424329432</v>
      </c>
      <c r="BE179" s="1">
        <v>32.020228911745697</v>
      </c>
      <c r="BF179" s="1">
        <v>38.959558391966397</v>
      </c>
      <c r="BG179" s="15">
        <v>38.001936422523499</v>
      </c>
      <c r="BH179" s="1" t="str">
        <f t="shared" si="23"/>
        <v>BF</v>
      </c>
    </row>
    <row r="180" spans="2:60" x14ac:dyDescent="0.35">
      <c r="B180" s="9" t="s">
        <v>13</v>
      </c>
      <c r="C180" s="1">
        <v>24.4508844166829</v>
      </c>
      <c r="D180" s="1">
        <v>36.9385329669024</v>
      </c>
      <c r="E180" s="1">
        <v>32.092173911484899</v>
      </c>
      <c r="F180" s="1">
        <v>21.267215298751701</v>
      </c>
      <c r="G180" s="1">
        <v>27.5781441802452</v>
      </c>
      <c r="H180" s="1">
        <v>30.851602276323</v>
      </c>
      <c r="I180" s="1">
        <v>32.159195069199598</v>
      </c>
      <c r="J180" s="1">
        <v>34.944570610511697</v>
      </c>
      <c r="K180" s="15">
        <v>37.475832710855599</v>
      </c>
      <c r="L180" s="1" t="str">
        <f t="shared" si="24"/>
        <v>K</v>
      </c>
      <c r="N180" s="9" t="s">
        <v>13</v>
      </c>
      <c r="O180" s="1">
        <v>24.695918578551101</v>
      </c>
      <c r="P180" s="1">
        <v>27.608813813509698</v>
      </c>
      <c r="Q180" s="1">
        <v>27.0492322477672</v>
      </c>
      <c r="R180" s="1">
        <v>22.506894899586701</v>
      </c>
      <c r="S180" s="1">
        <v>25.885899426455399</v>
      </c>
      <c r="T180" s="1">
        <v>25.889409642592</v>
      </c>
      <c r="U180" s="1">
        <v>25.931715280844699</v>
      </c>
      <c r="V180" s="1">
        <v>26.7815008304391</v>
      </c>
      <c r="W180" s="15">
        <v>27.674941023459098</v>
      </c>
      <c r="X180" s="1" t="str">
        <f t="shared" si="20"/>
        <v>W</v>
      </c>
      <c r="Z180" s="9" t="s">
        <v>13</v>
      </c>
      <c r="AA180" s="1">
        <v>25.1090728754575</v>
      </c>
      <c r="AB180" s="1">
        <v>30.9898624027044</v>
      </c>
      <c r="AC180" s="1">
        <v>33.1960549930347</v>
      </c>
      <c r="AD180" s="1">
        <v>20.841155872289502</v>
      </c>
      <c r="AE180" s="1">
        <v>29.6775179927672</v>
      </c>
      <c r="AF180" s="1">
        <v>31.145405136989101</v>
      </c>
      <c r="AG180" s="1">
        <v>31.292357033725501</v>
      </c>
      <c r="AH180" s="1">
        <v>34.987271875487998</v>
      </c>
      <c r="AI180" s="15">
        <v>33.299613499692001</v>
      </c>
      <c r="AJ180" s="1" t="str">
        <f t="shared" si="21"/>
        <v>AH</v>
      </c>
      <c r="AL180" s="9" t="s">
        <v>13</v>
      </c>
      <c r="AM180" s="1">
        <v>22.897881416325902</v>
      </c>
      <c r="AN180" s="1">
        <v>35.176197112941303</v>
      </c>
      <c r="AO180" s="1">
        <v>33.0887861259082</v>
      </c>
      <c r="AP180" s="1">
        <v>17.912624224971601</v>
      </c>
      <c r="AQ180" s="1">
        <v>30.185911408596098</v>
      </c>
      <c r="AR180" s="1">
        <v>32.209107217198003</v>
      </c>
      <c r="AS180" s="1">
        <v>33.356263580849301</v>
      </c>
      <c r="AT180" s="1">
        <v>35.870836552742901</v>
      </c>
      <c r="AU180" s="15">
        <v>35.647598982455001</v>
      </c>
      <c r="AV180" s="1" t="str">
        <f t="shared" si="22"/>
        <v>AT</v>
      </c>
      <c r="AX180" s="9" t="s">
        <v>13</v>
      </c>
      <c r="AY180" s="1">
        <v>35.240500221531398</v>
      </c>
      <c r="AZ180" s="1">
        <v>38.018830353115</v>
      </c>
      <c r="BA180" s="1">
        <v>34.818969337111298</v>
      </c>
      <c r="BB180" s="1">
        <v>30.465334425440499</v>
      </c>
      <c r="BC180" s="1">
        <v>34.503746743333501</v>
      </c>
      <c r="BD180" s="1">
        <v>31.357532728756802</v>
      </c>
      <c r="BE180" s="1">
        <v>29.525913479576701</v>
      </c>
      <c r="BF180" s="1">
        <v>37.281162958677399</v>
      </c>
      <c r="BG180" s="15">
        <v>37.391184267474898</v>
      </c>
      <c r="BH180" s="1" t="str">
        <f t="shared" si="23"/>
        <v>AZ</v>
      </c>
    </row>
    <row r="181" spans="2:60" x14ac:dyDescent="0.35">
      <c r="B181" s="9" t="s">
        <v>14</v>
      </c>
      <c r="C181" s="1">
        <v>26.565442418414499</v>
      </c>
      <c r="D181" s="1">
        <v>30.253072770102101</v>
      </c>
      <c r="E181" s="1">
        <v>28.465810469876299</v>
      </c>
      <c r="F181" s="1">
        <v>18.670475490328599</v>
      </c>
      <c r="G181" s="1">
        <v>22.441291775743</v>
      </c>
      <c r="H181" s="1">
        <v>29.0101647913751</v>
      </c>
      <c r="I181" s="1">
        <v>29.131097376866801</v>
      </c>
      <c r="J181" s="1">
        <v>32.752237379086203</v>
      </c>
      <c r="K181" s="15">
        <v>33.969258869470004</v>
      </c>
      <c r="L181" s="1" t="str">
        <f t="shared" si="24"/>
        <v>K</v>
      </c>
      <c r="N181" s="9" t="s">
        <v>14</v>
      </c>
      <c r="O181" s="1">
        <v>26.443708402437501</v>
      </c>
      <c r="P181" s="1">
        <v>26.067199430221901</v>
      </c>
      <c r="Q181" s="1">
        <v>26.1334689250961</v>
      </c>
      <c r="R181" s="1">
        <v>20.206170302755901</v>
      </c>
      <c r="S181" s="1">
        <v>25.169301630321801</v>
      </c>
      <c r="T181" s="1">
        <v>24.653803768113299</v>
      </c>
      <c r="U181" s="1">
        <v>24.8322572665809</v>
      </c>
      <c r="V181" s="1">
        <v>26.083042745175099</v>
      </c>
      <c r="W181" s="15">
        <v>26.735346815417898</v>
      </c>
      <c r="X181" s="1" t="str">
        <f t="shared" si="20"/>
        <v>W</v>
      </c>
      <c r="Z181" s="9" t="s">
        <v>14</v>
      </c>
      <c r="AA181" s="1">
        <v>27.073468691430101</v>
      </c>
      <c r="AB181" s="1">
        <v>25.295251562874402</v>
      </c>
      <c r="AC181" s="1">
        <v>29.721061603533901</v>
      </c>
      <c r="AD181" s="1">
        <v>18.7496630414641</v>
      </c>
      <c r="AE181" s="1">
        <v>27.817030250858799</v>
      </c>
      <c r="AF181" s="1">
        <v>27.424563399906301</v>
      </c>
      <c r="AG181" s="1">
        <v>28.671914232667</v>
      </c>
      <c r="AH181" s="1">
        <v>32.758611976902202</v>
      </c>
      <c r="AI181" s="15">
        <v>30.612834909964601</v>
      </c>
      <c r="AJ181" s="1" t="str">
        <f t="shared" si="21"/>
        <v>AH</v>
      </c>
      <c r="AL181" s="9" t="s">
        <v>14</v>
      </c>
      <c r="AM181" s="1">
        <v>28.139235845615499</v>
      </c>
      <c r="AN181" s="1">
        <v>31.666148600340598</v>
      </c>
      <c r="AO181" s="1">
        <v>31.274781321408401</v>
      </c>
      <c r="AP181" s="1">
        <v>17.019101625993699</v>
      </c>
      <c r="AQ181" s="1">
        <v>30.0859925101059</v>
      </c>
      <c r="AR181" s="1">
        <v>28.996903195589798</v>
      </c>
      <c r="AS181" s="1">
        <v>30.170758538705002</v>
      </c>
      <c r="AT181" s="1">
        <v>33.557548039361897</v>
      </c>
      <c r="AU181" s="15">
        <v>33.984945669597501</v>
      </c>
      <c r="AV181" s="1" t="str">
        <f t="shared" si="22"/>
        <v>AU</v>
      </c>
      <c r="AX181" s="9" t="s">
        <v>14</v>
      </c>
      <c r="AY181" s="1">
        <v>34.633603384450304</v>
      </c>
      <c r="AZ181" s="1">
        <v>31.135143244923</v>
      </c>
      <c r="BA181" s="1">
        <v>32.531949804105999</v>
      </c>
      <c r="BB181" s="1">
        <v>30.0651018497454</v>
      </c>
      <c r="BC181" s="1">
        <v>30.673806601717899</v>
      </c>
      <c r="BD181" s="1">
        <v>27.128432684619298</v>
      </c>
      <c r="BE181" s="1">
        <v>26.758164897865498</v>
      </c>
      <c r="BF181" s="1">
        <v>33.530556827774497</v>
      </c>
      <c r="BG181" s="15">
        <v>35.992787497817901</v>
      </c>
      <c r="BH181" s="1" t="str">
        <f t="shared" si="23"/>
        <v>BG</v>
      </c>
    </row>
    <row r="182" spans="2:60" x14ac:dyDescent="0.35">
      <c r="B182" s="9" t="s">
        <v>15</v>
      </c>
      <c r="C182" s="1">
        <v>21.848514688827699</v>
      </c>
      <c r="D182" s="1">
        <v>20.121269875600301</v>
      </c>
      <c r="E182" s="1">
        <v>18.386091331010501</v>
      </c>
      <c r="F182" s="1">
        <v>19.085867278542299</v>
      </c>
      <c r="G182" s="1">
        <v>24.743477694722799</v>
      </c>
      <c r="H182" s="1">
        <v>25.281478250559498</v>
      </c>
      <c r="I182" s="1">
        <v>26.1394584352918</v>
      </c>
      <c r="J182" s="1">
        <v>22.503190946009099</v>
      </c>
      <c r="K182" s="15">
        <v>20.1307305788064</v>
      </c>
      <c r="L182" s="1" t="str">
        <f t="shared" si="24"/>
        <v>I</v>
      </c>
      <c r="N182" s="9" t="s">
        <v>15</v>
      </c>
      <c r="O182" s="1">
        <v>23.9689547960695</v>
      </c>
      <c r="P182" s="1">
        <v>23.734258328700399</v>
      </c>
      <c r="Q182" s="1">
        <v>22.994248085084699</v>
      </c>
      <c r="R182" s="1">
        <v>22.341243202573299</v>
      </c>
      <c r="S182" s="1">
        <v>24.9703810005878</v>
      </c>
      <c r="T182" s="1">
        <v>25.122499715212602</v>
      </c>
      <c r="U182" s="1">
        <v>24.843334379500799</v>
      </c>
      <c r="V182" s="1">
        <v>24.305034792411298</v>
      </c>
      <c r="W182" s="15">
        <v>23.7338472961533</v>
      </c>
      <c r="X182" s="1" t="str">
        <f t="shared" si="20"/>
        <v>T</v>
      </c>
      <c r="Z182" s="9" t="s">
        <v>15</v>
      </c>
      <c r="AA182" s="1">
        <v>22.3796974311905</v>
      </c>
      <c r="AB182" s="1">
        <v>18.891750828675601</v>
      </c>
      <c r="AC182" s="1">
        <v>17.931332668365201</v>
      </c>
      <c r="AD182" s="1">
        <v>18.661501717462102</v>
      </c>
      <c r="AE182" s="1">
        <v>24.775993906618702</v>
      </c>
      <c r="AF182" s="1">
        <v>25.720138029918399</v>
      </c>
      <c r="AG182" s="1">
        <v>24.5501526916118</v>
      </c>
      <c r="AH182" s="1">
        <v>23.8336025504573</v>
      </c>
      <c r="AI182" s="15">
        <v>18.934506279815601</v>
      </c>
      <c r="AJ182" s="1" t="str">
        <f t="shared" si="21"/>
        <v>AF</v>
      </c>
      <c r="AL182" s="9" t="s">
        <v>15</v>
      </c>
      <c r="AM182" s="1">
        <v>20.226813558113498</v>
      </c>
      <c r="AN182" s="1">
        <v>19.6127890261359</v>
      </c>
      <c r="AO182" s="1">
        <v>18.266749467795201</v>
      </c>
      <c r="AP182" s="1">
        <v>18.737342374914501</v>
      </c>
      <c r="AQ182" s="1">
        <v>25.6941376657646</v>
      </c>
      <c r="AR182" s="1">
        <v>26.400156693665402</v>
      </c>
      <c r="AS182" s="1">
        <v>26.996402887336199</v>
      </c>
      <c r="AT182" s="1">
        <v>23.1424005013711</v>
      </c>
      <c r="AU182" s="15">
        <v>19.629435484022402</v>
      </c>
      <c r="AV182" s="1" t="str">
        <f t="shared" si="22"/>
        <v>AS</v>
      </c>
      <c r="AX182" s="9" t="s">
        <v>15</v>
      </c>
      <c r="AY182" s="1">
        <v>29.865549148204501</v>
      </c>
      <c r="AZ182" s="1">
        <v>31.792386840310002</v>
      </c>
      <c r="BA182" s="1">
        <v>31.260216514129301</v>
      </c>
      <c r="BB182" s="1">
        <v>30.8502929969783</v>
      </c>
      <c r="BC182" s="1">
        <v>33.1869144497702</v>
      </c>
      <c r="BD182" s="1">
        <v>33.440075388364797</v>
      </c>
      <c r="BE182" s="1">
        <v>30.1723659727746</v>
      </c>
      <c r="BF182" s="1">
        <v>34.018069429338702</v>
      </c>
      <c r="BG182" s="15">
        <v>31.783368250380899</v>
      </c>
      <c r="BH182" s="1" t="str">
        <f t="shared" si="23"/>
        <v>BF</v>
      </c>
    </row>
    <row r="183" spans="2:60" x14ac:dyDescent="0.35">
      <c r="B183" s="9" t="s">
        <v>16</v>
      </c>
      <c r="C183" s="1">
        <v>25.6956857016669</v>
      </c>
      <c r="D183" s="1">
        <v>37.0941340924605</v>
      </c>
      <c r="E183" s="1">
        <v>33.355860669961601</v>
      </c>
      <c r="F183" s="1">
        <v>23.695468598352502</v>
      </c>
      <c r="G183" s="1">
        <v>30.794392462598999</v>
      </c>
      <c r="H183" s="1">
        <v>34.536312518850501</v>
      </c>
      <c r="I183" s="1">
        <v>34.195505431737601</v>
      </c>
      <c r="J183" s="1">
        <v>36.222047935904001</v>
      </c>
      <c r="K183" s="15">
        <v>37.375335736323599</v>
      </c>
      <c r="L183" s="1" t="str">
        <f t="shared" si="24"/>
        <v>K</v>
      </c>
      <c r="N183" s="9" t="s">
        <v>16</v>
      </c>
      <c r="O183" s="1">
        <v>24.506521543410301</v>
      </c>
      <c r="P183" s="1">
        <v>27.440028921174299</v>
      </c>
      <c r="Q183" s="1">
        <v>26.854168564024398</v>
      </c>
      <c r="R183" s="1">
        <v>23.7907412227609</v>
      </c>
      <c r="S183" s="1">
        <v>26.355441198628199</v>
      </c>
      <c r="T183" s="1">
        <v>26.316596939429399</v>
      </c>
      <c r="U183" s="1">
        <v>26.0768462666617</v>
      </c>
      <c r="V183" s="1">
        <v>27.163251350583</v>
      </c>
      <c r="W183" s="15">
        <v>27.590171647765899</v>
      </c>
      <c r="X183" s="1" t="str">
        <f t="shared" si="20"/>
        <v>W</v>
      </c>
      <c r="Z183" s="9" t="s">
        <v>16</v>
      </c>
      <c r="AA183" s="1">
        <v>24.5424753573682</v>
      </c>
      <c r="AB183" s="1">
        <v>34.485437018556603</v>
      </c>
      <c r="AC183" s="1">
        <v>32.823118552079102</v>
      </c>
      <c r="AD183" s="1">
        <v>23.249334471656699</v>
      </c>
      <c r="AE183" s="1">
        <v>31.711794254658901</v>
      </c>
      <c r="AF183" s="1">
        <v>33.497648107643201</v>
      </c>
      <c r="AG183" s="1">
        <v>32.355999935906802</v>
      </c>
      <c r="AH183" s="1">
        <v>35.406989100200597</v>
      </c>
      <c r="AI183" s="15">
        <v>34.455722688927501</v>
      </c>
      <c r="AJ183" s="1" t="str">
        <f t="shared" si="21"/>
        <v>AH</v>
      </c>
      <c r="AL183" s="9" t="s">
        <v>16</v>
      </c>
      <c r="AM183" s="1">
        <v>22.2393061444137</v>
      </c>
      <c r="AN183" s="1">
        <v>35.017464036205197</v>
      </c>
      <c r="AO183" s="1">
        <v>32.481794995470999</v>
      </c>
      <c r="AP183" s="1">
        <v>22.261766640533899</v>
      </c>
      <c r="AQ183" s="1">
        <v>31.928928732633501</v>
      </c>
      <c r="AR183" s="1">
        <v>33.809153578326097</v>
      </c>
      <c r="AS183" s="1">
        <v>35.296531440594897</v>
      </c>
      <c r="AT183" s="1">
        <v>36.167291878240803</v>
      </c>
      <c r="AU183" s="15">
        <v>35.0569294642277</v>
      </c>
      <c r="AV183" s="1" t="str">
        <f t="shared" si="22"/>
        <v>AT</v>
      </c>
      <c r="AX183" s="9" t="s">
        <v>16</v>
      </c>
      <c r="AY183" s="1">
        <v>31.497094885558901</v>
      </c>
      <c r="AZ183" s="1">
        <v>36.821936766162203</v>
      </c>
      <c r="BA183" s="1">
        <v>33.517641413817501</v>
      </c>
      <c r="BB183" s="1">
        <v>30.704301471767199</v>
      </c>
      <c r="BC183" s="1">
        <v>34.098467992737802</v>
      </c>
      <c r="BD183" s="1">
        <v>34.159537674188897</v>
      </c>
      <c r="BE183" s="1">
        <v>28.9933237581205</v>
      </c>
      <c r="BF183" s="1">
        <v>38.414583022837398</v>
      </c>
      <c r="BG183" s="15">
        <v>37.267896043310401</v>
      </c>
      <c r="BH183" s="1" t="str">
        <f t="shared" si="23"/>
        <v>BF</v>
      </c>
    </row>
    <row r="184" spans="2:60" x14ac:dyDescent="0.35">
      <c r="B184" s="9" t="s">
        <v>17</v>
      </c>
      <c r="C184" s="1">
        <v>26.5509669920147</v>
      </c>
      <c r="D184" s="1">
        <v>39.887530167212603</v>
      </c>
      <c r="E184" s="1">
        <v>36.4301026722231</v>
      </c>
      <c r="F184" s="1">
        <v>23.422069277000102</v>
      </c>
      <c r="G184" s="1">
        <v>33.029738584064702</v>
      </c>
      <c r="H184" s="1">
        <v>35.113296045547898</v>
      </c>
      <c r="I184" s="1">
        <v>34.767625633097403</v>
      </c>
      <c r="J184" s="1">
        <v>39.734839746613403</v>
      </c>
      <c r="K184" s="15">
        <v>42.130967443421497</v>
      </c>
      <c r="L184" s="1" t="str">
        <f t="shared" si="24"/>
        <v>K</v>
      </c>
      <c r="N184" s="9" t="s">
        <v>17</v>
      </c>
      <c r="O184" s="1">
        <v>24.802899248252402</v>
      </c>
      <c r="P184" s="1">
        <v>27.939784508669302</v>
      </c>
      <c r="Q184" s="1">
        <v>27.501055937602501</v>
      </c>
      <c r="R184" s="1">
        <v>23.284599535069699</v>
      </c>
      <c r="S184" s="1">
        <v>26.443325974819299</v>
      </c>
      <c r="T184" s="1">
        <v>26.750824579793299</v>
      </c>
      <c r="U184" s="1">
        <v>26.344482572173199</v>
      </c>
      <c r="V184" s="1">
        <v>27.313428666767901</v>
      </c>
      <c r="W184" s="15">
        <v>27.939821329858098</v>
      </c>
      <c r="X184" s="1" t="str">
        <f t="shared" si="20"/>
        <v>W</v>
      </c>
      <c r="Z184" s="9" t="s">
        <v>17</v>
      </c>
      <c r="AA184" s="1">
        <v>26.170269062204198</v>
      </c>
      <c r="AB184" s="1">
        <v>37.026724228373297</v>
      </c>
      <c r="AC184" s="1">
        <v>34.849218365665202</v>
      </c>
      <c r="AD184" s="1">
        <v>23.059441387047801</v>
      </c>
      <c r="AE184" s="1">
        <v>33.164870361841103</v>
      </c>
      <c r="AF184" s="1">
        <v>34.436415401037003</v>
      </c>
      <c r="AG184" s="1">
        <v>33.780362859862599</v>
      </c>
      <c r="AH184" s="1">
        <v>37.050788234642901</v>
      </c>
      <c r="AI184" s="15">
        <v>36.947773876794002</v>
      </c>
      <c r="AJ184" s="1" t="str">
        <f t="shared" si="21"/>
        <v>AH</v>
      </c>
      <c r="AL184" s="9" t="s">
        <v>17</v>
      </c>
      <c r="AM184" s="1">
        <v>23.611751723843899</v>
      </c>
      <c r="AN184" s="1">
        <v>37.399084491605997</v>
      </c>
      <c r="AO184" s="1">
        <v>34.701119643850902</v>
      </c>
      <c r="AP184" s="1">
        <v>22.146640273510101</v>
      </c>
      <c r="AQ184" s="1">
        <v>33.365856974119701</v>
      </c>
      <c r="AR184" s="1">
        <v>34.748212294504498</v>
      </c>
      <c r="AS184" s="1">
        <v>35.533952389972796</v>
      </c>
      <c r="AT184" s="1">
        <v>37.790818178137997</v>
      </c>
      <c r="AU184" s="15">
        <v>37.297337341292902</v>
      </c>
      <c r="AV184" s="1" t="str">
        <f t="shared" si="22"/>
        <v>AT</v>
      </c>
      <c r="AX184" s="9" t="s">
        <v>17</v>
      </c>
      <c r="AY184" s="1">
        <v>34.6357435753647</v>
      </c>
      <c r="AZ184" s="1">
        <v>39.891075813456602</v>
      </c>
      <c r="BA184" s="1">
        <v>37.818476153736803</v>
      </c>
      <c r="BB184" s="1">
        <v>30.708582235927398</v>
      </c>
      <c r="BC184" s="1">
        <v>35.266296741085597</v>
      </c>
      <c r="BD184" s="1">
        <v>35.981544952859998</v>
      </c>
      <c r="BE184" s="1">
        <v>32.3833600135899</v>
      </c>
      <c r="BF184" s="1">
        <v>40.318051465103601</v>
      </c>
      <c r="BG184" s="15">
        <v>39.604683030410797</v>
      </c>
      <c r="BH184" s="1" t="str">
        <f t="shared" si="23"/>
        <v>BF</v>
      </c>
    </row>
    <row r="185" spans="2:60" x14ac:dyDescent="0.35">
      <c r="B185" s="9" t="s">
        <v>18</v>
      </c>
      <c r="C185" s="1">
        <v>23.951470905644999</v>
      </c>
      <c r="D185" s="1">
        <v>41.006112002135602</v>
      </c>
      <c r="E185" s="1">
        <v>36.501396641667903</v>
      </c>
      <c r="F185" s="1">
        <v>23.467460726359899</v>
      </c>
      <c r="G185" s="1">
        <v>33.449002329689201</v>
      </c>
      <c r="H185" s="1">
        <v>35.7132376109288</v>
      </c>
      <c r="I185" s="1">
        <v>34.097873211836799</v>
      </c>
      <c r="J185" s="1">
        <v>39.926950476170703</v>
      </c>
      <c r="K185" s="15">
        <v>41.478594795430702</v>
      </c>
      <c r="L185" s="1" t="str">
        <f t="shared" si="24"/>
        <v>K</v>
      </c>
      <c r="N185" s="9" t="s">
        <v>18</v>
      </c>
      <c r="O185" s="1">
        <v>23.159503592202</v>
      </c>
      <c r="P185" s="1">
        <v>28.105201963986602</v>
      </c>
      <c r="Q185" s="1">
        <v>27.9294156015943</v>
      </c>
      <c r="R185" s="1">
        <v>23.023551122937601</v>
      </c>
      <c r="S185" s="1">
        <v>26.661232687703102</v>
      </c>
      <c r="T185" s="1">
        <v>26.6604593643785</v>
      </c>
      <c r="U185" s="1">
        <v>26.5937416150784</v>
      </c>
      <c r="V185" s="1">
        <v>27.447689241875199</v>
      </c>
      <c r="W185" s="15">
        <v>28.027627636085999</v>
      </c>
      <c r="X185" s="1" t="str">
        <f t="shared" si="20"/>
        <v>P</v>
      </c>
      <c r="Z185" s="9" t="s">
        <v>18</v>
      </c>
      <c r="AA185" s="1">
        <v>23.120238446102601</v>
      </c>
      <c r="AB185" s="1">
        <v>38.443757478963903</v>
      </c>
      <c r="AC185" s="1">
        <v>35.209551542150699</v>
      </c>
      <c r="AD185" s="1">
        <v>22.929583184164201</v>
      </c>
      <c r="AE185" s="1">
        <v>32.636795807524102</v>
      </c>
      <c r="AF185" s="1">
        <v>34.244005043454898</v>
      </c>
      <c r="AG185" s="1">
        <v>32.916382868149498</v>
      </c>
      <c r="AH185" s="1">
        <v>38.065442840186599</v>
      </c>
      <c r="AI185" s="15">
        <v>37.445789553473602</v>
      </c>
      <c r="AJ185" s="1" t="str">
        <f t="shared" si="21"/>
        <v>AB</v>
      </c>
      <c r="AL185" s="9" t="s">
        <v>18</v>
      </c>
      <c r="AM185" s="1">
        <v>21.183143321022399</v>
      </c>
      <c r="AN185" s="1">
        <v>38.832408394119298</v>
      </c>
      <c r="AO185" s="1">
        <v>35.1463396943589</v>
      </c>
      <c r="AP185" s="1">
        <v>22.0473420908578</v>
      </c>
      <c r="AQ185" s="1">
        <v>32.9123402610836</v>
      </c>
      <c r="AR185" s="1">
        <v>34.795076599409597</v>
      </c>
      <c r="AS185" s="1">
        <v>35.727569575546298</v>
      </c>
      <c r="AT185" s="1">
        <v>39.458556734093897</v>
      </c>
      <c r="AU185" s="15">
        <v>38.309600591970899</v>
      </c>
      <c r="AV185" s="1" t="str">
        <f t="shared" si="22"/>
        <v>AT</v>
      </c>
      <c r="AX185" s="9" t="s">
        <v>18</v>
      </c>
      <c r="AY185" s="1">
        <v>31.395281035097899</v>
      </c>
      <c r="AZ185" s="1">
        <v>38.202580842850701</v>
      </c>
      <c r="BA185" s="1">
        <v>37.495100633286</v>
      </c>
      <c r="BB185" s="1">
        <v>30.500076704245899</v>
      </c>
      <c r="BC185" s="1">
        <v>34.542080549301602</v>
      </c>
      <c r="BD185" s="1">
        <v>35.852081405533298</v>
      </c>
      <c r="BE185" s="1">
        <v>32.713860762757001</v>
      </c>
      <c r="BF185" s="1">
        <v>40.529120873733902</v>
      </c>
      <c r="BG185" s="15">
        <v>40.032309531485097</v>
      </c>
      <c r="BH185" s="1" t="str">
        <f t="shared" si="23"/>
        <v>BF</v>
      </c>
    </row>
    <row r="186" spans="2:60" x14ac:dyDescent="0.35">
      <c r="B186" s="9" t="s">
        <v>86</v>
      </c>
      <c r="C186" s="1">
        <f>COUNTIF($L$97:$L$185, SUBSTITUTE(ADDRESS(1, COLUMN(), 4), "1", ""))</f>
        <v>5</v>
      </c>
      <c r="D186" s="1">
        <f t="shared" ref="D186:K186" si="25">COUNTIF($L$97:$L$185, SUBSTITUTE(ADDRESS(1, COLUMN(), 4), "1", ""))</f>
        <v>2</v>
      </c>
      <c r="E186" s="1">
        <f t="shared" si="25"/>
        <v>0</v>
      </c>
      <c r="F186" s="1">
        <f t="shared" si="25"/>
        <v>0</v>
      </c>
      <c r="G186" s="1">
        <f t="shared" si="25"/>
        <v>0</v>
      </c>
      <c r="H186" s="1">
        <f>COUNTIF($L$97:$L$185, SUBSTITUTE(ADDRESS(1, COLUMN(), 4), "1", ""))</f>
        <v>0</v>
      </c>
      <c r="I186" s="1">
        <f t="shared" si="25"/>
        <v>8</v>
      </c>
      <c r="J186" s="1">
        <f t="shared" si="25"/>
        <v>2</v>
      </c>
      <c r="K186" s="1">
        <f t="shared" si="25"/>
        <v>63</v>
      </c>
      <c r="N186" s="9" t="s">
        <v>86</v>
      </c>
      <c r="O186" s="1">
        <f>COUNTIF($X$97:$X$185, SUBSTITUTE(ADDRESS(1, COLUMN(), 4), "1", ""))</f>
        <v>35</v>
      </c>
      <c r="P186" s="1">
        <f t="shared" ref="P186:W186" si="26">COUNTIF($X$97:$X$185, SUBSTITUTE(ADDRESS(1, COLUMN(), 4), "1", ""))</f>
        <v>12</v>
      </c>
      <c r="Q186" s="1">
        <f t="shared" si="26"/>
        <v>2</v>
      </c>
      <c r="R186" s="1">
        <f t="shared" si="26"/>
        <v>0</v>
      </c>
      <c r="S186" s="1">
        <f t="shared" si="26"/>
        <v>0</v>
      </c>
      <c r="T186" s="1">
        <f t="shared" si="26"/>
        <v>2</v>
      </c>
      <c r="U186" s="1">
        <f t="shared" si="26"/>
        <v>3</v>
      </c>
      <c r="V186" s="1">
        <f t="shared" si="26"/>
        <v>0</v>
      </c>
      <c r="W186" s="1">
        <f t="shared" si="26"/>
        <v>26</v>
      </c>
      <c r="Z186" s="9" t="s">
        <v>86</v>
      </c>
      <c r="AA186" s="1">
        <f>COUNTIF($AJ$97:$AJ$185, SUBSTITUTE(ADDRESS(1, COLUMN(), 4), "1", ""))</f>
        <v>3</v>
      </c>
      <c r="AB186" s="1">
        <f t="shared" ref="AB186:AI186" si="27">COUNTIF($AJ$97:$AJ$185, SUBSTITUTE(ADDRESS(1, COLUMN(), 4), "1", ""))</f>
        <v>5</v>
      </c>
      <c r="AC186" s="1">
        <f t="shared" si="27"/>
        <v>0</v>
      </c>
      <c r="AD186" s="1">
        <f t="shared" si="27"/>
        <v>0</v>
      </c>
      <c r="AE186" s="1">
        <f t="shared" si="27"/>
        <v>0</v>
      </c>
      <c r="AF186" s="1">
        <f t="shared" si="27"/>
        <v>9</v>
      </c>
      <c r="AG186" s="1">
        <f t="shared" si="27"/>
        <v>1</v>
      </c>
      <c r="AH186" s="1">
        <f t="shared" si="27"/>
        <v>60</v>
      </c>
      <c r="AI186" s="1">
        <f t="shared" si="27"/>
        <v>2</v>
      </c>
      <c r="AL186" s="9" t="s">
        <v>86</v>
      </c>
      <c r="AM186" s="1">
        <f>COUNTIF($AV$97:$AV$185, SUBSTITUTE(ADDRESS(1, COLUMN(), 4), "1", ""))</f>
        <v>0</v>
      </c>
      <c r="AN186" s="1">
        <f t="shared" ref="AN186:AU186" si="28">COUNTIF($AV$97:$AV$185, SUBSTITUTE(ADDRESS(1, COLUMN(), 4), "1", ""))</f>
        <v>0</v>
      </c>
      <c r="AO186" s="1">
        <f t="shared" si="28"/>
        <v>0</v>
      </c>
      <c r="AP186" s="1">
        <f t="shared" si="28"/>
        <v>0</v>
      </c>
      <c r="AQ186" s="1">
        <f t="shared" si="28"/>
        <v>0</v>
      </c>
      <c r="AR186" s="1">
        <f t="shared" si="28"/>
        <v>2</v>
      </c>
      <c r="AS186" s="1">
        <f t="shared" si="28"/>
        <v>8</v>
      </c>
      <c r="AT186" s="1">
        <f t="shared" si="28"/>
        <v>67</v>
      </c>
      <c r="AU186" s="1">
        <f t="shared" si="28"/>
        <v>3</v>
      </c>
      <c r="AX186" s="9" t="s">
        <v>86</v>
      </c>
      <c r="AY186" s="1">
        <f>COUNTIF($BH$97:$BH$185, SUBSTITUTE(ADDRESS(1, COLUMN(), 4), "1", ""))</f>
        <v>0</v>
      </c>
      <c r="AZ186" s="1">
        <f t="shared" ref="AZ186:BG186" si="29">COUNTIF($BH$97:$BH$185, SUBSTITUTE(ADDRESS(1, COLUMN(), 4), "1", ""))</f>
        <v>5</v>
      </c>
      <c r="BA186" s="1">
        <f t="shared" si="29"/>
        <v>0</v>
      </c>
      <c r="BB186" s="1">
        <f t="shared" si="29"/>
        <v>0</v>
      </c>
      <c r="BC186" s="1">
        <f t="shared" si="29"/>
        <v>0</v>
      </c>
      <c r="BD186" s="1">
        <f t="shared" si="29"/>
        <v>0</v>
      </c>
      <c r="BE186" s="1">
        <f t="shared" si="29"/>
        <v>0</v>
      </c>
      <c r="BF186" s="1">
        <f t="shared" si="29"/>
        <v>61</v>
      </c>
      <c r="BG186" s="1">
        <f t="shared" si="29"/>
        <v>14</v>
      </c>
    </row>
    <row r="188" spans="2:60" x14ac:dyDescent="0.35">
      <c r="B188" s="1" t="s">
        <v>88</v>
      </c>
      <c r="C188" s="1" t="s">
        <v>40</v>
      </c>
      <c r="D188" s="1" t="s">
        <v>41</v>
      </c>
      <c r="E188" s="1" t="s">
        <v>42</v>
      </c>
      <c r="F188" s="1" t="s">
        <v>70</v>
      </c>
      <c r="G188" s="1" t="s">
        <v>43</v>
      </c>
      <c r="H188" s="1" t="s">
        <v>44</v>
      </c>
      <c r="I188" s="1" t="s">
        <v>45</v>
      </c>
      <c r="J188" s="1" t="s">
        <v>84</v>
      </c>
      <c r="K188" s="1" t="s">
        <v>53</v>
      </c>
      <c r="L188" s="1" t="s">
        <v>54</v>
      </c>
      <c r="N188" s="1" t="s">
        <v>94</v>
      </c>
      <c r="O188" s="1" t="s">
        <v>40</v>
      </c>
      <c r="P188" s="1" t="s">
        <v>41</v>
      </c>
      <c r="Q188" s="1" t="s">
        <v>42</v>
      </c>
      <c r="R188" s="1" t="s">
        <v>70</v>
      </c>
      <c r="S188" s="1" t="s">
        <v>43</v>
      </c>
      <c r="T188" s="1" t="s">
        <v>44</v>
      </c>
      <c r="U188" s="1" t="s">
        <v>45</v>
      </c>
      <c r="V188" s="1" t="s">
        <v>84</v>
      </c>
      <c r="W188" s="1" t="s">
        <v>53</v>
      </c>
      <c r="X188" s="1" t="s">
        <v>54</v>
      </c>
      <c r="Z188" s="1" t="s">
        <v>100</v>
      </c>
      <c r="AA188" s="1" t="s">
        <v>40</v>
      </c>
      <c r="AB188" s="1" t="s">
        <v>41</v>
      </c>
      <c r="AC188" s="1" t="s">
        <v>42</v>
      </c>
      <c r="AD188" s="1" t="s">
        <v>70</v>
      </c>
      <c r="AE188" s="1" t="s">
        <v>43</v>
      </c>
      <c r="AF188" s="1" t="s">
        <v>44</v>
      </c>
      <c r="AG188" s="1" t="s">
        <v>45</v>
      </c>
      <c r="AH188" s="1" t="s">
        <v>84</v>
      </c>
      <c r="AI188" s="1" t="s">
        <v>53</v>
      </c>
      <c r="AJ188" s="1" t="s">
        <v>54</v>
      </c>
      <c r="AL188" s="1" t="s">
        <v>106</v>
      </c>
      <c r="AM188" s="1" t="s">
        <v>40</v>
      </c>
      <c r="AN188" s="1" t="s">
        <v>41</v>
      </c>
      <c r="AO188" s="1" t="s">
        <v>42</v>
      </c>
      <c r="AP188" s="1" t="s">
        <v>70</v>
      </c>
      <c r="AQ188" s="1" t="s">
        <v>43</v>
      </c>
      <c r="AR188" s="1" t="s">
        <v>44</v>
      </c>
      <c r="AS188" s="1" t="s">
        <v>45</v>
      </c>
      <c r="AT188" s="1" t="s">
        <v>84</v>
      </c>
      <c r="AU188" s="1" t="s">
        <v>53</v>
      </c>
      <c r="AV188" s="1" t="s">
        <v>54</v>
      </c>
      <c r="AX188" s="1" t="s">
        <v>112</v>
      </c>
      <c r="AY188" s="1" t="s">
        <v>40</v>
      </c>
      <c r="AZ188" s="1" t="s">
        <v>41</v>
      </c>
      <c r="BA188" s="1" t="s">
        <v>42</v>
      </c>
      <c r="BB188" s="1" t="s">
        <v>70</v>
      </c>
      <c r="BC188" s="1" t="s">
        <v>43</v>
      </c>
      <c r="BD188" s="1" t="s">
        <v>44</v>
      </c>
      <c r="BE188" s="1" t="s">
        <v>45</v>
      </c>
      <c r="BF188" s="1" t="s">
        <v>84</v>
      </c>
      <c r="BG188" s="1" t="s">
        <v>53</v>
      </c>
      <c r="BH188" s="1" t="s">
        <v>54</v>
      </c>
    </row>
    <row r="189" spans="2:60" x14ac:dyDescent="0.35">
      <c r="B189" s="10" t="s">
        <v>29</v>
      </c>
      <c r="N189" s="10" t="s">
        <v>29</v>
      </c>
      <c r="Z189" s="10" t="s">
        <v>29</v>
      </c>
      <c r="AL189" s="10" t="s">
        <v>29</v>
      </c>
      <c r="AX189" s="10" t="s">
        <v>29</v>
      </c>
    </row>
    <row r="190" spans="2:60" x14ac:dyDescent="0.35">
      <c r="B190" s="9" t="s">
        <v>11</v>
      </c>
      <c r="C190" s="1">
        <v>0.99161131600941299</v>
      </c>
      <c r="D190" s="1">
        <v>0.99169423834349502</v>
      </c>
      <c r="E190" s="1">
        <v>0.97168167079058998</v>
      </c>
      <c r="F190" s="1">
        <v>0.98955824634976497</v>
      </c>
      <c r="G190" s="1">
        <v>0.97299234945344004</v>
      </c>
      <c r="H190" s="1">
        <v>0.98510871450510495</v>
      </c>
      <c r="I190" s="1">
        <v>0.90085743774953997</v>
      </c>
      <c r="J190" s="1">
        <v>0.99234463569484899</v>
      </c>
      <c r="K190" s="15">
        <v>0.99126609511534902</v>
      </c>
      <c r="L190" s="1" t="str">
        <f>SUBSTITUTE(ADDRESS(1, MATCH(MAX(C190:K190),C190:K190, 0) + COLUMN(C4)-1, 4), "1", "")</f>
        <v>J</v>
      </c>
      <c r="N190" s="9" t="s">
        <v>11</v>
      </c>
      <c r="O190" s="1">
        <v>0.95351399399202996</v>
      </c>
      <c r="P190" s="1">
        <v>0.94021331961585097</v>
      </c>
      <c r="Q190" s="1">
        <v>0.93980112258649995</v>
      </c>
      <c r="R190" s="1">
        <v>0.93825834021646204</v>
      </c>
      <c r="S190" s="1">
        <v>0.93961453731901001</v>
      </c>
      <c r="T190" s="1">
        <v>0.92589191176581698</v>
      </c>
      <c r="U190" s="1">
        <v>0.926214462495628</v>
      </c>
      <c r="V190" s="1">
        <v>0.94891531246445904</v>
      </c>
      <c r="W190" s="15">
        <v>0.941796247469041</v>
      </c>
      <c r="X190" s="1" t="str">
        <f>SUBSTITUTE(ADDRESS(1, MATCH(MAX(O190:W190),O190:W190, 0) + COLUMN(O4)-1, 4), "1", "")</f>
        <v>O</v>
      </c>
      <c r="Z190" s="9" t="s">
        <v>11</v>
      </c>
      <c r="AA190" s="1">
        <v>0.96695023571027106</v>
      </c>
      <c r="AB190" s="1">
        <v>0.96465816987066799</v>
      </c>
      <c r="AC190" s="1">
        <v>0.95854361702202096</v>
      </c>
      <c r="AD190" s="1">
        <v>0.96120897606903</v>
      </c>
      <c r="AE190" s="1">
        <v>0.95541989650717296</v>
      </c>
      <c r="AF190" s="1">
        <v>0.95471050050111905</v>
      </c>
      <c r="AG190" s="1">
        <v>0.95396005683283003</v>
      </c>
      <c r="AH190" s="1">
        <v>0.96562430859841097</v>
      </c>
      <c r="AI190" s="15">
        <v>0.96549048018415795</v>
      </c>
      <c r="AJ190" s="1" t="str">
        <f>SUBSTITUTE(ADDRESS(1, MATCH(MAX(AA190:AI190),AA190:AI190, 0) + COLUMN(AA4)-1, 4), "1", "")</f>
        <v>AA</v>
      </c>
      <c r="AL190" s="9" t="s">
        <v>11</v>
      </c>
      <c r="AM190" s="1">
        <v>0.97861703512725395</v>
      </c>
      <c r="AN190" s="1">
        <v>0.97883621183993297</v>
      </c>
      <c r="AO190" s="1">
        <v>0.97426671756682404</v>
      </c>
      <c r="AP190" s="1">
        <v>0.97736799855296597</v>
      </c>
      <c r="AQ190" s="1">
        <v>0.97293847256758603</v>
      </c>
      <c r="AR190" s="1">
        <v>0.97386048028708405</v>
      </c>
      <c r="AS190" s="1">
        <v>0.97738570814548797</v>
      </c>
      <c r="AT190" s="1">
        <v>0.97977300740517204</v>
      </c>
      <c r="AU190" s="15">
        <v>0.97893912306837005</v>
      </c>
      <c r="AV190" s="1" t="str">
        <f>SUBSTITUTE(ADDRESS(1, MATCH(MAX(AM190:AU190),AM190:AU190, 0) + COLUMN(AM4)-1, 4), "1", "")</f>
        <v>AT</v>
      </c>
      <c r="AX190" s="9" t="s">
        <v>11</v>
      </c>
      <c r="AY190" s="1">
        <v>0.97999878256441497</v>
      </c>
      <c r="AZ190" s="1">
        <v>0.977068300577979</v>
      </c>
      <c r="BA190" s="1">
        <v>0.96485417476025304</v>
      </c>
      <c r="BB190" s="1">
        <v>0.978000541115433</v>
      </c>
      <c r="BC190" s="1">
        <v>0.95888571883053997</v>
      </c>
      <c r="BD190" s="1">
        <v>0.96363204849892503</v>
      </c>
      <c r="BE190" s="1">
        <v>0.80196534608153003</v>
      </c>
      <c r="BF190" s="1">
        <v>0.97985509897081402</v>
      </c>
      <c r="BG190" s="15">
        <v>0.979735230740989</v>
      </c>
      <c r="BH190" s="1" t="str">
        <f>SUBSTITUTE(ADDRESS(1, MATCH(MAX(AY190:BG190),AY190:BG190, 0) + COLUMN(AY4)-1, 4), "1", "")</f>
        <v>AY</v>
      </c>
    </row>
    <row r="191" spans="2:60" x14ac:dyDescent="0.35">
      <c r="B191" s="9" t="s">
        <v>12</v>
      </c>
      <c r="C191" s="1">
        <v>0.98537207351127998</v>
      </c>
      <c r="D191" s="1">
        <v>0.99199799794946697</v>
      </c>
      <c r="E191" s="1">
        <v>0.964296048306853</v>
      </c>
      <c r="F191" s="1">
        <v>0.98790114063534695</v>
      </c>
      <c r="G191" s="1">
        <v>0.95131992631234397</v>
      </c>
      <c r="H191" s="1">
        <v>0.98015645034714904</v>
      </c>
      <c r="I191" s="1">
        <v>0.89712712488137103</v>
      </c>
      <c r="J191" s="1">
        <v>0.99052764291314999</v>
      </c>
      <c r="K191" s="15">
        <v>0.99120235070013496</v>
      </c>
      <c r="L191" s="1" t="str">
        <f t="shared" ref="L191:L254" si="30">SUBSTITUTE(ADDRESS(1, MATCH(MAX(C191:K191),C191:K191, 0) + COLUMN(C5)-1, 4), "1", "")</f>
        <v>D</v>
      </c>
      <c r="N191" s="9" t="s">
        <v>12</v>
      </c>
      <c r="O191" s="1">
        <v>0.949348942710321</v>
      </c>
      <c r="P191" s="1">
        <v>0.93970752998146201</v>
      </c>
      <c r="Q191" s="1">
        <v>0.92796569712135701</v>
      </c>
      <c r="R191" s="1">
        <v>0.93026613070986897</v>
      </c>
      <c r="S191" s="1">
        <v>0.929606327181415</v>
      </c>
      <c r="T191" s="1">
        <v>0.91536081493117405</v>
      </c>
      <c r="U191" s="1">
        <v>0.88376948054848503</v>
      </c>
      <c r="V191" s="1">
        <v>0.94117861971694405</v>
      </c>
      <c r="W191" s="15">
        <v>0.94337323606775303</v>
      </c>
      <c r="X191" s="1" t="str">
        <f t="shared" ref="X191:X254" si="31">SUBSTITUTE(ADDRESS(1, MATCH(MAX(O191:W191),O191:W191, 0) + COLUMN(O5)-1, 4), "1", "")</f>
        <v>O</v>
      </c>
      <c r="Z191" s="9" t="s">
        <v>12</v>
      </c>
      <c r="AA191" s="1">
        <v>0.96235602372154105</v>
      </c>
      <c r="AB191" s="1">
        <v>0.96303547699296299</v>
      </c>
      <c r="AC191" s="1">
        <v>0.95502723064371098</v>
      </c>
      <c r="AD191" s="1">
        <v>0.95470288769141298</v>
      </c>
      <c r="AE191" s="1">
        <v>0.94737754021808196</v>
      </c>
      <c r="AF191" s="1">
        <v>0.95092946577508697</v>
      </c>
      <c r="AG191" s="1">
        <v>0.94661192762875801</v>
      </c>
      <c r="AH191" s="1">
        <v>0.96368720560153798</v>
      </c>
      <c r="AI191" s="15">
        <v>0.96512587323231103</v>
      </c>
      <c r="AJ191" s="1" t="str">
        <f t="shared" ref="AJ191:AJ254" si="32">SUBSTITUTE(ADDRESS(1, MATCH(MAX(AA191:AI191),AA191:AI191, 0) + COLUMN(AA5)-1, 4), "1", "")</f>
        <v>AI</v>
      </c>
      <c r="AL191" s="9" t="s">
        <v>12</v>
      </c>
      <c r="AM191" s="1">
        <v>0.97485836877977206</v>
      </c>
      <c r="AN191" s="1">
        <v>0.97887662607757198</v>
      </c>
      <c r="AO191" s="1">
        <v>0.972873817736295</v>
      </c>
      <c r="AP191" s="1">
        <v>0.97214142311240703</v>
      </c>
      <c r="AQ191" s="1">
        <v>0.965956798201551</v>
      </c>
      <c r="AR191" s="1">
        <v>0.97053348426097796</v>
      </c>
      <c r="AS191" s="1">
        <v>0.97540783975434997</v>
      </c>
      <c r="AT191" s="1">
        <v>0.97925325900305604</v>
      </c>
      <c r="AU191" s="15">
        <v>0.97887442139149194</v>
      </c>
      <c r="AV191" s="1" t="str">
        <f t="shared" ref="AV191:AV254" si="33">SUBSTITUTE(ADDRESS(1, MATCH(MAX(AM191:AU191),AM191:AU191, 0) + COLUMN(AM5)-1, 4), "1", "")</f>
        <v>AT</v>
      </c>
      <c r="AX191" s="9" t="s">
        <v>12</v>
      </c>
      <c r="AY191" s="1">
        <v>0.97933810457401205</v>
      </c>
      <c r="AZ191" s="1">
        <v>0.97807846277625798</v>
      </c>
      <c r="BA191" s="1">
        <v>0.95873102416687295</v>
      </c>
      <c r="BB191" s="1">
        <v>0.97592330690164697</v>
      </c>
      <c r="BC191" s="1">
        <v>0.94514855300986</v>
      </c>
      <c r="BD191" s="1">
        <v>0.94417598927455404</v>
      </c>
      <c r="BE191" s="1">
        <v>0.78688070040615099</v>
      </c>
      <c r="BF191" s="1">
        <v>0.97857789348197599</v>
      </c>
      <c r="BG191" s="15">
        <v>0.979002152627379</v>
      </c>
      <c r="BH191" s="1" t="str">
        <f t="shared" ref="BH191:BH254" si="34">SUBSTITUTE(ADDRESS(1, MATCH(MAX(AY191:BG191),AY191:BG191, 0) + COLUMN(AY5)-1, 4), "1", "")</f>
        <v>AY</v>
      </c>
    </row>
    <row r="192" spans="2:60" x14ac:dyDescent="0.35">
      <c r="B192" s="9" t="s">
        <v>13</v>
      </c>
      <c r="C192" s="1">
        <v>0.97162591974814805</v>
      </c>
      <c r="D192" s="1">
        <v>0.98892437668815902</v>
      </c>
      <c r="E192" s="1">
        <v>0.95609624262036397</v>
      </c>
      <c r="F192" s="1">
        <v>0.96942352112288099</v>
      </c>
      <c r="G192" s="1">
        <v>0.92547488408715495</v>
      </c>
      <c r="H192" s="1">
        <v>0.97249435078683399</v>
      </c>
      <c r="I192" s="1">
        <v>0.85083359835649497</v>
      </c>
      <c r="J192" s="1">
        <v>0.98864325077487702</v>
      </c>
      <c r="K192" s="15">
        <v>0.98953364361622498</v>
      </c>
      <c r="L192" s="1" t="str">
        <f t="shared" si="30"/>
        <v>K</v>
      </c>
      <c r="N192" s="9" t="s">
        <v>13</v>
      </c>
      <c r="O192" s="1">
        <v>0.94546935865847803</v>
      </c>
      <c r="P192" s="1">
        <v>0.93782859457562195</v>
      </c>
      <c r="Q192" s="1">
        <v>0.91436917201252399</v>
      </c>
      <c r="R192" s="1">
        <v>0.90490165300029202</v>
      </c>
      <c r="S192" s="1">
        <v>0.91212795529528301</v>
      </c>
      <c r="T192" s="1">
        <v>0.89123356419272703</v>
      </c>
      <c r="U192" s="1">
        <v>0.87026905725345605</v>
      </c>
      <c r="V192" s="1">
        <v>0.92921944658159095</v>
      </c>
      <c r="W192" s="15">
        <v>0.94083072039259996</v>
      </c>
      <c r="X192" s="1" t="str">
        <f t="shared" si="31"/>
        <v>O</v>
      </c>
      <c r="Z192" s="9" t="s">
        <v>13</v>
      </c>
      <c r="AA192" s="1">
        <v>0.96070355774861604</v>
      </c>
      <c r="AB192" s="1">
        <v>0.95044915143287101</v>
      </c>
      <c r="AC192" s="1">
        <v>0.948747282644823</v>
      </c>
      <c r="AD192" s="1">
        <v>0.91810228380101999</v>
      </c>
      <c r="AE192" s="1">
        <v>0.93036359933939605</v>
      </c>
      <c r="AF192" s="1">
        <v>0.93904893887757901</v>
      </c>
      <c r="AG192" s="1">
        <v>0.94056236916518099</v>
      </c>
      <c r="AH192" s="1">
        <v>0.96159156641435095</v>
      </c>
      <c r="AI192" s="15">
        <v>0.95927751578684695</v>
      </c>
      <c r="AJ192" s="1" t="str">
        <f t="shared" si="32"/>
        <v>AH</v>
      </c>
      <c r="AL192" s="9" t="s">
        <v>13</v>
      </c>
      <c r="AM192" s="1">
        <v>0.97181079281615301</v>
      </c>
      <c r="AN192" s="1">
        <v>0.97805193080063402</v>
      </c>
      <c r="AO192" s="1">
        <v>0.96896832200500405</v>
      </c>
      <c r="AP192" s="1">
        <v>0.85389123826276103</v>
      </c>
      <c r="AQ192" s="1">
        <v>0.95576469301570799</v>
      </c>
      <c r="AR192" s="1">
        <v>0.967550899278248</v>
      </c>
      <c r="AS192" s="1">
        <v>0.973052374645342</v>
      </c>
      <c r="AT192" s="1">
        <v>0.97823401970375901</v>
      </c>
      <c r="AU192" s="15">
        <v>0.97850760584219898</v>
      </c>
      <c r="AV192" s="1" t="str">
        <f t="shared" si="33"/>
        <v>AU</v>
      </c>
      <c r="AX192" s="9" t="s">
        <v>13</v>
      </c>
      <c r="AY192" s="1">
        <v>0.97720120821413503</v>
      </c>
      <c r="AZ192" s="1">
        <v>0.97765615006098705</v>
      </c>
      <c r="BA192" s="1">
        <v>0.95071605625648503</v>
      </c>
      <c r="BB192" s="1">
        <v>0.96946360659316899</v>
      </c>
      <c r="BC192" s="1">
        <v>0.90819339213882599</v>
      </c>
      <c r="BD192" s="1">
        <v>0.93106943020648703</v>
      </c>
      <c r="BE192" s="1">
        <v>0.76497121733125995</v>
      </c>
      <c r="BF192" s="1">
        <v>0.97703810205241703</v>
      </c>
      <c r="BG192" s="15">
        <v>0.97841893744096897</v>
      </c>
      <c r="BH192" s="1" t="str">
        <f t="shared" si="34"/>
        <v>BG</v>
      </c>
    </row>
    <row r="193" spans="2:60" x14ac:dyDescent="0.35">
      <c r="B193" s="9" t="s">
        <v>14</v>
      </c>
      <c r="C193" s="1">
        <v>0.96798622895323605</v>
      </c>
      <c r="D193" s="1">
        <v>0.96650186102796098</v>
      </c>
      <c r="E193" s="1">
        <v>0.93451905064288499</v>
      </c>
      <c r="F193" s="1">
        <v>0.84559927212238395</v>
      </c>
      <c r="G193" s="1">
        <v>0.73566559138168797</v>
      </c>
      <c r="H193" s="1">
        <v>0.94278338402071205</v>
      </c>
      <c r="I193" s="1">
        <v>0.88994922344377903</v>
      </c>
      <c r="J193" s="1">
        <v>0.98567395383738499</v>
      </c>
      <c r="K193" s="15">
        <v>0.98084712054058498</v>
      </c>
      <c r="L193" s="1" t="str">
        <f t="shared" si="30"/>
        <v>J</v>
      </c>
      <c r="N193" s="9" t="s">
        <v>14</v>
      </c>
      <c r="O193" s="1">
        <v>0.93694745247410605</v>
      </c>
      <c r="P193" s="1">
        <v>0.90946353614721198</v>
      </c>
      <c r="Q193" s="1">
        <v>0.88485443434812405</v>
      </c>
      <c r="R193" s="1">
        <v>0.73935766647565104</v>
      </c>
      <c r="S193" s="1">
        <v>0.86336858298329899</v>
      </c>
      <c r="T193" s="1">
        <v>0.854221410251507</v>
      </c>
      <c r="U193" s="1">
        <v>0.83299622099517501</v>
      </c>
      <c r="V193" s="1">
        <v>0.89479742587997801</v>
      </c>
      <c r="W193" s="15">
        <v>0.90845636610845104</v>
      </c>
      <c r="X193" s="1" t="str">
        <f t="shared" si="31"/>
        <v>O</v>
      </c>
      <c r="Z193" s="9" t="s">
        <v>14</v>
      </c>
      <c r="AA193" s="1">
        <v>0.94730145751510997</v>
      </c>
      <c r="AB193" s="1">
        <v>0.85451914143822405</v>
      </c>
      <c r="AC193" s="1">
        <v>0.91098718712503002</v>
      </c>
      <c r="AD193" s="1">
        <v>0.59646644468306198</v>
      </c>
      <c r="AE193" s="1">
        <v>0.85781035693475804</v>
      </c>
      <c r="AF193" s="1">
        <v>0.927419569019729</v>
      </c>
      <c r="AG193" s="1">
        <v>0.92444983217937005</v>
      </c>
      <c r="AH193" s="1">
        <v>0.95563939777206197</v>
      </c>
      <c r="AI193" s="15">
        <v>0.93396988968203898</v>
      </c>
      <c r="AJ193" s="1" t="str">
        <f t="shared" si="32"/>
        <v>AH</v>
      </c>
      <c r="AL193" s="9" t="s">
        <v>14</v>
      </c>
      <c r="AM193" s="1">
        <v>0.970438887518283</v>
      </c>
      <c r="AN193" s="1">
        <v>0.96655181733941098</v>
      </c>
      <c r="AO193" s="1">
        <v>0.96191565755805797</v>
      </c>
      <c r="AP193" s="1">
        <v>0.68084699148670802</v>
      </c>
      <c r="AQ193" s="1">
        <v>0.93633754440109296</v>
      </c>
      <c r="AR193" s="1">
        <v>0.95924490538712603</v>
      </c>
      <c r="AS193" s="1">
        <v>0.96740825580762602</v>
      </c>
      <c r="AT193" s="1">
        <v>0.97617379230780599</v>
      </c>
      <c r="AU193" s="15">
        <v>0.97494681089614399</v>
      </c>
      <c r="AV193" s="1" t="str">
        <f t="shared" si="33"/>
        <v>AT</v>
      </c>
      <c r="AX193" s="9" t="s">
        <v>14</v>
      </c>
      <c r="AY193" s="1">
        <v>0.97189971113515805</v>
      </c>
      <c r="AZ193" s="1">
        <v>0.95777531439470098</v>
      </c>
      <c r="BA193" s="1">
        <v>0.93239974022593397</v>
      </c>
      <c r="BB193" s="1">
        <v>0.95643680930328101</v>
      </c>
      <c r="BC193" s="1">
        <v>0.85154087349500196</v>
      </c>
      <c r="BD193" s="1">
        <v>0.93311918379965397</v>
      </c>
      <c r="BE193" s="1">
        <v>0.71857434278002597</v>
      </c>
      <c r="BF193" s="1">
        <v>0.97437401704722704</v>
      </c>
      <c r="BG193" s="15">
        <v>0.97460040145671201</v>
      </c>
      <c r="BH193" s="1" t="str">
        <f t="shared" si="34"/>
        <v>BG</v>
      </c>
    </row>
    <row r="194" spans="2:60" x14ac:dyDescent="0.35">
      <c r="B194" s="9" t="s">
        <v>15</v>
      </c>
      <c r="C194" s="1">
        <v>0.88561698643934506</v>
      </c>
      <c r="D194" s="1">
        <v>0.79839275192040204</v>
      </c>
      <c r="E194" s="1">
        <v>0.83394305459080398</v>
      </c>
      <c r="F194" s="1">
        <v>0.80511202983846697</v>
      </c>
      <c r="G194" s="1">
        <v>0.85343815268401602</v>
      </c>
      <c r="H194" s="1">
        <v>0.87900334039889405</v>
      </c>
      <c r="I194" s="1">
        <v>0.81301083510039696</v>
      </c>
      <c r="J194" s="1">
        <v>0.81243350920418</v>
      </c>
      <c r="K194" s="15">
        <v>0.79798623522624701</v>
      </c>
      <c r="L194" s="1" t="str">
        <f t="shared" si="30"/>
        <v>C</v>
      </c>
      <c r="N194" s="9" t="s">
        <v>15</v>
      </c>
      <c r="O194" s="1">
        <v>0.88283985147215505</v>
      </c>
      <c r="P194" s="1">
        <v>0.81857518197066004</v>
      </c>
      <c r="Q194" s="1">
        <v>0.80393833684363303</v>
      </c>
      <c r="R194" s="1">
        <v>0.82437454325704795</v>
      </c>
      <c r="S194" s="1">
        <v>0.86695543773010597</v>
      </c>
      <c r="T194" s="1">
        <v>0.85308005106400497</v>
      </c>
      <c r="U194" s="1">
        <v>0.86176326818961102</v>
      </c>
      <c r="V194" s="1">
        <v>0.79520925337111203</v>
      </c>
      <c r="W194" s="15">
        <v>0.82680534931358496</v>
      </c>
      <c r="X194" s="1" t="str">
        <f t="shared" si="31"/>
        <v>O</v>
      </c>
      <c r="Z194" s="9" t="s">
        <v>15</v>
      </c>
      <c r="AA194" s="1">
        <v>0.81424358494267102</v>
      </c>
      <c r="AB194" s="1">
        <v>0.67374409830334703</v>
      </c>
      <c r="AC194" s="1">
        <v>0.77972962766897203</v>
      </c>
      <c r="AD194" s="1">
        <v>0.67851426105958401</v>
      </c>
      <c r="AE194" s="1">
        <v>0.84013039754341601</v>
      </c>
      <c r="AF194" s="1">
        <v>0.83059314488776603</v>
      </c>
      <c r="AG194" s="1">
        <v>0.83611679722438803</v>
      </c>
      <c r="AH194" s="1">
        <v>0.79981463039053202</v>
      </c>
      <c r="AI194" s="15">
        <v>0.68615418892513202</v>
      </c>
      <c r="AJ194" s="1" t="str">
        <f t="shared" si="32"/>
        <v>AE</v>
      </c>
      <c r="AL194" s="9" t="s">
        <v>15</v>
      </c>
      <c r="AM194" s="1">
        <v>0.875795450875546</v>
      </c>
      <c r="AN194" s="1">
        <v>0.79589340312429502</v>
      </c>
      <c r="AO194" s="1">
        <v>0.85599918145774001</v>
      </c>
      <c r="AP194" s="1">
        <v>0.79710225003749802</v>
      </c>
      <c r="AQ194" s="1">
        <v>0.89399940092050201</v>
      </c>
      <c r="AR194" s="1">
        <v>0.91851874255797195</v>
      </c>
      <c r="AS194" s="1">
        <v>0.91982916168274098</v>
      </c>
      <c r="AT194" s="1">
        <v>0.82399266756902501</v>
      </c>
      <c r="AU194" s="15">
        <v>0.79873692448310096</v>
      </c>
      <c r="AV194" s="1" t="str">
        <f t="shared" si="33"/>
        <v>AS</v>
      </c>
      <c r="AX194" s="9" t="s">
        <v>15</v>
      </c>
      <c r="AY194" s="1">
        <v>0.93858804414181496</v>
      </c>
      <c r="AZ194" s="1">
        <v>0.93921871196380002</v>
      </c>
      <c r="BA194" s="1">
        <v>0.92495128299238505</v>
      </c>
      <c r="BB194" s="1">
        <v>0.93796611171615796</v>
      </c>
      <c r="BC194" s="1">
        <v>0.91147094488582303</v>
      </c>
      <c r="BD194" s="1">
        <v>0.92950704448746402</v>
      </c>
      <c r="BE194" s="1">
        <v>0.86641285001757395</v>
      </c>
      <c r="BF194" s="1">
        <v>0.93513814217124203</v>
      </c>
      <c r="BG194" s="15">
        <v>0.93917539747494305</v>
      </c>
      <c r="BH194" s="1" t="str">
        <f t="shared" si="34"/>
        <v>AZ</v>
      </c>
    </row>
    <row r="195" spans="2:60" x14ac:dyDescent="0.35">
      <c r="B195" s="9" t="s">
        <v>16</v>
      </c>
      <c r="C195" s="1">
        <v>0.98765748689742405</v>
      </c>
      <c r="D195" s="1">
        <v>0.98775972685949698</v>
      </c>
      <c r="E195" s="1">
        <v>0.95789488970288295</v>
      </c>
      <c r="F195" s="1">
        <v>0.98390438103843303</v>
      </c>
      <c r="G195" s="1">
        <v>0.96033154756820904</v>
      </c>
      <c r="H195" s="1">
        <v>0.978810576290015</v>
      </c>
      <c r="I195" s="1">
        <v>0.89311239374613405</v>
      </c>
      <c r="J195" s="1">
        <v>0.98863832903134496</v>
      </c>
      <c r="K195" s="15">
        <v>0.98913787541128095</v>
      </c>
      <c r="L195" s="1" t="str">
        <f t="shared" si="30"/>
        <v>K</v>
      </c>
      <c r="N195" s="9" t="s">
        <v>16</v>
      </c>
      <c r="O195" s="1">
        <v>0.94215720568410699</v>
      </c>
      <c r="P195" s="1">
        <v>0.93094036912088896</v>
      </c>
      <c r="Q195" s="1">
        <v>0.915736582838933</v>
      </c>
      <c r="R195" s="1">
        <v>0.92513147360152603</v>
      </c>
      <c r="S195" s="1">
        <v>0.92596974650567598</v>
      </c>
      <c r="T195" s="1">
        <v>0.91396124246119304</v>
      </c>
      <c r="U195" s="1">
        <v>0.89595105847540901</v>
      </c>
      <c r="V195" s="1">
        <v>0.93519084911101102</v>
      </c>
      <c r="W195" s="15">
        <v>0.93338852395312</v>
      </c>
      <c r="X195" s="1" t="str">
        <f t="shared" si="31"/>
        <v>O</v>
      </c>
      <c r="Z195" s="9" t="s">
        <v>16</v>
      </c>
      <c r="AA195" s="1">
        <v>0.95366369940488305</v>
      </c>
      <c r="AB195" s="1">
        <v>0.95822601763941295</v>
      </c>
      <c r="AC195" s="1">
        <v>0.94955476760319801</v>
      </c>
      <c r="AD195" s="1">
        <v>0.95284927980203604</v>
      </c>
      <c r="AE195" s="1">
        <v>0.94732433065138799</v>
      </c>
      <c r="AF195" s="1">
        <v>0.94713888453682504</v>
      </c>
      <c r="AG195" s="1">
        <v>0.94839745243102302</v>
      </c>
      <c r="AH195" s="1">
        <v>0.95927599603082103</v>
      </c>
      <c r="AI195" s="15">
        <v>0.95876452759128605</v>
      </c>
      <c r="AJ195" s="1" t="str">
        <f t="shared" si="32"/>
        <v>AH</v>
      </c>
      <c r="AL195" s="9" t="s">
        <v>16</v>
      </c>
      <c r="AM195" s="1">
        <v>0.96910997011107602</v>
      </c>
      <c r="AN195" s="1">
        <v>0.97563055248847097</v>
      </c>
      <c r="AO195" s="1">
        <v>0.96847115081694402</v>
      </c>
      <c r="AP195" s="1">
        <v>0.96981386943333703</v>
      </c>
      <c r="AQ195" s="1">
        <v>0.96534641932800003</v>
      </c>
      <c r="AR195" s="1">
        <v>0.96989690810326801</v>
      </c>
      <c r="AS195" s="1">
        <v>0.97469041940922696</v>
      </c>
      <c r="AT195" s="1">
        <v>0.97685998219484904</v>
      </c>
      <c r="AU195" s="15">
        <v>0.97565735258761099</v>
      </c>
      <c r="AV195" s="1" t="str">
        <f t="shared" si="33"/>
        <v>AT</v>
      </c>
      <c r="AX195" s="9" t="s">
        <v>16</v>
      </c>
      <c r="AY195" s="1">
        <v>0.96894054062409296</v>
      </c>
      <c r="AZ195" s="1">
        <v>0.97483135874211402</v>
      </c>
      <c r="BA195" s="1">
        <v>0.94118703843862295</v>
      </c>
      <c r="BB195" s="1">
        <v>0.97185706842708097</v>
      </c>
      <c r="BC195" s="1">
        <v>0.94618190722692797</v>
      </c>
      <c r="BD195" s="1">
        <v>0.94171590050565102</v>
      </c>
      <c r="BE195" s="1">
        <v>0.77486336506728604</v>
      </c>
      <c r="BF195" s="1">
        <v>0.97499104230300404</v>
      </c>
      <c r="BG195" s="15">
        <v>0.97634499018318199</v>
      </c>
      <c r="BH195" s="1" t="str">
        <f t="shared" si="34"/>
        <v>BG</v>
      </c>
    </row>
    <row r="196" spans="2:60" x14ac:dyDescent="0.35">
      <c r="B196" s="9" t="s">
        <v>17</v>
      </c>
      <c r="C196" s="1">
        <v>0.99395017941566599</v>
      </c>
      <c r="D196" s="1">
        <v>0.99496283856228696</v>
      </c>
      <c r="E196" s="1">
        <v>0.97097391810837896</v>
      </c>
      <c r="F196" s="1">
        <v>0.98778001341574695</v>
      </c>
      <c r="G196" s="1">
        <v>0.94555566025807702</v>
      </c>
      <c r="H196" s="1">
        <v>0.98006288071255199</v>
      </c>
      <c r="I196" s="1">
        <v>0.901199566720017</v>
      </c>
      <c r="J196" s="1">
        <v>0.99374205685365302</v>
      </c>
      <c r="K196" s="15">
        <v>0.99468957692184901</v>
      </c>
      <c r="L196" s="1" t="str">
        <f t="shared" si="30"/>
        <v>D</v>
      </c>
      <c r="N196" s="9" t="s">
        <v>17</v>
      </c>
      <c r="O196" s="1">
        <v>0.95453602448971997</v>
      </c>
      <c r="P196" s="1">
        <v>0.95239423981156901</v>
      </c>
      <c r="Q196" s="1">
        <v>0.94255922888167998</v>
      </c>
      <c r="R196" s="1">
        <v>0.93959694916732395</v>
      </c>
      <c r="S196" s="1">
        <v>0.93034492147460002</v>
      </c>
      <c r="T196" s="1">
        <v>0.92342005012321704</v>
      </c>
      <c r="U196" s="1">
        <v>0.90945032862221498</v>
      </c>
      <c r="V196" s="1">
        <v>0.94470791454281799</v>
      </c>
      <c r="W196" s="15">
        <v>0.95319929514641899</v>
      </c>
      <c r="X196" s="1" t="str">
        <f t="shared" si="31"/>
        <v>O</v>
      </c>
      <c r="Z196" s="9" t="s">
        <v>17</v>
      </c>
      <c r="AA196" s="1">
        <v>0.97303764872957599</v>
      </c>
      <c r="AB196" s="1">
        <v>0.97300801052081998</v>
      </c>
      <c r="AC196" s="1">
        <v>0.963209139967795</v>
      </c>
      <c r="AD196" s="1">
        <v>0.95679022011861004</v>
      </c>
      <c r="AE196" s="1">
        <v>0.94621000034431502</v>
      </c>
      <c r="AF196" s="1">
        <v>0.95382416998620601</v>
      </c>
      <c r="AG196" s="1">
        <v>0.94713953484498803</v>
      </c>
      <c r="AH196" s="1">
        <v>0.97084852178591696</v>
      </c>
      <c r="AI196" s="15">
        <v>0.97174532067431896</v>
      </c>
      <c r="AJ196" s="1" t="str">
        <f t="shared" si="32"/>
        <v>AA</v>
      </c>
      <c r="AL196" s="9" t="s">
        <v>17</v>
      </c>
      <c r="AM196" s="1">
        <v>0.98174861173704797</v>
      </c>
      <c r="AN196" s="1">
        <v>0.98369299279227695</v>
      </c>
      <c r="AO196" s="1">
        <v>0.97803929144558899</v>
      </c>
      <c r="AP196" s="1">
        <v>0.97250496611325099</v>
      </c>
      <c r="AQ196" s="1">
        <v>0.96379931608197</v>
      </c>
      <c r="AR196" s="1">
        <v>0.973158426481603</v>
      </c>
      <c r="AS196" s="1">
        <v>0.97536179721058902</v>
      </c>
      <c r="AT196" s="1">
        <v>0.983824571676856</v>
      </c>
      <c r="AU196" s="15">
        <v>0.98330421790179201</v>
      </c>
      <c r="AV196" s="1" t="str">
        <f t="shared" si="33"/>
        <v>AT</v>
      </c>
      <c r="AX196" s="9" t="s">
        <v>17</v>
      </c>
      <c r="AY196" s="1">
        <v>0.98282863713963597</v>
      </c>
      <c r="AZ196" s="1">
        <v>0.981569010995057</v>
      </c>
      <c r="BA196" s="1">
        <v>0.96980919377167496</v>
      </c>
      <c r="BB196" s="1">
        <v>0.97793722922159898</v>
      </c>
      <c r="BC196" s="1">
        <v>0.935562027614525</v>
      </c>
      <c r="BD196" s="1">
        <v>0.958662692510587</v>
      </c>
      <c r="BE196" s="1">
        <v>0.74331803996452805</v>
      </c>
      <c r="BF196" s="1">
        <v>0.98186067691657197</v>
      </c>
      <c r="BG196" s="15">
        <v>0.98293536118513603</v>
      </c>
      <c r="BH196" s="1" t="str">
        <f t="shared" si="34"/>
        <v>BG</v>
      </c>
    </row>
    <row r="197" spans="2:60" x14ac:dyDescent="0.35">
      <c r="B197" s="9" t="s">
        <v>18</v>
      </c>
      <c r="C197" s="1">
        <v>0.98426478398221995</v>
      </c>
      <c r="D197" s="1">
        <v>0.99533117500347201</v>
      </c>
      <c r="E197" s="1">
        <v>0.97625761161341296</v>
      </c>
      <c r="F197" s="1">
        <v>0.98884152670971603</v>
      </c>
      <c r="G197" s="1">
        <v>0.95467724630889295</v>
      </c>
      <c r="H197" s="1">
        <v>0.98422377292599195</v>
      </c>
      <c r="I197" s="1">
        <v>0.89043402153103801</v>
      </c>
      <c r="J197" s="1">
        <v>0.99453367376453194</v>
      </c>
      <c r="K197" s="15">
        <v>0.99510148624399497</v>
      </c>
      <c r="L197" s="1" t="str">
        <f t="shared" si="30"/>
        <v>D</v>
      </c>
      <c r="N197" s="9" t="s">
        <v>18</v>
      </c>
      <c r="O197" s="1">
        <v>0.94593694041758303</v>
      </c>
      <c r="P197" s="1">
        <v>0.95318819009836697</v>
      </c>
      <c r="Q197" s="1">
        <v>0.94340562642852299</v>
      </c>
      <c r="R197" s="1">
        <v>0.93308184986118303</v>
      </c>
      <c r="S197" s="1">
        <v>0.933063626523434</v>
      </c>
      <c r="T197" s="1">
        <v>0.92774116791560002</v>
      </c>
      <c r="U197" s="1">
        <v>0.89943052843405602</v>
      </c>
      <c r="V197" s="1">
        <v>0.94680976391979499</v>
      </c>
      <c r="W197" s="15">
        <v>0.95353682385460703</v>
      </c>
      <c r="X197" s="1" t="str">
        <f t="shared" si="31"/>
        <v>W</v>
      </c>
      <c r="Z197" s="9" t="s">
        <v>18</v>
      </c>
      <c r="AA197" s="1">
        <v>0.96238290889004297</v>
      </c>
      <c r="AB197" s="1">
        <v>0.97999081070221095</v>
      </c>
      <c r="AC197" s="1">
        <v>0.965962145452814</v>
      </c>
      <c r="AD197" s="1">
        <v>0.93737660846899795</v>
      </c>
      <c r="AE197" s="1">
        <v>0.95236042007347199</v>
      </c>
      <c r="AF197" s="1">
        <v>0.95685630045680803</v>
      </c>
      <c r="AG197" s="1">
        <v>0.95174240560285395</v>
      </c>
      <c r="AH197" s="1">
        <v>0.97988460305662195</v>
      </c>
      <c r="AI197" s="15">
        <v>0.97886229413694303</v>
      </c>
      <c r="AJ197" s="1" t="str">
        <f t="shared" si="32"/>
        <v>AB</v>
      </c>
      <c r="AL197" s="9" t="s">
        <v>18</v>
      </c>
      <c r="AM197" s="1">
        <v>0.96358984969713601</v>
      </c>
      <c r="AN197" s="1">
        <v>0.98943121247167898</v>
      </c>
      <c r="AO197" s="1">
        <v>0.98050441545146005</v>
      </c>
      <c r="AP197" s="1">
        <v>0.96930881633946897</v>
      </c>
      <c r="AQ197" s="1">
        <v>0.97049786677864103</v>
      </c>
      <c r="AR197" s="1">
        <v>0.97425570150129204</v>
      </c>
      <c r="AS197" s="1">
        <v>0.97549568639339101</v>
      </c>
      <c r="AT197" s="1">
        <v>0.99134664066200895</v>
      </c>
      <c r="AU197" s="15">
        <v>0.98846981668718203</v>
      </c>
      <c r="AV197" s="1" t="str">
        <f t="shared" si="33"/>
        <v>AT</v>
      </c>
      <c r="AX197" s="9" t="s">
        <v>18</v>
      </c>
      <c r="AY197" s="1">
        <v>0.977731735992586</v>
      </c>
      <c r="AZ197" s="1">
        <v>0.982964347048637</v>
      </c>
      <c r="BA197" s="1">
        <v>0.96907432796073001</v>
      </c>
      <c r="BB197" s="1">
        <v>0.97646796570713101</v>
      </c>
      <c r="BC197" s="1">
        <v>0.94641044272674502</v>
      </c>
      <c r="BD197" s="1">
        <v>0.96471234799239103</v>
      </c>
      <c r="BE197" s="1">
        <v>0.83524767701306701</v>
      </c>
      <c r="BF197" s="1">
        <v>0.98218944292349497</v>
      </c>
      <c r="BG197" s="15">
        <v>0.98344255623566301</v>
      </c>
      <c r="BH197" s="1" t="str">
        <f t="shared" si="34"/>
        <v>BG</v>
      </c>
    </row>
    <row r="198" spans="2:60" x14ac:dyDescent="0.35">
      <c r="B198" s="10" t="s">
        <v>30</v>
      </c>
      <c r="K198" s="15"/>
      <c r="N198" s="10" t="s">
        <v>30</v>
      </c>
      <c r="W198" s="15"/>
      <c r="Z198" s="10" t="s">
        <v>30</v>
      </c>
      <c r="AI198" s="15"/>
      <c r="AL198" s="10" t="s">
        <v>30</v>
      </c>
      <c r="AU198" s="15"/>
      <c r="AX198" s="10" t="s">
        <v>30</v>
      </c>
      <c r="BG198" s="15"/>
    </row>
    <row r="199" spans="2:60" x14ac:dyDescent="0.35">
      <c r="B199" s="9" t="s">
        <v>11</v>
      </c>
      <c r="C199" s="1">
        <v>0.99160881021528002</v>
      </c>
      <c r="D199" s="1">
        <v>0.99169786489698797</v>
      </c>
      <c r="E199" s="1">
        <v>0.97179076109113804</v>
      </c>
      <c r="F199" s="1">
        <v>0.98975231067811098</v>
      </c>
      <c r="G199" s="1">
        <v>0.96549505359686405</v>
      </c>
      <c r="H199" s="1">
        <v>0.98662382330151299</v>
      </c>
      <c r="I199" s="1">
        <v>0.91584408538834094</v>
      </c>
      <c r="J199" s="1">
        <v>0.99267063728771099</v>
      </c>
      <c r="K199" s="15">
        <v>0.99189311721117601</v>
      </c>
      <c r="L199" s="1" t="str">
        <f t="shared" si="30"/>
        <v>J</v>
      </c>
      <c r="N199" s="9" t="s">
        <v>11</v>
      </c>
      <c r="O199" s="1">
        <v>0.95296395323275296</v>
      </c>
      <c r="P199" s="1">
        <v>0.94299080851031103</v>
      </c>
      <c r="Q199" s="1">
        <v>0.93896421545333097</v>
      </c>
      <c r="R199" s="1">
        <v>0.93938924264994195</v>
      </c>
      <c r="S199" s="1">
        <v>0.93801761704362796</v>
      </c>
      <c r="T199" s="1">
        <v>0.93625213850268696</v>
      </c>
      <c r="U199" s="1">
        <v>0.92884327596221705</v>
      </c>
      <c r="V199" s="1">
        <v>0.94836359439787299</v>
      </c>
      <c r="W199" s="15">
        <v>0.94426596580298705</v>
      </c>
      <c r="X199" s="1" t="str">
        <f t="shared" si="31"/>
        <v>O</v>
      </c>
      <c r="Z199" s="9" t="s">
        <v>11</v>
      </c>
      <c r="AA199" s="1">
        <v>0.96679256652085299</v>
      </c>
      <c r="AB199" s="1">
        <v>0.96530816049568102</v>
      </c>
      <c r="AC199" s="1">
        <v>0.95829094799157599</v>
      </c>
      <c r="AD199" s="1">
        <v>0.96180895640905895</v>
      </c>
      <c r="AE199" s="1">
        <v>0.95288077535705296</v>
      </c>
      <c r="AF199" s="1">
        <v>0.95753803963916295</v>
      </c>
      <c r="AG199" s="1">
        <v>0.95636846076411397</v>
      </c>
      <c r="AH199" s="1">
        <v>0.96595627459785405</v>
      </c>
      <c r="AI199" s="15">
        <v>0.96562406216832497</v>
      </c>
      <c r="AJ199" s="1" t="str">
        <f t="shared" si="32"/>
        <v>AA</v>
      </c>
      <c r="AL199" s="9" t="s">
        <v>11</v>
      </c>
      <c r="AM199" s="1">
        <v>0.97820581730142298</v>
      </c>
      <c r="AN199" s="1">
        <v>0.97894505015237598</v>
      </c>
      <c r="AO199" s="1">
        <v>0.97456044058614399</v>
      </c>
      <c r="AP199" s="1">
        <v>0.97671396536244603</v>
      </c>
      <c r="AQ199" s="1">
        <v>0.97061695926463998</v>
      </c>
      <c r="AR199" s="1">
        <v>0.97434815524599305</v>
      </c>
      <c r="AS199" s="1">
        <v>0.97763714640869104</v>
      </c>
      <c r="AT199" s="1">
        <v>0.97990007000076595</v>
      </c>
      <c r="AU199" s="15">
        <v>0.97899937603783904</v>
      </c>
      <c r="AV199" s="1" t="str">
        <f t="shared" si="33"/>
        <v>AT</v>
      </c>
      <c r="AX199" s="9" t="s">
        <v>11</v>
      </c>
      <c r="AY199" s="1">
        <v>0.98013336146040897</v>
      </c>
      <c r="AZ199" s="1">
        <v>0.97845607125679002</v>
      </c>
      <c r="BA199" s="1">
        <v>0.96529758678508704</v>
      </c>
      <c r="BB199" s="1">
        <v>0.977932235565108</v>
      </c>
      <c r="BC199" s="1">
        <v>0.95389859467203997</v>
      </c>
      <c r="BD199" s="1">
        <v>0.96803550910639702</v>
      </c>
      <c r="BE199" s="1">
        <v>0.81702536854276897</v>
      </c>
      <c r="BF199" s="1">
        <v>0.98013289747626797</v>
      </c>
      <c r="BG199" s="15">
        <v>0.979594199803965</v>
      </c>
      <c r="BH199" s="1" t="str">
        <f t="shared" si="34"/>
        <v>AY</v>
      </c>
    </row>
    <row r="200" spans="2:60" x14ac:dyDescent="0.35">
      <c r="B200" s="9" t="s">
        <v>12</v>
      </c>
      <c r="C200" s="1">
        <v>0.97918006877552299</v>
      </c>
      <c r="D200" s="1">
        <v>0.99102222341048396</v>
      </c>
      <c r="E200" s="1">
        <v>0.96270430680264496</v>
      </c>
      <c r="F200" s="1">
        <v>0.98523588675413998</v>
      </c>
      <c r="G200" s="1">
        <v>0.94976904477046997</v>
      </c>
      <c r="H200" s="1">
        <v>0.97965580433285904</v>
      </c>
      <c r="I200" s="1">
        <v>0.88913952988742795</v>
      </c>
      <c r="J200" s="1">
        <v>0.99100470908722904</v>
      </c>
      <c r="K200" s="15">
        <v>0.99166781322741004</v>
      </c>
      <c r="L200" s="1" t="str">
        <f t="shared" si="30"/>
        <v>K</v>
      </c>
      <c r="N200" s="9" t="s">
        <v>12</v>
      </c>
      <c r="O200" s="1">
        <v>0.94752226091390701</v>
      </c>
      <c r="P200" s="1">
        <v>0.94145835140726797</v>
      </c>
      <c r="Q200" s="1">
        <v>0.929551930667742</v>
      </c>
      <c r="R200" s="1">
        <v>0.91949794248108696</v>
      </c>
      <c r="S200" s="1">
        <v>0.92910829500333802</v>
      </c>
      <c r="T200" s="1">
        <v>0.91585206516745399</v>
      </c>
      <c r="U200" s="1">
        <v>0.91063261839279397</v>
      </c>
      <c r="V200" s="1">
        <v>0.94140840730741304</v>
      </c>
      <c r="W200" s="15">
        <v>0.94386299536693896</v>
      </c>
      <c r="X200" s="1" t="str">
        <f t="shared" si="31"/>
        <v>O</v>
      </c>
      <c r="Z200" s="9" t="s">
        <v>12</v>
      </c>
      <c r="AA200" s="1">
        <v>0.95799962252933502</v>
      </c>
      <c r="AB200" s="1">
        <v>0.965780661803739</v>
      </c>
      <c r="AC200" s="1">
        <v>0.955654929136729</v>
      </c>
      <c r="AD200" s="1">
        <v>0.95146044136544805</v>
      </c>
      <c r="AE200" s="1">
        <v>0.94869601451435204</v>
      </c>
      <c r="AF200" s="1">
        <v>0.95020379088472195</v>
      </c>
      <c r="AG200" s="1">
        <v>0.94859145540212997</v>
      </c>
      <c r="AH200" s="1">
        <v>0.96385180016439198</v>
      </c>
      <c r="AI200" s="15">
        <v>0.96487996212875904</v>
      </c>
      <c r="AJ200" s="1" t="str">
        <f t="shared" si="32"/>
        <v>AB</v>
      </c>
      <c r="AL200" s="9" t="s">
        <v>12</v>
      </c>
      <c r="AM200" s="1">
        <v>0.96508350649742403</v>
      </c>
      <c r="AN200" s="1">
        <v>0.97893083845432105</v>
      </c>
      <c r="AO200" s="1">
        <v>0.97313141447825702</v>
      </c>
      <c r="AP200" s="1">
        <v>0.96803485022623703</v>
      </c>
      <c r="AQ200" s="1">
        <v>0.96748669684614697</v>
      </c>
      <c r="AR200" s="1">
        <v>0.97200726232525503</v>
      </c>
      <c r="AS200" s="1">
        <v>0.975415239949044</v>
      </c>
      <c r="AT200" s="1">
        <v>0.97908000730418399</v>
      </c>
      <c r="AU200" s="15">
        <v>0.97902705468225304</v>
      </c>
      <c r="AV200" s="1" t="str">
        <f t="shared" si="33"/>
        <v>AT</v>
      </c>
      <c r="AX200" s="9" t="s">
        <v>12</v>
      </c>
      <c r="AY200" s="1">
        <v>0.978798282496675</v>
      </c>
      <c r="AZ200" s="1">
        <v>0.97853989027192601</v>
      </c>
      <c r="BA200" s="1">
        <v>0.95913600289337897</v>
      </c>
      <c r="BB200" s="1">
        <v>0.97695234927594199</v>
      </c>
      <c r="BC200" s="1">
        <v>0.94677448045210499</v>
      </c>
      <c r="BD200" s="1">
        <v>0.93965171782166002</v>
      </c>
      <c r="BE200" s="1">
        <v>0.76966352821764505</v>
      </c>
      <c r="BF200" s="1">
        <v>0.97864905347282405</v>
      </c>
      <c r="BG200" s="15">
        <v>0.97934843105102398</v>
      </c>
      <c r="BH200" s="1" t="str">
        <f t="shared" si="34"/>
        <v>BG</v>
      </c>
    </row>
    <row r="201" spans="2:60" x14ac:dyDescent="0.35">
      <c r="B201" s="9" t="s">
        <v>13</v>
      </c>
      <c r="C201" s="1">
        <v>0.95902729102501405</v>
      </c>
      <c r="D201" s="1">
        <v>0.99040703347281001</v>
      </c>
      <c r="E201" s="1">
        <v>0.95507001443724004</v>
      </c>
      <c r="F201" s="1">
        <v>0.95915553564979406</v>
      </c>
      <c r="G201" s="1">
        <v>0.90876432797441098</v>
      </c>
      <c r="H201" s="1">
        <v>0.97319480590656404</v>
      </c>
      <c r="I201" s="1">
        <v>0.86211796936437302</v>
      </c>
      <c r="J201" s="1">
        <v>0.98848549614080405</v>
      </c>
      <c r="K201" s="15">
        <v>0.99000832879119705</v>
      </c>
      <c r="L201" s="1" t="str">
        <f t="shared" si="30"/>
        <v>D</v>
      </c>
      <c r="N201" s="9" t="s">
        <v>13</v>
      </c>
      <c r="O201" s="1">
        <v>0.94451467059302097</v>
      </c>
      <c r="P201" s="1">
        <v>0.93844109373470297</v>
      </c>
      <c r="Q201" s="1">
        <v>0.912311199720932</v>
      </c>
      <c r="R201" s="1">
        <v>0.89100609152034405</v>
      </c>
      <c r="S201" s="1">
        <v>0.907875398599572</v>
      </c>
      <c r="T201" s="1">
        <v>0.89283513675145398</v>
      </c>
      <c r="U201" s="1">
        <v>0.86211773514791101</v>
      </c>
      <c r="V201" s="1">
        <v>0.92560804214613102</v>
      </c>
      <c r="W201" s="15">
        <v>0.94241966875868199</v>
      </c>
      <c r="X201" s="1" t="str">
        <f t="shared" si="31"/>
        <v>O</v>
      </c>
      <c r="Z201" s="9" t="s">
        <v>13</v>
      </c>
      <c r="AA201" s="1">
        <v>0.95486415094383603</v>
      </c>
      <c r="AB201" s="1">
        <v>0.96203463029603298</v>
      </c>
      <c r="AC201" s="1">
        <v>0.94799406048495205</v>
      </c>
      <c r="AD201" s="1">
        <v>0.90336964498752903</v>
      </c>
      <c r="AE201" s="1">
        <v>0.92585115513268001</v>
      </c>
      <c r="AF201" s="1">
        <v>0.93954301111905902</v>
      </c>
      <c r="AG201" s="1">
        <v>0.93766046578897</v>
      </c>
      <c r="AH201" s="1">
        <v>0.96142493274393004</v>
      </c>
      <c r="AI201" s="15">
        <v>0.96068413408092701</v>
      </c>
      <c r="AJ201" s="1" t="str">
        <f t="shared" si="32"/>
        <v>AB</v>
      </c>
      <c r="AL201" s="9" t="s">
        <v>13</v>
      </c>
      <c r="AM201" s="1">
        <v>0.95188185907779399</v>
      </c>
      <c r="AN201" s="1">
        <v>0.97804494128081099</v>
      </c>
      <c r="AO201" s="1">
        <v>0.96929520757638898</v>
      </c>
      <c r="AP201" s="1">
        <v>0.81570218135479799</v>
      </c>
      <c r="AQ201" s="1">
        <v>0.95303772385230401</v>
      </c>
      <c r="AR201" s="1">
        <v>0.96837902618105498</v>
      </c>
      <c r="AS201" s="1">
        <v>0.97282014128885197</v>
      </c>
      <c r="AT201" s="1">
        <v>0.97833373484062103</v>
      </c>
      <c r="AU201" s="15">
        <v>0.97844978937962601</v>
      </c>
      <c r="AV201" s="1" t="str">
        <f t="shared" si="33"/>
        <v>AU</v>
      </c>
      <c r="AX201" s="9" t="s">
        <v>13</v>
      </c>
      <c r="AY201" s="1">
        <v>0.97912078847513795</v>
      </c>
      <c r="AZ201" s="1">
        <v>0.97774454028862401</v>
      </c>
      <c r="BA201" s="1">
        <v>0.95089148341371499</v>
      </c>
      <c r="BB201" s="1">
        <v>0.96866325383891905</v>
      </c>
      <c r="BC201" s="1">
        <v>0.90267734041750203</v>
      </c>
      <c r="BD201" s="1">
        <v>0.95391323023226904</v>
      </c>
      <c r="BE201" s="1">
        <v>0.79559068487840401</v>
      </c>
      <c r="BF201" s="1">
        <v>0.97717678554349696</v>
      </c>
      <c r="BG201" s="15">
        <v>0.97886397044095497</v>
      </c>
      <c r="BH201" s="1" t="str">
        <f t="shared" si="34"/>
        <v>AY</v>
      </c>
    </row>
    <row r="202" spans="2:60" x14ac:dyDescent="0.35">
      <c r="B202" s="9" t="s">
        <v>14</v>
      </c>
      <c r="C202" s="1">
        <v>0.95984970179803897</v>
      </c>
      <c r="D202" s="1">
        <v>0.96284276201444097</v>
      </c>
      <c r="E202" s="1">
        <v>0.93205747290501095</v>
      </c>
      <c r="F202" s="1">
        <v>0.80648823810531101</v>
      </c>
      <c r="G202" s="1">
        <v>0.86800702853464495</v>
      </c>
      <c r="H202" s="1">
        <v>0.96654016300176004</v>
      </c>
      <c r="I202" s="1">
        <v>0.865988207251145</v>
      </c>
      <c r="J202" s="1">
        <v>0.98556002000791398</v>
      </c>
      <c r="K202" s="15">
        <v>0.97634552336639802</v>
      </c>
      <c r="L202" s="1" t="str">
        <f t="shared" si="30"/>
        <v>J</v>
      </c>
      <c r="N202" s="9" t="s">
        <v>14</v>
      </c>
      <c r="O202" s="1">
        <v>0.93757623174050797</v>
      </c>
      <c r="P202" s="1">
        <v>0.88795625482497498</v>
      </c>
      <c r="Q202" s="1">
        <v>0.88009610810286698</v>
      </c>
      <c r="R202" s="1">
        <v>0.69513401440608202</v>
      </c>
      <c r="S202" s="1">
        <v>0.88313122159071</v>
      </c>
      <c r="T202" s="1">
        <v>0.84763988208441698</v>
      </c>
      <c r="U202" s="1">
        <v>0.82253095252181196</v>
      </c>
      <c r="V202" s="1">
        <v>0.89153462309303</v>
      </c>
      <c r="W202" s="15">
        <v>0.91121563758807</v>
      </c>
      <c r="X202" s="1" t="str">
        <f t="shared" si="31"/>
        <v>O</v>
      </c>
      <c r="Z202" s="9" t="s">
        <v>14</v>
      </c>
      <c r="AA202" s="1">
        <v>0.94373109870783101</v>
      </c>
      <c r="AB202" s="1">
        <v>0.90270959481642199</v>
      </c>
      <c r="AC202" s="1">
        <v>0.90716389758988503</v>
      </c>
      <c r="AD202" s="1">
        <v>0.68900346538056401</v>
      </c>
      <c r="AE202" s="1">
        <v>0.87171768311127995</v>
      </c>
      <c r="AF202" s="1">
        <v>0.92887645920732798</v>
      </c>
      <c r="AG202" s="1">
        <v>0.93379092080427595</v>
      </c>
      <c r="AH202" s="1">
        <v>0.95605714671707598</v>
      </c>
      <c r="AI202" s="15">
        <v>0.93853825549554004</v>
      </c>
      <c r="AJ202" s="1" t="str">
        <f t="shared" si="32"/>
        <v>AH</v>
      </c>
      <c r="AL202" s="9" t="s">
        <v>14</v>
      </c>
      <c r="AM202" s="1">
        <v>0.96680084747247297</v>
      </c>
      <c r="AN202" s="1">
        <v>0.96997747298844295</v>
      </c>
      <c r="AO202" s="1">
        <v>0.96192454171286901</v>
      </c>
      <c r="AP202" s="1">
        <v>0.65509105033305104</v>
      </c>
      <c r="AQ202" s="1">
        <v>0.95002414350025099</v>
      </c>
      <c r="AR202" s="1">
        <v>0.96087689832217105</v>
      </c>
      <c r="AS202" s="1">
        <v>0.96763744380141803</v>
      </c>
      <c r="AT202" s="1">
        <v>0.97559258363458501</v>
      </c>
      <c r="AU202" s="15">
        <v>0.97363559773266595</v>
      </c>
      <c r="AV202" s="1" t="str">
        <f t="shared" si="33"/>
        <v>AT</v>
      </c>
      <c r="AX202" s="9" t="s">
        <v>14</v>
      </c>
      <c r="AY202" s="1">
        <v>0.96407794220472898</v>
      </c>
      <c r="AZ202" s="1">
        <v>0.92782744466645495</v>
      </c>
      <c r="BA202" s="1">
        <v>0.93209882663794696</v>
      </c>
      <c r="BB202" s="1">
        <v>0.94282191809502702</v>
      </c>
      <c r="BC202" s="1">
        <v>0.89815962285430095</v>
      </c>
      <c r="BD202" s="1">
        <v>0.92217220856918902</v>
      </c>
      <c r="BE202" s="1">
        <v>0.77975790479852103</v>
      </c>
      <c r="BF202" s="1">
        <v>0.97462702427776104</v>
      </c>
      <c r="BG202" s="15">
        <v>0.97409999390467406</v>
      </c>
      <c r="BH202" s="1" t="str">
        <f t="shared" si="34"/>
        <v>BF</v>
      </c>
    </row>
    <row r="203" spans="2:60" x14ac:dyDescent="0.35">
      <c r="B203" s="9" t="s">
        <v>15</v>
      </c>
      <c r="C203" s="1">
        <v>0.88359822707500502</v>
      </c>
      <c r="D203" s="1">
        <v>0.79834023252860398</v>
      </c>
      <c r="E203" s="1">
        <v>0.83254416359100203</v>
      </c>
      <c r="F203" s="1">
        <v>0.80175127642465904</v>
      </c>
      <c r="G203" s="1">
        <v>0.86380333515540997</v>
      </c>
      <c r="H203" s="1">
        <v>0.88948784490350696</v>
      </c>
      <c r="I203" s="1">
        <v>0.80742623249435796</v>
      </c>
      <c r="J203" s="1">
        <v>0.81825277066986801</v>
      </c>
      <c r="K203" s="15">
        <v>0.79964985387248699</v>
      </c>
      <c r="L203" s="1" t="str">
        <f t="shared" si="30"/>
        <v>H</v>
      </c>
      <c r="N203" s="9" t="s">
        <v>15</v>
      </c>
      <c r="O203" s="1">
        <v>0.878559815973742</v>
      </c>
      <c r="P203" s="1">
        <v>0.82422529794633403</v>
      </c>
      <c r="Q203" s="1">
        <v>0.79649187399924803</v>
      </c>
      <c r="R203" s="1">
        <v>0.82329669839715403</v>
      </c>
      <c r="S203" s="1">
        <v>0.871406963978823</v>
      </c>
      <c r="T203" s="1">
        <v>0.85855221231579204</v>
      </c>
      <c r="U203" s="1">
        <v>0.85264323481349102</v>
      </c>
      <c r="V203" s="1">
        <v>0.80263466255513405</v>
      </c>
      <c r="W203" s="15">
        <v>0.82573683521114005</v>
      </c>
      <c r="X203" s="1" t="str">
        <f t="shared" si="31"/>
        <v>O</v>
      </c>
      <c r="Z203" s="9" t="s">
        <v>15</v>
      </c>
      <c r="AA203" s="1">
        <v>0.814888138881804</v>
      </c>
      <c r="AB203" s="1">
        <v>0.68242122785998405</v>
      </c>
      <c r="AC203" s="1">
        <v>0.74806331178724195</v>
      </c>
      <c r="AD203" s="1">
        <v>0.67598740656476197</v>
      </c>
      <c r="AE203" s="1">
        <v>0.81958046811178098</v>
      </c>
      <c r="AF203" s="1">
        <v>0.84278953496584397</v>
      </c>
      <c r="AG203" s="1">
        <v>0.82049033932945603</v>
      </c>
      <c r="AH203" s="1">
        <v>0.803458099583649</v>
      </c>
      <c r="AI203" s="15">
        <v>0.68361903466891905</v>
      </c>
      <c r="AJ203" s="1" t="str">
        <f t="shared" si="32"/>
        <v>AF</v>
      </c>
      <c r="AL203" s="9" t="s">
        <v>15</v>
      </c>
      <c r="AM203" s="1">
        <v>0.86324372217437795</v>
      </c>
      <c r="AN203" s="1">
        <v>0.79639013899438005</v>
      </c>
      <c r="AO203" s="1">
        <v>0.84604298575427395</v>
      </c>
      <c r="AP203" s="1">
        <v>0.79575127446230198</v>
      </c>
      <c r="AQ203" s="1">
        <v>0.90356214106993304</v>
      </c>
      <c r="AR203" s="1">
        <v>0.91733422212375204</v>
      </c>
      <c r="AS203" s="1">
        <v>0.92144238984974802</v>
      </c>
      <c r="AT203" s="1">
        <v>0.84555434097363402</v>
      </c>
      <c r="AU203" s="15">
        <v>0.79816724600052802</v>
      </c>
      <c r="AV203" s="1" t="str">
        <f t="shared" si="33"/>
        <v>AS</v>
      </c>
      <c r="AX203" s="9" t="s">
        <v>15</v>
      </c>
      <c r="AY203" s="1">
        <v>0.93692608869010896</v>
      </c>
      <c r="AZ203" s="1">
        <v>0.93935038001056903</v>
      </c>
      <c r="BA203" s="1">
        <v>0.92454368737581305</v>
      </c>
      <c r="BB203" s="1">
        <v>0.93797489161102199</v>
      </c>
      <c r="BC203" s="1">
        <v>0.92506465962930795</v>
      </c>
      <c r="BD203" s="1">
        <v>0.92149160805085695</v>
      </c>
      <c r="BE203" s="1">
        <v>0.75602988017288197</v>
      </c>
      <c r="BF203" s="1">
        <v>0.93625457790304001</v>
      </c>
      <c r="BG203" s="15">
        <v>0.93934931227175</v>
      </c>
      <c r="BH203" s="1" t="str">
        <f t="shared" si="34"/>
        <v>AZ</v>
      </c>
    </row>
    <row r="204" spans="2:60" x14ac:dyDescent="0.35">
      <c r="B204" s="9" t="s">
        <v>16</v>
      </c>
      <c r="C204" s="1">
        <v>0.98520605272264095</v>
      </c>
      <c r="D204" s="1">
        <v>0.98813104289888798</v>
      </c>
      <c r="E204" s="1">
        <v>0.96027925470103903</v>
      </c>
      <c r="F204" s="1">
        <v>0.98364930576392695</v>
      </c>
      <c r="G204" s="1">
        <v>0.95591862217276602</v>
      </c>
      <c r="H204" s="1">
        <v>0.97885302988550604</v>
      </c>
      <c r="I204" s="1">
        <v>0.92332190062334196</v>
      </c>
      <c r="J204" s="1">
        <v>0.98852261910620598</v>
      </c>
      <c r="K204" s="15">
        <v>0.98909157114642299</v>
      </c>
      <c r="L204" s="1" t="str">
        <f t="shared" si="30"/>
        <v>K</v>
      </c>
      <c r="N204" s="9" t="s">
        <v>16</v>
      </c>
      <c r="O204" s="1">
        <v>0.93657594230894203</v>
      </c>
      <c r="P204" s="1">
        <v>0.93114025605435602</v>
      </c>
      <c r="Q204" s="1">
        <v>0.91663782665253202</v>
      </c>
      <c r="R204" s="1">
        <v>0.92040587465743595</v>
      </c>
      <c r="S204" s="1">
        <v>0.92599561206941905</v>
      </c>
      <c r="T204" s="1">
        <v>0.91263403748834404</v>
      </c>
      <c r="U204" s="1">
        <v>0.90781105320408495</v>
      </c>
      <c r="V204" s="1">
        <v>0.93390196891149502</v>
      </c>
      <c r="W204" s="15">
        <v>0.933751409330556</v>
      </c>
      <c r="X204" s="1" t="str">
        <f t="shared" si="31"/>
        <v>O</v>
      </c>
      <c r="Z204" s="9" t="s">
        <v>16</v>
      </c>
      <c r="AA204" s="1">
        <v>0.94683641990743705</v>
      </c>
      <c r="AB204" s="1">
        <v>0.959162669042529</v>
      </c>
      <c r="AC204" s="1">
        <v>0.95035784725958194</v>
      </c>
      <c r="AD204" s="1">
        <v>0.94685487737821605</v>
      </c>
      <c r="AE204" s="1">
        <v>0.94446708062165796</v>
      </c>
      <c r="AF204" s="1">
        <v>0.94795676309316002</v>
      </c>
      <c r="AG204" s="1">
        <v>0.94724205844915099</v>
      </c>
      <c r="AH204" s="1">
        <v>0.95925636602535502</v>
      </c>
      <c r="AI204" s="15">
        <v>0.95893558730736095</v>
      </c>
      <c r="AJ204" s="1" t="str">
        <f t="shared" si="32"/>
        <v>AH</v>
      </c>
      <c r="AL204" s="9" t="s">
        <v>16</v>
      </c>
      <c r="AM204" s="1">
        <v>0.96152279013000996</v>
      </c>
      <c r="AN204" s="1">
        <v>0.974944123343925</v>
      </c>
      <c r="AO204" s="1">
        <v>0.96886758508175297</v>
      </c>
      <c r="AP204" s="1">
        <v>0.96558323244241995</v>
      </c>
      <c r="AQ204" s="1">
        <v>0.96448046998986803</v>
      </c>
      <c r="AR204" s="1">
        <v>0.97063382073704996</v>
      </c>
      <c r="AS204" s="1">
        <v>0.97520597886932803</v>
      </c>
      <c r="AT204" s="1">
        <v>0.97666280822414497</v>
      </c>
      <c r="AU204" s="15">
        <v>0.97577260375860198</v>
      </c>
      <c r="AV204" s="1" t="str">
        <f t="shared" si="33"/>
        <v>AT</v>
      </c>
      <c r="AX204" s="9" t="s">
        <v>16</v>
      </c>
      <c r="AY204" s="1">
        <v>0.96861623773738503</v>
      </c>
      <c r="AZ204" s="1">
        <v>0.97591914433457505</v>
      </c>
      <c r="BA204" s="1">
        <v>0.94157351048009397</v>
      </c>
      <c r="BB204" s="1">
        <v>0.97357713943072499</v>
      </c>
      <c r="BC204" s="1">
        <v>0.93241231108269296</v>
      </c>
      <c r="BD204" s="1">
        <v>0.94157016936930105</v>
      </c>
      <c r="BE204" s="1">
        <v>0.73542711321902998</v>
      </c>
      <c r="BF204" s="1">
        <v>0.97504849513812497</v>
      </c>
      <c r="BG204" s="15">
        <v>0.97621464413944303</v>
      </c>
      <c r="BH204" s="1" t="str">
        <f t="shared" si="34"/>
        <v>BG</v>
      </c>
    </row>
    <row r="205" spans="2:60" x14ac:dyDescent="0.35">
      <c r="B205" s="9" t="s">
        <v>17</v>
      </c>
      <c r="C205" s="1">
        <v>0.99245364538813996</v>
      </c>
      <c r="D205" s="1">
        <v>0.99505983026629197</v>
      </c>
      <c r="E205" s="1">
        <v>0.972639123797572</v>
      </c>
      <c r="F205" s="1">
        <v>0.98670205878648298</v>
      </c>
      <c r="G205" s="1">
        <v>0.96593102164122802</v>
      </c>
      <c r="H205" s="1">
        <v>0.98230378812957497</v>
      </c>
      <c r="I205" s="1">
        <v>0.87207141725180104</v>
      </c>
      <c r="J205" s="1">
        <v>0.99369272361045802</v>
      </c>
      <c r="K205" s="15">
        <v>0.99485843920764006</v>
      </c>
      <c r="L205" s="1" t="str">
        <f t="shared" si="30"/>
        <v>D</v>
      </c>
      <c r="N205" s="9" t="s">
        <v>17</v>
      </c>
      <c r="O205" s="1">
        <v>0.95424927012586302</v>
      </c>
      <c r="P205" s="1">
        <v>0.95296844959302096</v>
      </c>
      <c r="Q205" s="1">
        <v>0.94248733674996499</v>
      </c>
      <c r="R205" s="1">
        <v>0.929713886031726</v>
      </c>
      <c r="S205" s="1">
        <v>0.93894885858941002</v>
      </c>
      <c r="T205" s="1">
        <v>0.92519080868434</v>
      </c>
      <c r="U205" s="1">
        <v>0.90990195532239504</v>
      </c>
      <c r="V205" s="1">
        <v>0.94467341825782603</v>
      </c>
      <c r="W205" s="15">
        <v>0.95294466226152097</v>
      </c>
      <c r="X205" s="1" t="str">
        <f t="shared" si="31"/>
        <v>O</v>
      </c>
      <c r="Z205" s="9" t="s">
        <v>17</v>
      </c>
      <c r="AA205" s="1">
        <v>0.97199494863866798</v>
      </c>
      <c r="AB205" s="1">
        <v>0.97263566268048796</v>
      </c>
      <c r="AC205" s="1">
        <v>0.96306616312620397</v>
      </c>
      <c r="AD205" s="1">
        <v>0.94251783776707199</v>
      </c>
      <c r="AE205" s="1">
        <v>0.95409719127877102</v>
      </c>
      <c r="AF205" s="1">
        <v>0.953342145879431</v>
      </c>
      <c r="AG205" s="1">
        <v>0.94856819242121404</v>
      </c>
      <c r="AH205" s="1">
        <v>0.97118077652253498</v>
      </c>
      <c r="AI205" s="15">
        <v>0.97215973747153905</v>
      </c>
      <c r="AJ205" s="1" t="str">
        <f t="shared" si="32"/>
        <v>AB</v>
      </c>
      <c r="AL205" s="9" t="s">
        <v>17</v>
      </c>
      <c r="AM205" s="1">
        <v>0.98010979925089103</v>
      </c>
      <c r="AN205" s="1">
        <v>0.98367500839458699</v>
      </c>
      <c r="AO205" s="1">
        <v>0.97819921208008198</v>
      </c>
      <c r="AP205" s="1">
        <v>0.96766299273904599</v>
      </c>
      <c r="AQ205" s="1">
        <v>0.97137584828506396</v>
      </c>
      <c r="AR205" s="1">
        <v>0.97276835454620703</v>
      </c>
      <c r="AS205" s="1">
        <v>0.97564609731890595</v>
      </c>
      <c r="AT205" s="1">
        <v>0.98382639800854099</v>
      </c>
      <c r="AU205" s="15">
        <v>0.98356306278026795</v>
      </c>
      <c r="AV205" s="1" t="str">
        <f t="shared" si="33"/>
        <v>AT</v>
      </c>
      <c r="AX205" s="9" t="s">
        <v>17</v>
      </c>
      <c r="AY205" s="1">
        <v>0.98298845632827803</v>
      </c>
      <c r="AZ205" s="1">
        <v>0.98174022447562803</v>
      </c>
      <c r="BA205" s="1">
        <v>0.97015067461988103</v>
      </c>
      <c r="BB205" s="1">
        <v>0.97675346270755303</v>
      </c>
      <c r="BC205" s="1">
        <v>0.95248415886292304</v>
      </c>
      <c r="BD205" s="1">
        <v>0.961763772403469</v>
      </c>
      <c r="BE205" s="1">
        <v>0.85425905039352001</v>
      </c>
      <c r="BF205" s="1">
        <v>0.98191191895155405</v>
      </c>
      <c r="BG205" s="15">
        <v>0.98321757953242594</v>
      </c>
      <c r="BH205" s="1" t="str">
        <f t="shared" si="34"/>
        <v>BG</v>
      </c>
    </row>
    <row r="206" spans="2:60" x14ac:dyDescent="0.35">
      <c r="B206" s="9" t="s">
        <v>18</v>
      </c>
      <c r="C206" s="1">
        <v>0.97272127176786405</v>
      </c>
      <c r="D206" s="1">
        <v>0.99507194792858999</v>
      </c>
      <c r="E206" s="1">
        <v>0.97786509804291999</v>
      </c>
      <c r="F206" s="1">
        <v>0.98808435022347496</v>
      </c>
      <c r="G206" s="1">
        <v>0.95856049211878303</v>
      </c>
      <c r="H206" s="1">
        <v>0.98414163623403395</v>
      </c>
      <c r="I206" s="1">
        <v>0.92399837221424497</v>
      </c>
      <c r="J206" s="1">
        <v>0.99481457700670795</v>
      </c>
      <c r="K206" s="15">
        <v>0.99516601610449096</v>
      </c>
      <c r="L206" s="1" t="str">
        <f t="shared" si="30"/>
        <v>K</v>
      </c>
      <c r="N206" s="9" t="s">
        <v>18</v>
      </c>
      <c r="O206" s="1">
        <v>0.93539576602577601</v>
      </c>
      <c r="P206" s="1">
        <v>0.95624635949943804</v>
      </c>
      <c r="Q206" s="1">
        <v>0.94358153526344302</v>
      </c>
      <c r="R206" s="1">
        <v>0.92320186102537605</v>
      </c>
      <c r="S206" s="1">
        <v>0.93338790294129104</v>
      </c>
      <c r="T206" s="1">
        <v>0.92894735918842797</v>
      </c>
      <c r="U206" s="1">
        <v>0.91230309478659399</v>
      </c>
      <c r="V206" s="1">
        <v>0.94707254957376796</v>
      </c>
      <c r="W206" s="15">
        <v>0.95325798487571001</v>
      </c>
      <c r="X206" s="1" t="str">
        <f t="shared" si="31"/>
        <v>P</v>
      </c>
      <c r="Z206" s="9" t="s">
        <v>18</v>
      </c>
      <c r="AA206" s="1">
        <v>0.94473736548504195</v>
      </c>
      <c r="AB206" s="1">
        <v>0.97926158360377102</v>
      </c>
      <c r="AC206" s="1">
        <v>0.96569183178564499</v>
      </c>
      <c r="AD206" s="1">
        <v>0.943326386324427</v>
      </c>
      <c r="AE206" s="1">
        <v>0.94984987358690698</v>
      </c>
      <c r="AF206" s="1">
        <v>0.95600579086316795</v>
      </c>
      <c r="AG206" s="1">
        <v>0.95338835443194503</v>
      </c>
      <c r="AH206" s="1">
        <v>0.98052386928944102</v>
      </c>
      <c r="AI206" s="15">
        <v>0.978689143936325</v>
      </c>
      <c r="AJ206" s="1" t="str">
        <f t="shared" si="32"/>
        <v>AH</v>
      </c>
      <c r="AL206" s="9" t="s">
        <v>18</v>
      </c>
      <c r="AM206" s="1">
        <v>0.95051656019421005</v>
      </c>
      <c r="AN206" s="1">
        <v>0.989988986885591</v>
      </c>
      <c r="AO206" s="1">
        <v>0.98070340518235799</v>
      </c>
      <c r="AP206" s="1">
        <v>0.964516579199857</v>
      </c>
      <c r="AQ206" s="1">
        <v>0.96904274306810601</v>
      </c>
      <c r="AR206" s="1">
        <v>0.97378786735859302</v>
      </c>
      <c r="AS206" s="1">
        <v>0.97762567957893698</v>
      </c>
      <c r="AT206" s="1">
        <v>0.99135624471975303</v>
      </c>
      <c r="AU206" s="15">
        <v>0.98840205465130804</v>
      </c>
      <c r="AV206" s="1" t="str">
        <f t="shared" si="33"/>
        <v>AT</v>
      </c>
      <c r="AX206" s="9" t="s">
        <v>18</v>
      </c>
      <c r="AY206" s="1">
        <v>0.98264063590749695</v>
      </c>
      <c r="AZ206" s="1">
        <v>0.98335968653988604</v>
      </c>
      <c r="BA206" s="1">
        <v>0.96917090976471698</v>
      </c>
      <c r="BB206" s="1">
        <v>0.97425017983631501</v>
      </c>
      <c r="BC206" s="1">
        <v>0.94446837239764703</v>
      </c>
      <c r="BD206" s="1">
        <v>0.961010953514148</v>
      </c>
      <c r="BE206" s="1">
        <v>0.81362289944534605</v>
      </c>
      <c r="BF206" s="1">
        <v>0.982181451954941</v>
      </c>
      <c r="BG206" s="15">
        <v>0.98365574314752802</v>
      </c>
      <c r="BH206" s="1" t="str">
        <f t="shared" si="34"/>
        <v>BG</v>
      </c>
    </row>
    <row r="207" spans="2:60" x14ac:dyDescent="0.35">
      <c r="B207" s="10" t="s">
        <v>31</v>
      </c>
      <c r="K207" s="15"/>
      <c r="N207" s="10" t="s">
        <v>31</v>
      </c>
      <c r="W207" s="15"/>
      <c r="Z207" s="10" t="s">
        <v>31</v>
      </c>
      <c r="AI207" s="15"/>
      <c r="AL207" s="10" t="s">
        <v>31</v>
      </c>
      <c r="AU207" s="15"/>
      <c r="AX207" s="10" t="s">
        <v>31</v>
      </c>
      <c r="BG207" s="15"/>
    </row>
    <row r="208" spans="2:60" x14ac:dyDescent="0.35">
      <c r="B208" s="9" t="s">
        <v>11</v>
      </c>
      <c r="C208" s="1">
        <v>0.96998504375251404</v>
      </c>
      <c r="D208" s="1">
        <v>0.99388549261846704</v>
      </c>
      <c r="E208" s="1">
        <v>0.96841455428162204</v>
      </c>
      <c r="F208" s="1">
        <v>0.978041847615155</v>
      </c>
      <c r="G208" s="1">
        <v>0.97322717335646303</v>
      </c>
      <c r="H208" s="1">
        <v>0.98812388885034497</v>
      </c>
      <c r="I208" s="1">
        <v>0.86975911712687703</v>
      </c>
      <c r="J208" s="1">
        <v>0.99357262415798098</v>
      </c>
      <c r="K208" s="15">
        <v>0.99370057262727995</v>
      </c>
      <c r="L208" s="1" t="str">
        <f t="shared" si="30"/>
        <v>D</v>
      </c>
      <c r="N208" s="9" t="s">
        <v>11</v>
      </c>
      <c r="O208" s="1">
        <v>0.93501082103981503</v>
      </c>
      <c r="P208" s="1">
        <v>0.94423539006433499</v>
      </c>
      <c r="Q208" s="1">
        <v>0.93478491567004596</v>
      </c>
      <c r="R208" s="1">
        <v>0.93026941042426903</v>
      </c>
      <c r="S208" s="1">
        <v>0.93901992678424295</v>
      </c>
      <c r="T208" s="1">
        <v>0.94429962133840994</v>
      </c>
      <c r="U208" s="1">
        <v>0.89034281361482104</v>
      </c>
      <c r="V208" s="1">
        <v>0.94883442925767503</v>
      </c>
      <c r="W208" s="15">
        <v>0.94510830447540295</v>
      </c>
      <c r="X208" s="1" t="str">
        <f t="shared" si="31"/>
        <v>V</v>
      </c>
      <c r="Z208" s="9" t="s">
        <v>11</v>
      </c>
      <c r="AA208" s="1">
        <v>0.95093513688734999</v>
      </c>
      <c r="AB208" s="1">
        <v>0.96621757943086595</v>
      </c>
      <c r="AC208" s="1">
        <v>0.95563658817695196</v>
      </c>
      <c r="AD208" s="1">
        <v>0.95141386442102804</v>
      </c>
      <c r="AE208" s="1">
        <v>0.95681506776991398</v>
      </c>
      <c r="AF208" s="1">
        <v>0.96260918532891004</v>
      </c>
      <c r="AG208" s="1">
        <v>0.89551994194448203</v>
      </c>
      <c r="AH208" s="1">
        <v>0.96718716643845204</v>
      </c>
      <c r="AI208" s="15">
        <v>0.96622262284291405</v>
      </c>
      <c r="AJ208" s="1" t="str">
        <f t="shared" si="32"/>
        <v>AH</v>
      </c>
      <c r="AL208" s="9" t="s">
        <v>11</v>
      </c>
      <c r="AM208" s="1">
        <v>0.95071566219232295</v>
      </c>
      <c r="AN208" s="1">
        <v>0.97921682838518898</v>
      </c>
      <c r="AO208" s="1">
        <v>0.97138618941793997</v>
      </c>
      <c r="AP208" s="1">
        <v>0.95691799775012498</v>
      </c>
      <c r="AQ208" s="1">
        <v>0.97293418137811505</v>
      </c>
      <c r="AR208" s="1">
        <v>0.97712935261927503</v>
      </c>
      <c r="AS208" s="1">
        <v>0.97840338032325902</v>
      </c>
      <c r="AT208" s="1">
        <v>0.98038694447409203</v>
      </c>
      <c r="AU208" s="15">
        <v>0.97926341347483903</v>
      </c>
      <c r="AV208" s="1" t="str">
        <f t="shared" si="33"/>
        <v>AT</v>
      </c>
      <c r="AX208" s="9" t="s">
        <v>11</v>
      </c>
      <c r="AY208" s="1">
        <v>0.976532933445454</v>
      </c>
      <c r="AZ208" s="1">
        <v>0.97991093070320601</v>
      </c>
      <c r="BA208" s="1">
        <v>0.96561894173451002</v>
      </c>
      <c r="BB208" s="1">
        <v>0.97654443121782297</v>
      </c>
      <c r="BC208" s="1">
        <v>0.95978159896484005</v>
      </c>
      <c r="BD208" s="1">
        <v>0.97228003032143595</v>
      </c>
      <c r="BE208" s="1">
        <v>0.72970175595773301</v>
      </c>
      <c r="BF208" s="1">
        <v>0.98127008586330899</v>
      </c>
      <c r="BG208" s="15">
        <v>0.98026367848586204</v>
      </c>
      <c r="BH208" s="1" t="str">
        <f t="shared" si="34"/>
        <v>BF</v>
      </c>
    </row>
    <row r="209" spans="2:60" x14ac:dyDescent="0.35">
      <c r="B209" s="9" t="s">
        <v>12</v>
      </c>
      <c r="C209" s="1">
        <v>0.89785196740058004</v>
      </c>
      <c r="D209" s="1">
        <v>0.98824106989953098</v>
      </c>
      <c r="E209" s="1">
        <v>0.96305027355552097</v>
      </c>
      <c r="F209" s="1">
        <v>0.93613171667607498</v>
      </c>
      <c r="G209" s="1">
        <v>0.96419252031583502</v>
      </c>
      <c r="H209" s="1">
        <v>0.979079131897577</v>
      </c>
      <c r="I209" s="1">
        <v>0.84103149341898897</v>
      </c>
      <c r="J209" s="1">
        <v>0.99132515563336498</v>
      </c>
      <c r="K209" s="15">
        <v>0.99265148364613298</v>
      </c>
      <c r="L209" s="1" t="str">
        <f t="shared" si="30"/>
        <v>K</v>
      </c>
      <c r="N209" s="9" t="s">
        <v>12</v>
      </c>
      <c r="O209" s="1">
        <v>0.86867266278829602</v>
      </c>
      <c r="P209" s="1">
        <v>0.94240174998959503</v>
      </c>
      <c r="Q209" s="1">
        <v>0.92572629098723302</v>
      </c>
      <c r="R209" s="1">
        <v>0.83867202529024798</v>
      </c>
      <c r="S209" s="1">
        <v>0.93685647530391303</v>
      </c>
      <c r="T209" s="1">
        <v>0.91546933936758301</v>
      </c>
      <c r="U209" s="1">
        <v>0.90586751889195705</v>
      </c>
      <c r="V209" s="1">
        <v>0.94050915746080999</v>
      </c>
      <c r="W209" s="15">
        <v>0.94445835894380803</v>
      </c>
      <c r="X209" s="1" t="str">
        <f t="shared" si="31"/>
        <v>W</v>
      </c>
      <c r="Z209" s="9" t="s">
        <v>12</v>
      </c>
      <c r="AA209" s="1">
        <v>0.87674479684486595</v>
      </c>
      <c r="AB209" s="1">
        <v>0.96531347512802501</v>
      </c>
      <c r="AC209" s="1">
        <v>0.95375929749815003</v>
      </c>
      <c r="AD209" s="1">
        <v>0.88980029152834506</v>
      </c>
      <c r="AE209" s="1">
        <v>0.95201351175942805</v>
      </c>
      <c r="AF209" s="1">
        <v>0.9529083866154</v>
      </c>
      <c r="AG209" s="1">
        <v>0.94731339729446595</v>
      </c>
      <c r="AH209" s="1">
        <v>0.96353478385742097</v>
      </c>
      <c r="AI209" s="15">
        <v>0.96586067287204502</v>
      </c>
      <c r="AJ209" s="1" t="str">
        <f t="shared" si="32"/>
        <v>AI</v>
      </c>
      <c r="AL209" s="9" t="s">
        <v>12</v>
      </c>
      <c r="AM209" s="1">
        <v>0.83713448084409903</v>
      </c>
      <c r="AN209" s="1">
        <v>0.97897654218353902</v>
      </c>
      <c r="AO209" s="1">
        <v>0.971967664650777</v>
      </c>
      <c r="AP209" s="1">
        <v>0.89567805339856199</v>
      </c>
      <c r="AQ209" s="1">
        <v>0.96993317915959898</v>
      </c>
      <c r="AR209" s="1">
        <v>0.97136037489662697</v>
      </c>
      <c r="AS209" s="1">
        <v>0.97546303717221705</v>
      </c>
      <c r="AT209" s="1">
        <v>0.97926949923096496</v>
      </c>
      <c r="AU209" s="15">
        <v>0.97902714637015198</v>
      </c>
      <c r="AV209" s="1" t="str">
        <f t="shared" si="33"/>
        <v>AT</v>
      </c>
      <c r="AX209" s="9" t="s">
        <v>12</v>
      </c>
      <c r="AY209" s="1">
        <v>0.95472196085007799</v>
      </c>
      <c r="AZ209" s="1">
        <v>0.97951497799927101</v>
      </c>
      <c r="BA209" s="1">
        <v>0.95850073056429697</v>
      </c>
      <c r="BB209" s="1">
        <v>0.96405069510353003</v>
      </c>
      <c r="BC209" s="1">
        <v>0.94560996170529998</v>
      </c>
      <c r="BD209" s="1">
        <v>0.94153910568473698</v>
      </c>
      <c r="BE209" s="1">
        <v>0.75133011589964505</v>
      </c>
      <c r="BF209" s="1">
        <v>0.97888046392974404</v>
      </c>
      <c r="BG209" s="15">
        <v>0.97970662728439695</v>
      </c>
      <c r="BH209" s="1" t="str">
        <f t="shared" si="34"/>
        <v>BG</v>
      </c>
    </row>
    <row r="210" spans="2:60" x14ac:dyDescent="0.35">
      <c r="B210" s="9" t="s">
        <v>13</v>
      </c>
      <c r="C210" s="1">
        <v>0.88642237859459705</v>
      </c>
      <c r="D210" s="1">
        <v>0.99014418741464405</v>
      </c>
      <c r="E210" s="1">
        <v>0.95581444196931198</v>
      </c>
      <c r="F210" s="1">
        <v>0.82617490659401605</v>
      </c>
      <c r="G210" s="1">
        <v>0.92375319484236396</v>
      </c>
      <c r="H210" s="1">
        <v>0.97192840741192299</v>
      </c>
      <c r="I210" s="1">
        <v>0.85988510372705595</v>
      </c>
      <c r="J210" s="1">
        <v>0.98850995043934298</v>
      </c>
      <c r="K210" s="15">
        <v>0.99089207875762197</v>
      </c>
      <c r="L210" s="1" t="str">
        <f t="shared" si="30"/>
        <v>K</v>
      </c>
      <c r="N210" s="9" t="s">
        <v>13</v>
      </c>
      <c r="O210" s="1">
        <v>0.90872978823137396</v>
      </c>
      <c r="P210" s="1">
        <v>0.93563925876856002</v>
      </c>
      <c r="Q210" s="1">
        <v>0.91153803558228996</v>
      </c>
      <c r="R210" s="1">
        <v>0.75869327674354303</v>
      </c>
      <c r="S210" s="1">
        <v>0.914680510693899</v>
      </c>
      <c r="T210" s="1">
        <v>0.88930757077163602</v>
      </c>
      <c r="U210" s="1">
        <v>0.88686072308956398</v>
      </c>
      <c r="V210" s="1">
        <v>0.92831019708001905</v>
      </c>
      <c r="W210" s="15">
        <v>0.94263119585143695</v>
      </c>
      <c r="X210" s="1" t="str">
        <f t="shared" si="31"/>
        <v>W</v>
      </c>
      <c r="Z210" s="9" t="s">
        <v>13</v>
      </c>
      <c r="AA210" s="1">
        <v>0.89674211787168101</v>
      </c>
      <c r="AB210" s="1">
        <v>0.95627033836678399</v>
      </c>
      <c r="AC210" s="1">
        <v>0.947502004850726</v>
      </c>
      <c r="AD210" s="1">
        <v>0.741589893320864</v>
      </c>
      <c r="AE210" s="1">
        <v>0.92996314798113</v>
      </c>
      <c r="AF210" s="1">
        <v>0.94271877786607805</v>
      </c>
      <c r="AG210" s="1">
        <v>0.937569436298748</v>
      </c>
      <c r="AH210" s="1">
        <v>0.96114824996592496</v>
      </c>
      <c r="AI210" s="15">
        <v>0.96140383897811599</v>
      </c>
      <c r="AJ210" s="1" t="str">
        <f t="shared" si="32"/>
        <v>AI</v>
      </c>
      <c r="AL210" s="9" t="s">
        <v>13</v>
      </c>
      <c r="AM210" s="1">
        <v>0.83550432427695398</v>
      </c>
      <c r="AN210" s="1">
        <v>0.97802463707009502</v>
      </c>
      <c r="AO210" s="1">
        <v>0.96915024274945505</v>
      </c>
      <c r="AP210" s="1">
        <v>0.590554483830807</v>
      </c>
      <c r="AQ210" s="1">
        <v>0.95534639943833499</v>
      </c>
      <c r="AR210" s="1">
        <v>0.96845923164132097</v>
      </c>
      <c r="AS210" s="1">
        <v>0.97293545640602197</v>
      </c>
      <c r="AT210" s="1">
        <v>0.97836078803158899</v>
      </c>
      <c r="AU210" s="15">
        <v>0.97847562325426296</v>
      </c>
      <c r="AV210" s="1" t="str">
        <f t="shared" si="33"/>
        <v>AU</v>
      </c>
      <c r="AX210" s="9" t="s">
        <v>13</v>
      </c>
      <c r="AY210" s="1">
        <v>0.97422478421563297</v>
      </c>
      <c r="AZ210" s="1">
        <v>0.978004828219317</v>
      </c>
      <c r="BA210" s="1">
        <v>0.95092543894696002</v>
      </c>
      <c r="BB210" s="1">
        <v>0.92433981324126102</v>
      </c>
      <c r="BC210" s="1">
        <v>0.92386545124143404</v>
      </c>
      <c r="BD210" s="1">
        <v>0.93707522204424198</v>
      </c>
      <c r="BE210" s="1">
        <v>0.84720948314797195</v>
      </c>
      <c r="BF210" s="1">
        <v>0.97697964735630105</v>
      </c>
      <c r="BG210" s="15">
        <v>0.97915213494769504</v>
      </c>
      <c r="BH210" s="1" t="str">
        <f t="shared" si="34"/>
        <v>BG</v>
      </c>
    </row>
    <row r="211" spans="2:60" x14ac:dyDescent="0.35">
      <c r="B211" s="9" t="s">
        <v>14</v>
      </c>
      <c r="C211" s="1">
        <v>0.95111316373066401</v>
      </c>
      <c r="D211" s="1">
        <v>0.967816731422669</v>
      </c>
      <c r="E211" s="1">
        <v>0.93401857174620495</v>
      </c>
      <c r="F211" s="1">
        <v>0.68379244779647597</v>
      </c>
      <c r="G211" s="1">
        <v>0.78639883715858805</v>
      </c>
      <c r="H211" s="1">
        <v>0.96489117602406205</v>
      </c>
      <c r="I211" s="1">
        <v>0.84584951404813102</v>
      </c>
      <c r="J211" s="1">
        <v>0.98514627423359502</v>
      </c>
      <c r="K211" s="15">
        <v>0.97919039170322197</v>
      </c>
      <c r="L211" s="1" t="str">
        <f t="shared" si="30"/>
        <v>J</v>
      </c>
      <c r="N211" s="9" t="s">
        <v>14</v>
      </c>
      <c r="O211" s="1">
        <v>0.93044975188600598</v>
      </c>
      <c r="P211" s="1">
        <v>0.89243462665585105</v>
      </c>
      <c r="Q211" s="1">
        <v>0.88326862134416495</v>
      </c>
      <c r="R211" s="1">
        <v>0.59057592511868096</v>
      </c>
      <c r="S211" s="1">
        <v>0.85678663526138898</v>
      </c>
      <c r="T211" s="1">
        <v>0.84770685462725204</v>
      </c>
      <c r="U211" s="1">
        <v>0.84608901723927199</v>
      </c>
      <c r="V211" s="1">
        <v>0.88351552487424001</v>
      </c>
      <c r="W211" s="15">
        <v>0.90586096426517104</v>
      </c>
      <c r="X211" s="1" t="str">
        <f t="shared" si="31"/>
        <v>O</v>
      </c>
      <c r="Z211" s="9" t="s">
        <v>14</v>
      </c>
      <c r="AA211" s="1">
        <v>0.93049451636171598</v>
      </c>
      <c r="AB211" s="1">
        <v>0.74149653493732204</v>
      </c>
      <c r="AC211" s="1">
        <v>0.91096844946708599</v>
      </c>
      <c r="AD211" s="1">
        <v>0.52451309934933699</v>
      </c>
      <c r="AE211" s="1">
        <v>0.86320788831147499</v>
      </c>
      <c r="AF211" s="1">
        <v>0.92819844292709297</v>
      </c>
      <c r="AG211" s="1">
        <v>0.92701554578727097</v>
      </c>
      <c r="AH211" s="1">
        <v>0.95567287855636296</v>
      </c>
      <c r="AI211" s="15">
        <v>0.93722318023273399</v>
      </c>
      <c r="AJ211" s="1" t="str">
        <f t="shared" si="32"/>
        <v>AH</v>
      </c>
      <c r="AL211" s="9" t="s">
        <v>14</v>
      </c>
      <c r="AM211" s="1">
        <v>0.95463627242288296</v>
      </c>
      <c r="AN211" s="1">
        <v>0.93916194083466598</v>
      </c>
      <c r="AO211" s="1">
        <v>0.96127970784920502</v>
      </c>
      <c r="AP211" s="1">
        <v>0.43707732654748799</v>
      </c>
      <c r="AQ211" s="1">
        <v>0.936958693237262</v>
      </c>
      <c r="AR211" s="1">
        <v>0.96022209773042499</v>
      </c>
      <c r="AS211" s="1">
        <v>0.96764476267436195</v>
      </c>
      <c r="AT211" s="1">
        <v>0.97548549429542597</v>
      </c>
      <c r="AU211" s="15">
        <v>0.97432041820124404</v>
      </c>
      <c r="AV211" s="1" t="str">
        <f t="shared" si="33"/>
        <v>AT</v>
      </c>
      <c r="AX211" s="9" t="s">
        <v>14</v>
      </c>
      <c r="AY211" s="1">
        <v>0.96315192503659997</v>
      </c>
      <c r="AZ211" s="1">
        <v>0.95347970750901601</v>
      </c>
      <c r="BA211" s="1">
        <v>0.93245358599471495</v>
      </c>
      <c r="BB211" s="1">
        <v>0.91860632234703399</v>
      </c>
      <c r="BC211" s="1">
        <v>0.84505777006598604</v>
      </c>
      <c r="BD211" s="1">
        <v>0.929093473719936</v>
      </c>
      <c r="BE211" s="1">
        <v>0.84554050420259597</v>
      </c>
      <c r="BF211" s="1">
        <v>0.97406831161283203</v>
      </c>
      <c r="BG211" s="15">
        <v>0.97466905353033595</v>
      </c>
      <c r="BH211" s="1" t="str">
        <f t="shared" si="34"/>
        <v>BG</v>
      </c>
    </row>
    <row r="212" spans="2:60" x14ac:dyDescent="0.35">
      <c r="B212" s="9" t="s">
        <v>15</v>
      </c>
      <c r="C212" s="1">
        <v>0.80496903186893298</v>
      </c>
      <c r="D212" s="1">
        <v>0.797336064907465</v>
      </c>
      <c r="E212" s="1">
        <v>0.70810485901201703</v>
      </c>
      <c r="F212" s="1">
        <v>0.76458233406329101</v>
      </c>
      <c r="G212" s="1">
        <v>0.85690377556582098</v>
      </c>
      <c r="H212" s="1">
        <v>0.89070272798311201</v>
      </c>
      <c r="I212" s="1">
        <v>0.79510676224469301</v>
      </c>
      <c r="J212" s="1">
        <v>0.81801958470393199</v>
      </c>
      <c r="K212" s="15">
        <v>0.79959983996791695</v>
      </c>
      <c r="L212" s="1" t="str">
        <f t="shared" si="30"/>
        <v>H</v>
      </c>
      <c r="N212" s="9" t="s">
        <v>15</v>
      </c>
      <c r="O212" s="1">
        <v>0.82634313029780004</v>
      </c>
      <c r="P212" s="1">
        <v>0.82703965285454795</v>
      </c>
      <c r="Q212" s="1">
        <v>0.77838913975290802</v>
      </c>
      <c r="R212" s="1">
        <v>0.78704697487900199</v>
      </c>
      <c r="S212" s="1">
        <v>0.87247945400162796</v>
      </c>
      <c r="T212" s="1">
        <v>0.85845317196663595</v>
      </c>
      <c r="U212" s="1">
        <v>0.862867294790155</v>
      </c>
      <c r="V212" s="1">
        <v>0.79862042768074604</v>
      </c>
      <c r="W212" s="15">
        <v>0.82730854117102903</v>
      </c>
      <c r="X212" s="1" t="str">
        <f t="shared" si="31"/>
        <v>S</v>
      </c>
      <c r="Z212" s="9" t="s">
        <v>15</v>
      </c>
      <c r="AA212" s="1">
        <v>0.75332570718702696</v>
      </c>
      <c r="AB212" s="1">
        <v>0.68843548554858902</v>
      </c>
      <c r="AC212" s="1">
        <v>0.62280706686024101</v>
      </c>
      <c r="AD212" s="1">
        <v>0.63443329798843495</v>
      </c>
      <c r="AE212" s="1">
        <v>0.83889499878166096</v>
      </c>
      <c r="AF212" s="1">
        <v>0.83360245114194798</v>
      </c>
      <c r="AG212" s="1">
        <v>0.83290440803698396</v>
      </c>
      <c r="AH212" s="1">
        <v>0.80924731808537997</v>
      </c>
      <c r="AI212" s="15">
        <v>0.69099722754514203</v>
      </c>
      <c r="AJ212" s="1" t="str">
        <f t="shared" si="32"/>
        <v>AE</v>
      </c>
      <c r="AL212" s="9" t="s">
        <v>15</v>
      </c>
      <c r="AM212" s="1">
        <v>0.72004432912138805</v>
      </c>
      <c r="AN212" s="1">
        <v>0.80437389106203205</v>
      </c>
      <c r="AO212" s="1">
        <v>0.78535463449715404</v>
      </c>
      <c r="AP212" s="1">
        <v>0.75183686804731698</v>
      </c>
      <c r="AQ212" s="1">
        <v>0.89515678954361599</v>
      </c>
      <c r="AR212" s="1">
        <v>0.92220139955880598</v>
      </c>
      <c r="AS212" s="1">
        <v>0.92700776709528498</v>
      </c>
      <c r="AT212" s="1">
        <v>0.85088364284735796</v>
      </c>
      <c r="AU212" s="15">
        <v>0.80700566297955501</v>
      </c>
      <c r="AV212" s="1" t="str">
        <f t="shared" si="33"/>
        <v>AS</v>
      </c>
      <c r="AX212" s="9" t="s">
        <v>15</v>
      </c>
      <c r="AY212" s="1">
        <v>0.86856050894403403</v>
      </c>
      <c r="AZ212" s="1">
        <v>0.93987919342964799</v>
      </c>
      <c r="BA212" s="1">
        <v>0.91808462776135102</v>
      </c>
      <c r="BB212" s="1">
        <v>0.93231681348249495</v>
      </c>
      <c r="BC212" s="1">
        <v>0.91762001519068603</v>
      </c>
      <c r="BD212" s="1">
        <v>0.92324290315953095</v>
      </c>
      <c r="BE212" s="1">
        <v>0.79544663375571301</v>
      </c>
      <c r="BF212" s="1">
        <v>0.936334645544047</v>
      </c>
      <c r="BG212" s="15">
        <v>0.93977257994568997</v>
      </c>
      <c r="BH212" s="1" t="str">
        <f t="shared" si="34"/>
        <v>AZ</v>
      </c>
    </row>
    <row r="213" spans="2:60" x14ac:dyDescent="0.35">
      <c r="B213" s="9" t="s">
        <v>16</v>
      </c>
      <c r="C213" s="1">
        <v>0.90529622089339401</v>
      </c>
      <c r="D213" s="1">
        <v>0.99072878613446402</v>
      </c>
      <c r="E213" s="1">
        <v>0.95947596484082498</v>
      </c>
      <c r="F213" s="1">
        <v>0.93784800081529596</v>
      </c>
      <c r="G213" s="1">
        <v>0.95005991398267697</v>
      </c>
      <c r="H213" s="1">
        <v>0.97715230501963102</v>
      </c>
      <c r="I213" s="1">
        <v>0.87122747615128704</v>
      </c>
      <c r="J213" s="1">
        <v>0.98939300339644698</v>
      </c>
      <c r="K213" s="15">
        <v>0.99114405077748302</v>
      </c>
      <c r="L213" s="1" t="str">
        <f t="shared" si="30"/>
        <v>K</v>
      </c>
      <c r="N213" s="9" t="s">
        <v>16</v>
      </c>
      <c r="O213" s="1">
        <v>0.864320818265919</v>
      </c>
      <c r="P213" s="1">
        <v>0.92976734677166595</v>
      </c>
      <c r="Q213" s="1">
        <v>0.91094783708143001</v>
      </c>
      <c r="R213" s="1">
        <v>0.85463980982903098</v>
      </c>
      <c r="S213" s="1">
        <v>0.92514341860524596</v>
      </c>
      <c r="T213" s="1">
        <v>0.91319515085513403</v>
      </c>
      <c r="U213" s="1">
        <v>0.90214710942865295</v>
      </c>
      <c r="V213" s="1">
        <v>0.93315782630552002</v>
      </c>
      <c r="W213" s="15">
        <v>0.93421249305057497</v>
      </c>
      <c r="X213" s="1" t="str">
        <f t="shared" si="31"/>
        <v>W</v>
      </c>
      <c r="Z213" s="9" t="s">
        <v>16</v>
      </c>
      <c r="AA213" s="1">
        <v>0.85410610790166297</v>
      </c>
      <c r="AB213" s="1">
        <v>0.95989752794329597</v>
      </c>
      <c r="AC213" s="1">
        <v>0.94679710721080002</v>
      </c>
      <c r="AD213" s="1">
        <v>0.89113703309444603</v>
      </c>
      <c r="AE213" s="1">
        <v>0.94545633994863998</v>
      </c>
      <c r="AF213" s="1">
        <v>0.948177012954038</v>
      </c>
      <c r="AG213" s="1">
        <v>0.93637259395862804</v>
      </c>
      <c r="AH213" s="1">
        <v>0.95930432630366103</v>
      </c>
      <c r="AI213" s="15">
        <v>0.959596120326621</v>
      </c>
      <c r="AJ213" s="1" t="str">
        <f t="shared" si="32"/>
        <v>AB</v>
      </c>
      <c r="AL213" s="9" t="s">
        <v>16</v>
      </c>
      <c r="AM213" s="1">
        <v>0.83268119641639404</v>
      </c>
      <c r="AN213" s="1">
        <v>0.97560753620475704</v>
      </c>
      <c r="AO213" s="1">
        <v>0.966991650811446</v>
      </c>
      <c r="AP213" s="1">
        <v>0.89536415581272899</v>
      </c>
      <c r="AQ213" s="1">
        <v>0.96335727767833401</v>
      </c>
      <c r="AR213" s="1">
        <v>0.96725753639013201</v>
      </c>
      <c r="AS213" s="1">
        <v>0.97464198660131496</v>
      </c>
      <c r="AT213" s="1">
        <v>0.97690327702324897</v>
      </c>
      <c r="AU213" s="15">
        <v>0.97574636050749197</v>
      </c>
      <c r="AV213" s="1" t="str">
        <f t="shared" si="33"/>
        <v>AT</v>
      </c>
      <c r="AX213" s="9" t="s">
        <v>16</v>
      </c>
      <c r="AY213" s="1">
        <v>0.93065121970296505</v>
      </c>
      <c r="AZ213" s="1">
        <v>0.97591209806196599</v>
      </c>
      <c r="BA213" s="1">
        <v>0.93928813552544199</v>
      </c>
      <c r="BB213" s="1">
        <v>0.95782473929518797</v>
      </c>
      <c r="BC213" s="1">
        <v>0.93122826370170397</v>
      </c>
      <c r="BD213" s="1">
        <v>0.94049748329095095</v>
      </c>
      <c r="BE213" s="1">
        <v>0.71780002417587996</v>
      </c>
      <c r="BF213" s="1">
        <v>0.97515365495629402</v>
      </c>
      <c r="BG213" s="15">
        <v>0.97693824960020903</v>
      </c>
      <c r="BH213" s="1" t="str">
        <f t="shared" si="34"/>
        <v>BG</v>
      </c>
    </row>
    <row r="214" spans="2:60" x14ac:dyDescent="0.35">
      <c r="B214" s="9" t="s">
        <v>17</v>
      </c>
      <c r="C214" s="1">
        <v>0.93816959328353899</v>
      </c>
      <c r="D214" s="1">
        <v>0.99571509180740403</v>
      </c>
      <c r="E214" s="1">
        <v>0.97276219225631699</v>
      </c>
      <c r="F214" s="1">
        <v>0.92712988201937996</v>
      </c>
      <c r="G214" s="1">
        <v>0.94244173758411998</v>
      </c>
      <c r="H214" s="1">
        <v>0.98281269032620999</v>
      </c>
      <c r="I214" s="1">
        <v>0.94106057723695902</v>
      </c>
      <c r="J214" s="1">
        <v>0.99382550153829496</v>
      </c>
      <c r="K214" s="15">
        <v>0.99518536023724002</v>
      </c>
      <c r="L214" s="1" t="str">
        <f t="shared" si="30"/>
        <v>D</v>
      </c>
      <c r="N214" s="9" t="s">
        <v>17</v>
      </c>
      <c r="O214" s="1">
        <v>0.88712224431134101</v>
      </c>
      <c r="P214" s="1">
        <v>0.95313017437470005</v>
      </c>
      <c r="Q214" s="1">
        <v>0.94179623355780695</v>
      </c>
      <c r="R214" s="1">
        <v>0.83603602788972697</v>
      </c>
      <c r="S214" s="1">
        <v>0.93271493277468698</v>
      </c>
      <c r="T214" s="1">
        <v>0.925036370070633</v>
      </c>
      <c r="U214" s="1">
        <v>0.91341571068984995</v>
      </c>
      <c r="V214" s="1">
        <v>0.94539172413171402</v>
      </c>
      <c r="W214" s="15">
        <v>0.95398115561015795</v>
      </c>
      <c r="X214" s="1" t="str">
        <f t="shared" si="31"/>
        <v>W</v>
      </c>
      <c r="Z214" s="9" t="s">
        <v>17</v>
      </c>
      <c r="AA214" s="1">
        <v>0.90470438379709095</v>
      </c>
      <c r="AB214" s="1">
        <v>0.97323019860053095</v>
      </c>
      <c r="AC214" s="1">
        <v>0.96277652063165398</v>
      </c>
      <c r="AD214" s="1">
        <v>0.86552059307520901</v>
      </c>
      <c r="AE214" s="1">
        <v>0.94806730785839499</v>
      </c>
      <c r="AF214" s="1">
        <v>0.95304779819551499</v>
      </c>
      <c r="AG214" s="1">
        <v>0.94955169245631199</v>
      </c>
      <c r="AH214" s="1">
        <v>0.97094004633488795</v>
      </c>
      <c r="AI214" s="15">
        <v>0.97371188175761603</v>
      </c>
      <c r="AJ214" s="1" t="str">
        <f t="shared" si="32"/>
        <v>AI</v>
      </c>
      <c r="AL214" s="9" t="s">
        <v>17</v>
      </c>
      <c r="AM214" s="1">
        <v>0.871128294782746</v>
      </c>
      <c r="AN214" s="1">
        <v>0.98385015528118702</v>
      </c>
      <c r="AO214" s="1">
        <v>0.97774411021026897</v>
      </c>
      <c r="AP214" s="1">
        <v>0.888097906079239</v>
      </c>
      <c r="AQ214" s="1">
        <v>0.96504444183553395</v>
      </c>
      <c r="AR214" s="1">
        <v>0.97309038375252999</v>
      </c>
      <c r="AS214" s="1">
        <v>0.97563511859277896</v>
      </c>
      <c r="AT214" s="1">
        <v>0.983790645929984</v>
      </c>
      <c r="AU214" s="15">
        <v>0.98345807108528804</v>
      </c>
      <c r="AV214" s="1" t="str">
        <f t="shared" si="33"/>
        <v>AN</v>
      </c>
      <c r="AX214" s="9" t="s">
        <v>17</v>
      </c>
      <c r="AY214" s="1">
        <v>0.96991328941201005</v>
      </c>
      <c r="AZ214" s="1">
        <v>0.98169999931710605</v>
      </c>
      <c r="BA214" s="1">
        <v>0.96969405744110904</v>
      </c>
      <c r="BB214" s="1">
        <v>0.95291247189642003</v>
      </c>
      <c r="BC214" s="1">
        <v>0.93849012925165998</v>
      </c>
      <c r="BD214" s="1">
        <v>0.96042465098817797</v>
      </c>
      <c r="BE214" s="1">
        <v>0.74953198299662205</v>
      </c>
      <c r="BF214" s="1">
        <v>0.98196507224997398</v>
      </c>
      <c r="BG214" s="15">
        <v>0.98367439383266797</v>
      </c>
      <c r="BH214" s="1" t="str">
        <f t="shared" si="34"/>
        <v>BG</v>
      </c>
    </row>
    <row r="215" spans="2:60" x14ac:dyDescent="0.35">
      <c r="B215" s="9" t="s">
        <v>18</v>
      </c>
      <c r="C215" s="1">
        <v>0.85191460540201802</v>
      </c>
      <c r="D215" s="1">
        <v>0.99563403526605798</v>
      </c>
      <c r="E215" s="1">
        <v>0.97741242116441496</v>
      </c>
      <c r="F215" s="1">
        <v>0.93103531140191997</v>
      </c>
      <c r="G215" s="1">
        <v>0.944701427855691</v>
      </c>
      <c r="H215" s="1">
        <v>0.98459273524092195</v>
      </c>
      <c r="I215" s="1">
        <v>0.86961166270577595</v>
      </c>
      <c r="J215" s="1">
        <v>0.994644528457577</v>
      </c>
      <c r="K215" s="15">
        <v>0.99554326737815702</v>
      </c>
      <c r="L215" s="1" t="str">
        <f t="shared" si="30"/>
        <v>D</v>
      </c>
      <c r="N215" s="9" t="s">
        <v>18</v>
      </c>
      <c r="O215" s="1">
        <v>0.80053488497276504</v>
      </c>
      <c r="P215" s="1">
        <v>0.95098826575680395</v>
      </c>
      <c r="Q215" s="1">
        <v>0.94331905056029797</v>
      </c>
      <c r="R215" s="1">
        <v>0.81181375750224505</v>
      </c>
      <c r="S215" s="1">
        <v>0.92824149683897095</v>
      </c>
      <c r="T215" s="1">
        <v>0.92889449784502998</v>
      </c>
      <c r="U215" s="1">
        <v>0.91128350341807396</v>
      </c>
      <c r="V215" s="1">
        <v>0.94612539903251502</v>
      </c>
      <c r="W215" s="15">
        <v>0.95315010790573595</v>
      </c>
      <c r="X215" s="1" t="str">
        <f t="shared" si="31"/>
        <v>W</v>
      </c>
      <c r="Z215" s="9" t="s">
        <v>18</v>
      </c>
      <c r="AA215" s="1">
        <v>0.81115216938911705</v>
      </c>
      <c r="AB215" s="1">
        <v>0.98011803949920195</v>
      </c>
      <c r="AC215" s="1">
        <v>0.96615530179297104</v>
      </c>
      <c r="AD215" s="1">
        <v>0.82684865384250905</v>
      </c>
      <c r="AE215" s="1">
        <v>0.94866482219526904</v>
      </c>
      <c r="AF215" s="1">
        <v>0.95631753701088096</v>
      </c>
      <c r="AG215" s="1">
        <v>0.94792682626315805</v>
      </c>
      <c r="AH215" s="1">
        <v>0.98075568661068002</v>
      </c>
      <c r="AI215" s="15">
        <v>0.98005124367486196</v>
      </c>
      <c r="AJ215" s="1" t="str">
        <f t="shared" si="32"/>
        <v>AH</v>
      </c>
      <c r="AL215" s="9" t="s">
        <v>18</v>
      </c>
      <c r="AM215" s="1">
        <v>0.745775956021557</v>
      </c>
      <c r="AN215" s="1">
        <v>0.98987921298590997</v>
      </c>
      <c r="AO215" s="1">
        <v>0.98080141688417199</v>
      </c>
      <c r="AP215" s="1">
        <v>0.87106876019694501</v>
      </c>
      <c r="AQ215" s="1">
        <v>0.96855923955970502</v>
      </c>
      <c r="AR215" s="1">
        <v>0.97402219327577799</v>
      </c>
      <c r="AS215" s="1">
        <v>0.98314590977023197</v>
      </c>
      <c r="AT215" s="1">
        <v>0.99143420369304303</v>
      </c>
      <c r="AU215" s="15">
        <v>0.989762882488602</v>
      </c>
      <c r="AV215" s="1" t="str">
        <f t="shared" si="33"/>
        <v>AT</v>
      </c>
      <c r="AX215" s="9" t="s">
        <v>18</v>
      </c>
      <c r="AY215" s="1">
        <v>0.90966606433213903</v>
      </c>
      <c r="AZ215" s="1">
        <v>0.98320584340855599</v>
      </c>
      <c r="BA215" s="1">
        <v>0.96877452646048201</v>
      </c>
      <c r="BB215" s="1">
        <v>0.95543988009458503</v>
      </c>
      <c r="BC215" s="1">
        <v>0.93483472570745096</v>
      </c>
      <c r="BD215" s="1">
        <v>0.96455334300440398</v>
      </c>
      <c r="BE215" s="1">
        <v>0.81296084157277704</v>
      </c>
      <c r="BF215" s="1">
        <v>0.98227084130088704</v>
      </c>
      <c r="BG215" s="15">
        <v>0.98384601246260694</v>
      </c>
      <c r="BH215" s="1" t="str">
        <f t="shared" si="34"/>
        <v>BG</v>
      </c>
    </row>
    <row r="216" spans="2:60" x14ac:dyDescent="0.35">
      <c r="B216" s="10" t="s">
        <v>32</v>
      </c>
      <c r="K216" s="15"/>
      <c r="N216" s="10" t="s">
        <v>32</v>
      </c>
      <c r="W216" s="15"/>
      <c r="Z216" s="10" t="s">
        <v>32</v>
      </c>
      <c r="AI216" s="15"/>
      <c r="AL216" s="10" t="s">
        <v>32</v>
      </c>
      <c r="AU216" s="15"/>
      <c r="AX216" s="10" t="s">
        <v>32</v>
      </c>
      <c r="BG216" s="15"/>
    </row>
    <row r="217" spans="2:60" x14ac:dyDescent="0.35">
      <c r="B217" s="9" t="s">
        <v>11</v>
      </c>
      <c r="C217" s="1">
        <v>0.98803735232090095</v>
      </c>
      <c r="D217" s="1">
        <v>0.99256439442391897</v>
      </c>
      <c r="E217" s="1">
        <v>0.97107337933041704</v>
      </c>
      <c r="F217" s="1">
        <v>0.98689236160196103</v>
      </c>
      <c r="G217" s="1">
        <v>0.96642196588394802</v>
      </c>
      <c r="H217" s="1">
        <v>0.98826419247047903</v>
      </c>
      <c r="I217" s="1">
        <v>0.88882778787351002</v>
      </c>
      <c r="J217" s="1">
        <v>0.99321986755000902</v>
      </c>
      <c r="K217" s="15">
        <v>0.99265205106015797</v>
      </c>
      <c r="L217" s="1" t="str">
        <f t="shared" si="30"/>
        <v>J</v>
      </c>
      <c r="N217" s="9" t="s">
        <v>11</v>
      </c>
      <c r="O217" s="1">
        <v>0.95125005412538299</v>
      </c>
      <c r="P217" s="1">
        <v>0.94223545390429497</v>
      </c>
      <c r="Q217" s="1">
        <v>0.94004292148982005</v>
      </c>
      <c r="R217" s="1">
        <v>0.93655407075175801</v>
      </c>
      <c r="S217" s="1">
        <v>0.93807503343749699</v>
      </c>
      <c r="T217" s="1">
        <v>0.94050916704654697</v>
      </c>
      <c r="U217" s="1">
        <v>0.908792164361653</v>
      </c>
      <c r="V217" s="1">
        <v>0.94963574012492302</v>
      </c>
      <c r="W217" s="15">
        <v>0.94367047797754</v>
      </c>
      <c r="X217" s="1" t="str">
        <f t="shared" si="31"/>
        <v>O</v>
      </c>
      <c r="Z217" s="9" t="s">
        <v>11</v>
      </c>
      <c r="AA217" s="1">
        <v>0.96454213893556995</v>
      </c>
      <c r="AB217" s="1">
        <v>0.87223513671068797</v>
      </c>
      <c r="AC217" s="1">
        <v>0.95863690299814497</v>
      </c>
      <c r="AD217" s="1">
        <v>0.96196192212022402</v>
      </c>
      <c r="AE217" s="1">
        <v>0.95578506001200303</v>
      </c>
      <c r="AF217" s="1">
        <v>0.95785544827881897</v>
      </c>
      <c r="AG217" s="1">
        <v>0.95390211925379198</v>
      </c>
      <c r="AH217" s="1">
        <v>0.96659300383296098</v>
      </c>
      <c r="AI217" s="15">
        <v>0.96595508676604303</v>
      </c>
      <c r="AJ217" s="1" t="str">
        <f t="shared" si="32"/>
        <v>AH</v>
      </c>
      <c r="AL217" s="9" t="s">
        <v>11</v>
      </c>
      <c r="AM217" s="1">
        <v>0.97367525757219098</v>
      </c>
      <c r="AN217" s="1">
        <v>0.97916727026968198</v>
      </c>
      <c r="AO217" s="1">
        <v>0.974307613965123</v>
      </c>
      <c r="AP217" s="1">
        <v>0.97262895265454796</v>
      </c>
      <c r="AQ217" s="1">
        <v>0.97289888213803299</v>
      </c>
      <c r="AR217" s="1">
        <v>0.97572777917269105</v>
      </c>
      <c r="AS217" s="1">
        <v>0.97807735763580195</v>
      </c>
      <c r="AT217" s="1">
        <v>0.98011998483296403</v>
      </c>
      <c r="AU217" s="15">
        <v>0.97914032504133597</v>
      </c>
      <c r="AV217" s="1" t="str">
        <f t="shared" si="33"/>
        <v>AT</v>
      </c>
      <c r="AX217" s="9" t="s">
        <v>11</v>
      </c>
      <c r="AY217" s="1">
        <v>0.97983380528499697</v>
      </c>
      <c r="AZ217" s="1">
        <v>0.97214464059780203</v>
      </c>
      <c r="BA217" s="1">
        <v>0.96615470421601601</v>
      </c>
      <c r="BB217" s="1">
        <v>0.97856681605253704</v>
      </c>
      <c r="BC217" s="1">
        <v>0.957230165443404</v>
      </c>
      <c r="BD217" s="1">
        <v>0.96913574408248004</v>
      </c>
      <c r="BE217" s="1">
        <v>0.85347692185887303</v>
      </c>
      <c r="BF217" s="1">
        <v>0.98069706431950199</v>
      </c>
      <c r="BG217" s="15">
        <v>0.97980487476734202</v>
      </c>
      <c r="BH217" s="1" t="str">
        <f t="shared" si="34"/>
        <v>BF</v>
      </c>
    </row>
    <row r="218" spans="2:60" x14ac:dyDescent="0.35">
      <c r="B218" s="9" t="s">
        <v>12</v>
      </c>
      <c r="C218" s="1">
        <v>0.95267852841362</v>
      </c>
      <c r="D218" s="1">
        <v>0.99243683399342897</v>
      </c>
      <c r="E218" s="1">
        <v>0.96257484168632901</v>
      </c>
      <c r="F218" s="1">
        <v>0.97552522128162</v>
      </c>
      <c r="G218" s="1">
        <v>0.95609373953476595</v>
      </c>
      <c r="H218" s="1">
        <v>0.98062280536492297</v>
      </c>
      <c r="I218" s="1">
        <v>0.88221615540920695</v>
      </c>
      <c r="J218" s="1">
        <v>0.990950778601704</v>
      </c>
      <c r="K218" s="15">
        <v>0.99223248081381499</v>
      </c>
      <c r="L218" s="1" t="str">
        <f t="shared" si="30"/>
        <v>D</v>
      </c>
      <c r="N218" s="9" t="s">
        <v>12</v>
      </c>
      <c r="O218" s="1">
        <v>0.92499124561273405</v>
      </c>
      <c r="P218" s="1">
        <v>0.94188275714097203</v>
      </c>
      <c r="Q218" s="1">
        <v>0.92945284172183995</v>
      </c>
      <c r="R218" s="1">
        <v>0.90381979829366099</v>
      </c>
      <c r="S218" s="1">
        <v>0.93143424973098699</v>
      </c>
      <c r="T218" s="1">
        <v>0.914535145492262</v>
      </c>
      <c r="U218" s="1">
        <v>0.88881510121845497</v>
      </c>
      <c r="V218" s="1">
        <v>0.94140511322203602</v>
      </c>
      <c r="W218" s="15">
        <v>0.94396477822165903</v>
      </c>
      <c r="X218" s="1" t="str">
        <f t="shared" si="31"/>
        <v>W</v>
      </c>
      <c r="Z218" s="9" t="s">
        <v>12</v>
      </c>
      <c r="AA218" s="1">
        <v>0.93686059337435701</v>
      </c>
      <c r="AB218" s="1">
        <v>0.965431392674299</v>
      </c>
      <c r="AC218" s="1">
        <v>0.95543132349050597</v>
      </c>
      <c r="AD218" s="1">
        <v>0.93063664374311905</v>
      </c>
      <c r="AE218" s="1">
        <v>0.94709198399719996</v>
      </c>
      <c r="AF218" s="1">
        <v>0.95127399919590205</v>
      </c>
      <c r="AG218" s="1">
        <v>0.94965744373500105</v>
      </c>
      <c r="AH218" s="1">
        <v>0.96395764298398001</v>
      </c>
      <c r="AI218" s="15">
        <v>0.96599894026424604</v>
      </c>
      <c r="AJ218" s="1" t="str">
        <f t="shared" si="32"/>
        <v>AI</v>
      </c>
      <c r="AL218" s="9" t="s">
        <v>12</v>
      </c>
      <c r="AM218" s="1">
        <v>0.92156117148316297</v>
      </c>
      <c r="AN218" s="1">
        <v>0.97890489364288902</v>
      </c>
      <c r="AO218" s="1">
        <v>0.97313335833296399</v>
      </c>
      <c r="AP218" s="1">
        <v>0.950558179822942</v>
      </c>
      <c r="AQ218" s="1">
        <v>0.96596442061063603</v>
      </c>
      <c r="AR218" s="1">
        <v>0.97107058863050599</v>
      </c>
      <c r="AS218" s="1">
        <v>0.97547373380147095</v>
      </c>
      <c r="AT218" s="1">
        <v>0.97912404418841104</v>
      </c>
      <c r="AU218" s="15">
        <v>0.97893398901242201</v>
      </c>
      <c r="AV218" s="1" t="str">
        <f t="shared" si="33"/>
        <v>AT</v>
      </c>
      <c r="AX218" s="9" t="s">
        <v>12</v>
      </c>
      <c r="AY218" s="1">
        <v>0.97386902023744204</v>
      </c>
      <c r="AZ218" s="1">
        <v>0.97972401441520396</v>
      </c>
      <c r="BA218" s="1">
        <v>0.95932251918480305</v>
      </c>
      <c r="BB218" s="1">
        <v>0.97489319376227002</v>
      </c>
      <c r="BC218" s="1">
        <v>0.950541163680243</v>
      </c>
      <c r="BD218" s="1">
        <v>0.94395325253613005</v>
      </c>
      <c r="BE218" s="1">
        <v>0.82097157145219901</v>
      </c>
      <c r="BF218" s="1">
        <v>0.97873297754933797</v>
      </c>
      <c r="BG218" s="15">
        <v>0.97986574937349302</v>
      </c>
      <c r="BH218" s="1" t="str">
        <f t="shared" si="34"/>
        <v>BG</v>
      </c>
    </row>
    <row r="219" spans="2:60" x14ac:dyDescent="0.35">
      <c r="B219" s="9" t="s">
        <v>13</v>
      </c>
      <c r="C219" s="1">
        <v>0.92134639132353902</v>
      </c>
      <c r="D219" s="1">
        <v>0.981919013649456</v>
      </c>
      <c r="E219" s="1">
        <v>0.95809357666645001</v>
      </c>
      <c r="F219" s="1">
        <v>0.91060614061211498</v>
      </c>
      <c r="G219" s="1">
        <v>0.901856125488674</v>
      </c>
      <c r="H219" s="1">
        <v>0.97287578293088495</v>
      </c>
      <c r="I219" s="1">
        <v>0.90326110601390497</v>
      </c>
      <c r="J219" s="1">
        <v>0.98847822676605601</v>
      </c>
      <c r="K219" s="15">
        <v>0.99042019154190697</v>
      </c>
      <c r="L219" s="1" t="str">
        <f t="shared" si="30"/>
        <v>K</v>
      </c>
      <c r="N219" s="9" t="s">
        <v>13</v>
      </c>
      <c r="O219" s="1">
        <v>0.93590946518293106</v>
      </c>
      <c r="P219" s="1">
        <v>0.93688312413608599</v>
      </c>
      <c r="Q219" s="1">
        <v>0.91315527191710899</v>
      </c>
      <c r="R219" s="1">
        <v>0.83372482598053499</v>
      </c>
      <c r="S219" s="1">
        <v>0.903284899053998</v>
      </c>
      <c r="T219" s="1">
        <v>0.88948132084282805</v>
      </c>
      <c r="U219" s="1">
        <v>0.87588408182981103</v>
      </c>
      <c r="V219" s="1">
        <v>0.92142484947260905</v>
      </c>
      <c r="W219" s="15">
        <v>0.94167651163058597</v>
      </c>
      <c r="X219" s="1" t="str">
        <f t="shared" si="31"/>
        <v>W</v>
      </c>
      <c r="Z219" s="9" t="s">
        <v>13</v>
      </c>
      <c r="AA219" s="1">
        <v>0.93696006465667403</v>
      </c>
      <c r="AB219" s="1">
        <v>0.95724289334325097</v>
      </c>
      <c r="AC219" s="1">
        <v>0.94802477971711996</v>
      </c>
      <c r="AD219" s="1">
        <v>0.80536732996216098</v>
      </c>
      <c r="AE219" s="1">
        <v>0.92256742019006699</v>
      </c>
      <c r="AF219" s="1">
        <v>0.94377687951039901</v>
      </c>
      <c r="AG219" s="1">
        <v>0.94481074896406503</v>
      </c>
      <c r="AH219" s="1">
        <v>0.96162147695269895</v>
      </c>
      <c r="AI219" s="15">
        <v>0.95722745504561302</v>
      </c>
      <c r="AJ219" s="1" t="str">
        <f t="shared" si="32"/>
        <v>AH</v>
      </c>
      <c r="AL219" s="9" t="s">
        <v>13</v>
      </c>
      <c r="AM219" s="1">
        <v>0.89754686518376303</v>
      </c>
      <c r="AN219" s="1">
        <v>0.97828535018816498</v>
      </c>
      <c r="AO219" s="1">
        <v>0.96929544561845504</v>
      </c>
      <c r="AP219" s="1">
        <v>0.72705463689205696</v>
      </c>
      <c r="AQ219" s="1">
        <v>0.95569855807388204</v>
      </c>
      <c r="AR219" s="1">
        <v>0.969446915224498</v>
      </c>
      <c r="AS219" s="1">
        <v>0.97293421108712397</v>
      </c>
      <c r="AT219" s="1">
        <v>0.97841515063555795</v>
      </c>
      <c r="AU219" s="15">
        <v>0.97857786248598</v>
      </c>
      <c r="AV219" s="1" t="str">
        <f t="shared" si="33"/>
        <v>AU</v>
      </c>
      <c r="AX219" s="9" t="s">
        <v>13</v>
      </c>
      <c r="AY219" s="1">
        <v>0.97824669580762003</v>
      </c>
      <c r="AZ219" s="1">
        <v>0.97737675009118197</v>
      </c>
      <c r="BA219" s="1">
        <v>0.95156275599403894</v>
      </c>
      <c r="BB219" s="1">
        <v>0.95330949978938395</v>
      </c>
      <c r="BC219" s="1">
        <v>0.89246207102477904</v>
      </c>
      <c r="BD219" s="1">
        <v>0.94747340821787696</v>
      </c>
      <c r="BE219" s="1">
        <v>0.79491559135545697</v>
      </c>
      <c r="BF219" s="1">
        <v>0.97708208258465801</v>
      </c>
      <c r="BG219" s="15">
        <v>0.97555121722937299</v>
      </c>
      <c r="BH219" s="1" t="str">
        <f t="shared" si="34"/>
        <v>AY</v>
      </c>
    </row>
    <row r="220" spans="2:60" x14ac:dyDescent="0.35">
      <c r="B220" s="9" t="s">
        <v>14</v>
      </c>
      <c r="C220" s="1">
        <v>0.96077787454274499</v>
      </c>
      <c r="D220" s="1">
        <v>0.96829672244471499</v>
      </c>
      <c r="E220" s="1">
        <v>0.93435035550627399</v>
      </c>
      <c r="F220" s="1">
        <v>0.75653849294197295</v>
      </c>
      <c r="G220" s="1">
        <v>0.77610458008603</v>
      </c>
      <c r="H220" s="1">
        <v>0.96451641008556799</v>
      </c>
      <c r="I220" s="1">
        <v>0.90729366718660698</v>
      </c>
      <c r="J220" s="1">
        <v>0.98525826663271598</v>
      </c>
      <c r="K220" s="15">
        <v>0.97925918807932599</v>
      </c>
      <c r="L220" s="1" t="str">
        <f t="shared" si="30"/>
        <v>J</v>
      </c>
      <c r="N220" s="9" t="s">
        <v>14</v>
      </c>
      <c r="O220" s="1">
        <v>0.93375696818410003</v>
      </c>
      <c r="P220" s="1">
        <v>0.90212248501029701</v>
      </c>
      <c r="Q220" s="1">
        <v>0.88612577363757195</v>
      </c>
      <c r="R220" s="1">
        <v>0.67652065155857</v>
      </c>
      <c r="S220" s="1">
        <v>0.858356944380816</v>
      </c>
      <c r="T220" s="1">
        <v>0.84593165180693997</v>
      </c>
      <c r="U220" s="1">
        <v>0.84937803841307602</v>
      </c>
      <c r="V220" s="1">
        <v>0.88382756511412197</v>
      </c>
      <c r="W220" s="15">
        <v>0.905021714598928</v>
      </c>
      <c r="X220" s="1" t="str">
        <f t="shared" si="31"/>
        <v>O</v>
      </c>
      <c r="Z220" s="9" t="s">
        <v>14</v>
      </c>
      <c r="AA220" s="1">
        <v>0.93213375666426002</v>
      </c>
      <c r="AB220" s="1">
        <v>0.87020292407191102</v>
      </c>
      <c r="AC220" s="1">
        <v>0.92126086830943998</v>
      </c>
      <c r="AD220" s="1">
        <v>0.58385514206549805</v>
      </c>
      <c r="AE220" s="1">
        <v>0.86453100418137097</v>
      </c>
      <c r="AF220" s="1">
        <v>0.92308707980099802</v>
      </c>
      <c r="AG220" s="1">
        <v>0.92165226672848699</v>
      </c>
      <c r="AH220" s="1">
        <v>0.95608337540195698</v>
      </c>
      <c r="AI220" s="15">
        <v>0.94070839138971396</v>
      </c>
      <c r="AJ220" s="1" t="str">
        <f t="shared" si="32"/>
        <v>AH</v>
      </c>
      <c r="AL220" s="9" t="s">
        <v>14</v>
      </c>
      <c r="AM220" s="1">
        <v>0.96735717601609605</v>
      </c>
      <c r="AN220" s="1">
        <v>0.95412421414082804</v>
      </c>
      <c r="AO220" s="1">
        <v>0.96185366109106196</v>
      </c>
      <c r="AP220" s="1">
        <v>0.56510517077910305</v>
      </c>
      <c r="AQ220" s="1">
        <v>0.93633552108171803</v>
      </c>
      <c r="AR220" s="1">
        <v>0.96106594642328902</v>
      </c>
      <c r="AS220" s="1">
        <v>0.96763786363558002</v>
      </c>
      <c r="AT220" s="1">
        <v>0.97561753537410401</v>
      </c>
      <c r="AU220" s="15">
        <v>0.97337414661388899</v>
      </c>
      <c r="AV220" s="1" t="str">
        <f t="shared" si="33"/>
        <v>AT</v>
      </c>
      <c r="AX220" s="9" t="s">
        <v>14</v>
      </c>
      <c r="AY220" s="1">
        <v>0.96380758906245101</v>
      </c>
      <c r="AZ220" s="1">
        <v>0.942493340936149</v>
      </c>
      <c r="BA220" s="1">
        <v>0.93473158421181302</v>
      </c>
      <c r="BB220" s="1">
        <v>0.93427809127299299</v>
      </c>
      <c r="BC220" s="1">
        <v>0.880857853190399</v>
      </c>
      <c r="BD220" s="1">
        <v>0.92455950488806304</v>
      </c>
      <c r="BE220" s="1">
        <v>0.79890816456171798</v>
      </c>
      <c r="BF220" s="1">
        <v>0.97450063011530197</v>
      </c>
      <c r="BG220" s="15">
        <v>0.97358370867159505</v>
      </c>
      <c r="BH220" s="1" t="str">
        <f t="shared" si="34"/>
        <v>BF</v>
      </c>
    </row>
    <row r="221" spans="2:60" x14ac:dyDescent="0.35">
      <c r="B221" s="9" t="s">
        <v>15</v>
      </c>
      <c r="C221" s="1">
        <v>0.86129448607995296</v>
      </c>
      <c r="D221" s="1">
        <v>0.79882881749062895</v>
      </c>
      <c r="E221" s="1">
        <v>0.76329685481403697</v>
      </c>
      <c r="F221" s="1">
        <v>0.79301378389420496</v>
      </c>
      <c r="G221" s="1">
        <v>0.85152415183102903</v>
      </c>
      <c r="H221" s="1">
        <v>0.88903940798385594</v>
      </c>
      <c r="I221" s="1">
        <v>0.79332237261290595</v>
      </c>
      <c r="J221" s="1">
        <v>0.81668914648131596</v>
      </c>
      <c r="K221" s="15">
        <v>0.79883989480942197</v>
      </c>
      <c r="L221" s="1" t="str">
        <f t="shared" si="30"/>
        <v>H</v>
      </c>
      <c r="N221" s="9" t="s">
        <v>15</v>
      </c>
      <c r="O221" s="1">
        <v>0.85588303229804896</v>
      </c>
      <c r="P221" s="1">
        <v>0.82509227577598998</v>
      </c>
      <c r="Q221" s="1">
        <v>0.77788039900702199</v>
      </c>
      <c r="R221" s="1">
        <v>0.81139430493166598</v>
      </c>
      <c r="S221" s="1">
        <v>0.86636716521534995</v>
      </c>
      <c r="T221" s="1">
        <v>0.85956452940787398</v>
      </c>
      <c r="U221" s="1">
        <v>0.86209036118222004</v>
      </c>
      <c r="V221" s="1">
        <v>0.80710577527612004</v>
      </c>
      <c r="W221" s="15">
        <v>0.82705593160904101</v>
      </c>
      <c r="X221" s="1" t="str">
        <f t="shared" si="31"/>
        <v>S</v>
      </c>
      <c r="Z221" s="9" t="s">
        <v>15</v>
      </c>
      <c r="AA221" s="1">
        <v>0.78958686055392702</v>
      </c>
      <c r="AB221" s="1">
        <v>0.68254432839240597</v>
      </c>
      <c r="AC221" s="1">
        <v>0.66720157963601101</v>
      </c>
      <c r="AD221" s="1">
        <v>0.66461911452197597</v>
      </c>
      <c r="AE221" s="1">
        <v>0.81834818205967097</v>
      </c>
      <c r="AF221" s="1">
        <v>0.84758726022062802</v>
      </c>
      <c r="AG221" s="1">
        <v>0.845301411902182</v>
      </c>
      <c r="AH221" s="1">
        <v>0.80813994802257905</v>
      </c>
      <c r="AI221" s="15">
        <v>0.68962149698327002</v>
      </c>
      <c r="AJ221" s="1" t="str">
        <f t="shared" si="32"/>
        <v>AF</v>
      </c>
      <c r="AL221" s="9" t="s">
        <v>15</v>
      </c>
      <c r="AM221" s="1">
        <v>0.80932780177386698</v>
      </c>
      <c r="AN221" s="1">
        <v>0.79982747730547898</v>
      </c>
      <c r="AO221" s="1">
        <v>0.79566487279862097</v>
      </c>
      <c r="AP221" s="1">
        <v>0.78548068493644196</v>
      </c>
      <c r="AQ221" s="1">
        <v>0.89508437291564102</v>
      </c>
      <c r="AR221" s="1">
        <v>0.91930056922750802</v>
      </c>
      <c r="AS221" s="1">
        <v>0.92345168645758102</v>
      </c>
      <c r="AT221" s="1">
        <v>0.84342687471071698</v>
      </c>
      <c r="AU221" s="15">
        <v>0.80207345597243895</v>
      </c>
      <c r="AV221" s="1" t="str">
        <f t="shared" si="33"/>
        <v>AS</v>
      </c>
      <c r="AX221" s="9" t="s">
        <v>15</v>
      </c>
      <c r="AY221" s="1">
        <v>0.918138894219654</v>
      </c>
      <c r="AZ221" s="1">
        <v>0.93970995175472105</v>
      </c>
      <c r="BA221" s="1">
        <v>0.92160306557037297</v>
      </c>
      <c r="BB221" s="1">
        <v>0.93785617891477602</v>
      </c>
      <c r="BC221" s="1">
        <v>0.89885264316702196</v>
      </c>
      <c r="BD221" s="1">
        <v>0.93529412525491196</v>
      </c>
      <c r="BE221" s="1">
        <v>0.78126733441122997</v>
      </c>
      <c r="BF221" s="1">
        <v>0.93385055123688399</v>
      </c>
      <c r="BG221" s="15">
        <v>0.93953197024222801</v>
      </c>
      <c r="BH221" s="1" t="str">
        <f t="shared" si="34"/>
        <v>AZ</v>
      </c>
    </row>
    <row r="222" spans="2:60" x14ac:dyDescent="0.35">
      <c r="B222" s="9" t="s">
        <v>16</v>
      </c>
      <c r="C222" s="1">
        <v>0.96289529302986598</v>
      </c>
      <c r="D222" s="1">
        <v>0.99002556546181897</v>
      </c>
      <c r="E222" s="1">
        <v>0.96110366248155998</v>
      </c>
      <c r="F222" s="1">
        <v>0.97404892720632597</v>
      </c>
      <c r="G222" s="1">
        <v>0.94571224352755701</v>
      </c>
      <c r="H222" s="1">
        <v>0.97960712298317798</v>
      </c>
      <c r="I222" s="1">
        <v>0.85814881946455801</v>
      </c>
      <c r="J222" s="1">
        <v>0.98905733199562995</v>
      </c>
      <c r="K222" s="15">
        <v>0.99064284376032397</v>
      </c>
      <c r="L222" s="1" t="str">
        <f t="shared" si="30"/>
        <v>K</v>
      </c>
      <c r="N222" s="9" t="s">
        <v>16</v>
      </c>
      <c r="O222" s="1">
        <v>0.91563502066077795</v>
      </c>
      <c r="P222" s="1">
        <v>0.93181752664809303</v>
      </c>
      <c r="Q222" s="1">
        <v>0.913719245439362</v>
      </c>
      <c r="R222" s="1">
        <v>0.90488467373255099</v>
      </c>
      <c r="S222" s="1">
        <v>0.92402370481012197</v>
      </c>
      <c r="T222" s="1">
        <v>0.914813065179227</v>
      </c>
      <c r="U222" s="1">
        <v>0.89446466753501497</v>
      </c>
      <c r="V222" s="1">
        <v>0.93491616848398695</v>
      </c>
      <c r="W222" s="15">
        <v>0.93385565259127301</v>
      </c>
      <c r="X222" s="1" t="str">
        <f t="shared" si="31"/>
        <v>V</v>
      </c>
      <c r="Z222" s="9" t="s">
        <v>16</v>
      </c>
      <c r="AA222" s="1">
        <v>0.91596991339528799</v>
      </c>
      <c r="AB222" s="1">
        <v>0.95908160089015804</v>
      </c>
      <c r="AC222" s="1">
        <v>0.949822417681361</v>
      </c>
      <c r="AD222" s="1">
        <v>0.93170336202210902</v>
      </c>
      <c r="AE222" s="1">
        <v>0.94481836211672798</v>
      </c>
      <c r="AF222" s="1">
        <v>0.94708738414928595</v>
      </c>
      <c r="AG222" s="1">
        <v>0.94635431278489501</v>
      </c>
      <c r="AH222" s="1">
        <v>0.95950114450560897</v>
      </c>
      <c r="AI222" s="15">
        <v>0.95901397827863899</v>
      </c>
      <c r="AJ222" s="1" t="str">
        <f t="shared" si="32"/>
        <v>AH</v>
      </c>
      <c r="AL222" s="9" t="s">
        <v>16</v>
      </c>
      <c r="AM222" s="1">
        <v>0.91685126915081605</v>
      </c>
      <c r="AN222" s="1">
        <v>0.97570157796207202</v>
      </c>
      <c r="AO222" s="1">
        <v>0.96894125142587995</v>
      </c>
      <c r="AP222" s="1">
        <v>0.95029837022825903</v>
      </c>
      <c r="AQ222" s="1">
        <v>0.96520151439726998</v>
      </c>
      <c r="AR222" s="1">
        <v>0.97002408306945498</v>
      </c>
      <c r="AS222" s="1">
        <v>0.97515205006977101</v>
      </c>
      <c r="AT222" s="1">
        <v>0.97695479024149101</v>
      </c>
      <c r="AU222" s="15">
        <v>0.97563630591902295</v>
      </c>
      <c r="AV222" s="1" t="str">
        <f t="shared" si="33"/>
        <v>AT</v>
      </c>
      <c r="AX222" s="9" t="s">
        <v>16</v>
      </c>
      <c r="AY222" s="1">
        <v>0.96222346880171805</v>
      </c>
      <c r="AZ222" s="1">
        <v>0.94269064649724299</v>
      </c>
      <c r="BA222" s="1">
        <v>0.94036278149425301</v>
      </c>
      <c r="BB222" s="1">
        <v>0.97029168973049895</v>
      </c>
      <c r="BC222" s="1">
        <v>0.91766511326377198</v>
      </c>
      <c r="BD222" s="1">
        <v>0.93870171176787098</v>
      </c>
      <c r="BE222" s="1">
        <v>0.87619170966013205</v>
      </c>
      <c r="BF222" s="1">
        <v>0.97507973001181003</v>
      </c>
      <c r="BG222" s="15">
        <v>0.97661364406437001</v>
      </c>
      <c r="BH222" s="1" t="str">
        <f t="shared" si="34"/>
        <v>BG</v>
      </c>
    </row>
    <row r="223" spans="2:60" x14ac:dyDescent="0.35">
      <c r="B223" s="9" t="s">
        <v>17</v>
      </c>
      <c r="C223" s="1">
        <v>0.98731282357988603</v>
      </c>
      <c r="D223" s="1">
        <v>0.992069375518978</v>
      </c>
      <c r="E223" s="1">
        <v>0.97242295191086603</v>
      </c>
      <c r="F223" s="1">
        <v>0.97438410195253899</v>
      </c>
      <c r="G223" s="1">
        <v>0.953855983629328</v>
      </c>
      <c r="H223" s="1">
        <v>0.98054842118449304</v>
      </c>
      <c r="I223" s="1">
        <v>0.91092571103011799</v>
      </c>
      <c r="J223" s="1">
        <v>0.99377023225026195</v>
      </c>
      <c r="K223" s="15">
        <v>0.99503593513742705</v>
      </c>
      <c r="L223" s="1" t="str">
        <f t="shared" si="30"/>
        <v>K</v>
      </c>
      <c r="N223" s="9" t="s">
        <v>17</v>
      </c>
      <c r="O223" s="1">
        <v>0.94414641122396104</v>
      </c>
      <c r="P223" s="1">
        <v>0.95167944058679799</v>
      </c>
      <c r="Q223" s="1">
        <v>0.94280728338689301</v>
      </c>
      <c r="R223" s="1">
        <v>0.91650145265352001</v>
      </c>
      <c r="S223" s="1">
        <v>0.93113293194319402</v>
      </c>
      <c r="T223" s="1">
        <v>0.92335969526136097</v>
      </c>
      <c r="U223" s="1">
        <v>0.910288310935217</v>
      </c>
      <c r="V223" s="1">
        <v>0.94489884697066895</v>
      </c>
      <c r="W223" s="15">
        <v>0.95385128073491598</v>
      </c>
      <c r="X223" s="1" t="str">
        <f t="shared" si="31"/>
        <v>W</v>
      </c>
      <c r="Z223" s="9" t="s">
        <v>17</v>
      </c>
      <c r="AA223" s="1">
        <v>0.95070400554059697</v>
      </c>
      <c r="AB223" s="1">
        <v>0.97300789678206701</v>
      </c>
      <c r="AC223" s="1">
        <v>0.963102047650778</v>
      </c>
      <c r="AD223" s="1">
        <v>0.91739984291966303</v>
      </c>
      <c r="AE223" s="1">
        <v>0.94650211651528104</v>
      </c>
      <c r="AF223" s="1">
        <v>0.95573838234685604</v>
      </c>
      <c r="AG223" s="1">
        <v>0.94908247974736004</v>
      </c>
      <c r="AH223" s="1">
        <v>0.97089843393997499</v>
      </c>
      <c r="AI223" s="15">
        <v>0.97307287747167104</v>
      </c>
      <c r="AJ223" s="1" t="str">
        <f t="shared" si="32"/>
        <v>AI</v>
      </c>
      <c r="AL223" s="9" t="s">
        <v>17</v>
      </c>
      <c r="AM223" s="1">
        <v>0.95385327289254995</v>
      </c>
      <c r="AN223" s="1">
        <v>0.98383662674555605</v>
      </c>
      <c r="AO223" s="1">
        <v>0.97826143356306705</v>
      </c>
      <c r="AP223" s="1">
        <v>0.94646400533361696</v>
      </c>
      <c r="AQ223" s="1">
        <v>0.96346092601532396</v>
      </c>
      <c r="AR223" s="1">
        <v>0.97248923962373102</v>
      </c>
      <c r="AS223" s="1">
        <v>0.97553439093369798</v>
      </c>
      <c r="AT223" s="1">
        <v>0.98383873774957198</v>
      </c>
      <c r="AU223" s="15">
        <v>0.98353613891478997</v>
      </c>
      <c r="AV223" s="1" t="str">
        <f t="shared" si="33"/>
        <v>AT</v>
      </c>
      <c r="AX223" s="9" t="s">
        <v>17</v>
      </c>
      <c r="AY223" s="1">
        <v>0.98180481817550103</v>
      </c>
      <c r="AZ223" s="1">
        <v>0.98166592644214801</v>
      </c>
      <c r="BA223" s="1">
        <v>0.97010524294814404</v>
      </c>
      <c r="BB223" s="1">
        <v>0.97206150225104404</v>
      </c>
      <c r="BC223" s="1">
        <v>0.93650228275687797</v>
      </c>
      <c r="BD223" s="1">
        <v>0.96197741974610596</v>
      </c>
      <c r="BE223" s="1">
        <v>0.79036264610872498</v>
      </c>
      <c r="BF223" s="1">
        <v>0.98193113149632005</v>
      </c>
      <c r="BG223" s="15">
        <v>0.98330481528924096</v>
      </c>
      <c r="BH223" s="1" t="str">
        <f t="shared" si="34"/>
        <v>BG</v>
      </c>
    </row>
    <row r="224" spans="2:60" x14ac:dyDescent="0.35">
      <c r="B224" s="9" t="s">
        <v>18</v>
      </c>
      <c r="C224" s="1">
        <v>0.92768176581035</v>
      </c>
      <c r="D224" s="1">
        <v>0.99568911567225604</v>
      </c>
      <c r="E224" s="1">
        <v>0.97761466903702399</v>
      </c>
      <c r="F224" s="1">
        <v>0.97691878109927899</v>
      </c>
      <c r="G224" s="1">
        <v>0.95983499505440395</v>
      </c>
      <c r="H224" s="1">
        <v>0.98548842468410403</v>
      </c>
      <c r="I224" s="1">
        <v>0.91599187069043697</v>
      </c>
      <c r="J224" s="1">
        <v>0.99484817636006895</v>
      </c>
      <c r="K224" s="15">
        <v>0.99533260525532397</v>
      </c>
      <c r="L224" s="1" t="str">
        <f t="shared" si="30"/>
        <v>D</v>
      </c>
      <c r="N224" s="9" t="s">
        <v>18</v>
      </c>
      <c r="O224" s="1">
        <v>0.87764838207565898</v>
      </c>
      <c r="P224" s="1">
        <v>0.95658847622814502</v>
      </c>
      <c r="Q224" s="1">
        <v>0.94408743712503895</v>
      </c>
      <c r="R224" s="1">
        <v>0.89354987818286602</v>
      </c>
      <c r="S224" s="1">
        <v>0.93013360893978603</v>
      </c>
      <c r="T224" s="1">
        <v>0.92776690107607496</v>
      </c>
      <c r="U224" s="1">
        <v>0.91180259723233603</v>
      </c>
      <c r="V224" s="1">
        <v>0.94737508479233601</v>
      </c>
      <c r="W224" s="15">
        <v>0.95294696142314494</v>
      </c>
      <c r="X224" s="1" t="str">
        <f t="shared" si="31"/>
        <v>P</v>
      </c>
      <c r="Z224" s="9" t="s">
        <v>18</v>
      </c>
      <c r="AA224" s="1">
        <v>0.88959498653501001</v>
      </c>
      <c r="AB224" s="1">
        <v>0.980775721498655</v>
      </c>
      <c r="AC224" s="1">
        <v>0.96607784341251202</v>
      </c>
      <c r="AD224" s="1">
        <v>0.90327541509307296</v>
      </c>
      <c r="AE224" s="1">
        <v>0.95020111026583898</v>
      </c>
      <c r="AF224" s="1">
        <v>0.95647732780849004</v>
      </c>
      <c r="AG224" s="1">
        <v>0.95117567409140902</v>
      </c>
      <c r="AH224" s="1">
        <v>0.98049449870539895</v>
      </c>
      <c r="AI224" s="15">
        <v>0.98022870422874597</v>
      </c>
      <c r="AJ224" s="1" t="str">
        <f t="shared" si="32"/>
        <v>AB</v>
      </c>
      <c r="AL224" s="9" t="s">
        <v>18</v>
      </c>
      <c r="AM224" s="1">
        <v>0.86686637480735496</v>
      </c>
      <c r="AN224" s="1">
        <v>0.99000844819256895</v>
      </c>
      <c r="AO224" s="1">
        <v>0.98088621408335197</v>
      </c>
      <c r="AP224" s="1">
        <v>0.94041804929143302</v>
      </c>
      <c r="AQ224" s="1">
        <v>0.97070889712730402</v>
      </c>
      <c r="AR224" s="1">
        <v>0.97449769158962696</v>
      </c>
      <c r="AS224" s="1">
        <v>0.97570152116187003</v>
      </c>
      <c r="AT224" s="1">
        <v>0.99140010097039299</v>
      </c>
      <c r="AU224" s="15">
        <v>0.98870975653919202</v>
      </c>
      <c r="AV224" s="1" t="str">
        <f t="shared" si="33"/>
        <v>AT</v>
      </c>
      <c r="AX224" s="9" t="s">
        <v>18</v>
      </c>
      <c r="AY224" s="1">
        <v>0.952255925334344</v>
      </c>
      <c r="AZ224" s="1">
        <v>0.98280821462921497</v>
      </c>
      <c r="BA224" s="1">
        <v>0.96845823081229998</v>
      </c>
      <c r="BB224" s="1">
        <v>0.97117026840651199</v>
      </c>
      <c r="BC224" s="1">
        <v>0.94011850161636201</v>
      </c>
      <c r="BD224" s="1">
        <v>0.96522584532547795</v>
      </c>
      <c r="BE224" s="1">
        <v>0.85788574361407699</v>
      </c>
      <c r="BF224" s="1">
        <v>0.98223893714312804</v>
      </c>
      <c r="BG224" s="15">
        <v>0.98358121329878201</v>
      </c>
      <c r="BH224" s="1" t="str">
        <f t="shared" si="34"/>
        <v>BG</v>
      </c>
    </row>
    <row r="225" spans="2:60" x14ac:dyDescent="0.35">
      <c r="B225" s="10" t="s">
        <v>33</v>
      </c>
      <c r="K225" s="15"/>
      <c r="N225" s="10" t="s">
        <v>33</v>
      </c>
      <c r="W225" s="15"/>
      <c r="Z225" s="10" t="s">
        <v>33</v>
      </c>
      <c r="AI225" s="15"/>
      <c r="AL225" s="10" t="s">
        <v>33</v>
      </c>
      <c r="AU225" s="15"/>
      <c r="AX225" s="10" t="s">
        <v>33</v>
      </c>
      <c r="BG225" s="15"/>
    </row>
    <row r="226" spans="2:60" x14ac:dyDescent="0.35">
      <c r="B226" s="9" t="s">
        <v>11</v>
      </c>
      <c r="C226" s="1">
        <v>0.97454229682050997</v>
      </c>
      <c r="D226" s="1">
        <v>0.994037179466015</v>
      </c>
      <c r="E226" s="1">
        <v>0.956993707038164</v>
      </c>
      <c r="F226" s="1">
        <v>0.96760061787145801</v>
      </c>
      <c r="G226" s="1">
        <v>0.96772444274749703</v>
      </c>
      <c r="H226" s="1">
        <v>0.988373408954067</v>
      </c>
      <c r="I226" s="1">
        <v>0.84419588697624204</v>
      </c>
      <c r="J226" s="1">
        <v>0.99327791512683306</v>
      </c>
      <c r="K226" s="15">
        <v>0.99392708785274897</v>
      </c>
      <c r="L226" s="1" t="str">
        <f t="shared" si="30"/>
        <v>D</v>
      </c>
      <c r="N226" s="9" t="s">
        <v>11</v>
      </c>
      <c r="O226" s="1">
        <v>0.93751956154584104</v>
      </c>
      <c r="P226" s="1">
        <v>0.94744222345372697</v>
      </c>
      <c r="Q226" s="1">
        <v>0.92675293609479403</v>
      </c>
      <c r="R226" s="1">
        <v>0.91470799427541305</v>
      </c>
      <c r="S226" s="1">
        <v>0.93719313181313402</v>
      </c>
      <c r="T226" s="1">
        <v>0.94324010494882404</v>
      </c>
      <c r="U226" s="1">
        <v>0.90096907637250301</v>
      </c>
      <c r="V226" s="1">
        <v>0.94960184879239995</v>
      </c>
      <c r="W226" s="15">
        <v>0.94725525565250601</v>
      </c>
      <c r="X226" s="1" t="str">
        <f t="shared" si="31"/>
        <v>V</v>
      </c>
      <c r="Z226" s="9" t="s">
        <v>11</v>
      </c>
      <c r="AA226" s="1">
        <v>0.94492346929515803</v>
      </c>
      <c r="AB226" s="1">
        <v>0.96616997509220304</v>
      </c>
      <c r="AC226" s="1">
        <v>0.94768969081968801</v>
      </c>
      <c r="AD226" s="1">
        <v>0.93240105873534695</v>
      </c>
      <c r="AE226" s="1">
        <v>0.95527882450364499</v>
      </c>
      <c r="AF226" s="1">
        <v>0.96137248832343902</v>
      </c>
      <c r="AG226" s="1">
        <v>0.95417939906207705</v>
      </c>
      <c r="AH226" s="1">
        <v>0.96747882109919803</v>
      </c>
      <c r="AI226" s="15">
        <v>0.966326293679728</v>
      </c>
      <c r="AJ226" s="1" t="str">
        <f t="shared" si="32"/>
        <v>AH</v>
      </c>
      <c r="AL226" s="9" t="s">
        <v>11</v>
      </c>
      <c r="AM226" s="1">
        <v>0.96085808708669995</v>
      </c>
      <c r="AN226" s="1">
        <v>0.979235709293652</v>
      </c>
      <c r="AO226" s="1">
        <v>0.96132790306415505</v>
      </c>
      <c r="AP226" s="1">
        <v>0.92836722994653498</v>
      </c>
      <c r="AQ226" s="1">
        <v>0.97072933335147604</v>
      </c>
      <c r="AR226" s="1">
        <v>0.97629551896852995</v>
      </c>
      <c r="AS226" s="1">
        <v>0.97812685531471499</v>
      </c>
      <c r="AT226" s="1">
        <v>0.98048999493838995</v>
      </c>
      <c r="AU226" s="15">
        <v>0.97928068109785205</v>
      </c>
      <c r="AV226" s="1" t="str">
        <f t="shared" si="33"/>
        <v>AT</v>
      </c>
      <c r="AX226" s="9" t="s">
        <v>11</v>
      </c>
      <c r="AY226" s="1">
        <v>0.97877585367417896</v>
      </c>
      <c r="AZ226" s="1">
        <v>0.98024802540335199</v>
      </c>
      <c r="BA226" s="1">
        <v>0.96518101406962598</v>
      </c>
      <c r="BB226" s="1">
        <v>0.97077270489329204</v>
      </c>
      <c r="BC226" s="1">
        <v>0.95710271867624197</v>
      </c>
      <c r="BD226" s="1">
        <v>0.97202718748302896</v>
      </c>
      <c r="BE226" s="1">
        <v>0.68892260351149603</v>
      </c>
      <c r="BF226" s="1">
        <v>0.981495272230551</v>
      </c>
      <c r="BG226" s="15">
        <v>0.98057259499112204</v>
      </c>
      <c r="BH226" s="1" t="str">
        <f t="shared" si="34"/>
        <v>BF</v>
      </c>
    </row>
    <row r="227" spans="2:60" x14ac:dyDescent="0.35">
      <c r="B227" s="9" t="s">
        <v>12</v>
      </c>
      <c r="C227" s="1">
        <v>0.82568385615990203</v>
      </c>
      <c r="D227" s="1">
        <v>0.99300101502593197</v>
      </c>
      <c r="E227" s="1">
        <v>0.95616791771549803</v>
      </c>
      <c r="F227" s="1">
        <v>0.89912490643963106</v>
      </c>
      <c r="G227" s="1">
        <v>0.94158551727763395</v>
      </c>
      <c r="H227" s="1">
        <v>0.977041146290208</v>
      </c>
      <c r="I227" s="1">
        <v>0.85695147125782001</v>
      </c>
      <c r="J227" s="1">
        <v>0.99059403142346403</v>
      </c>
      <c r="K227" s="15">
        <v>0.99307924520378599</v>
      </c>
      <c r="L227" s="1" t="str">
        <f t="shared" si="30"/>
        <v>K</v>
      </c>
      <c r="N227" s="9" t="s">
        <v>12</v>
      </c>
      <c r="O227" s="1">
        <v>0.79805596483060404</v>
      </c>
      <c r="P227" s="1">
        <v>0.94277738876059403</v>
      </c>
      <c r="Q227" s="1">
        <v>0.91954722028804803</v>
      </c>
      <c r="R227" s="1">
        <v>0.79128841255790805</v>
      </c>
      <c r="S227" s="1">
        <v>0.92970117793142404</v>
      </c>
      <c r="T227" s="1">
        <v>0.91403015381300101</v>
      </c>
      <c r="U227" s="1">
        <v>0.908483105011611</v>
      </c>
      <c r="V227" s="1">
        <v>0.94038239723438799</v>
      </c>
      <c r="W227" s="15">
        <v>0.94465902019499703</v>
      </c>
      <c r="X227" s="1" t="str">
        <f t="shared" si="31"/>
        <v>W</v>
      </c>
      <c r="Z227" s="9" t="s">
        <v>12</v>
      </c>
      <c r="AA227" s="1">
        <v>0.80988396163974197</v>
      </c>
      <c r="AB227" s="1">
        <v>0.965337904420422</v>
      </c>
      <c r="AC227" s="1">
        <v>0.94809793378514395</v>
      </c>
      <c r="AD227" s="1">
        <v>0.79089790376151603</v>
      </c>
      <c r="AE227" s="1">
        <v>0.94893777539076596</v>
      </c>
      <c r="AF227" s="1">
        <v>0.95108327635377299</v>
      </c>
      <c r="AG227" s="1">
        <v>0.94551940743500995</v>
      </c>
      <c r="AH227" s="1">
        <v>0.96373138312380302</v>
      </c>
      <c r="AI227" s="15">
        <v>0.96593719825232305</v>
      </c>
      <c r="AJ227" s="1" t="str">
        <f t="shared" si="32"/>
        <v>AI</v>
      </c>
      <c r="AL227" s="9" t="s">
        <v>12</v>
      </c>
      <c r="AM227" s="1">
        <v>0.74872247621717503</v>
      </c>
      <c r="AN227" s="1">
        <v>0.97910742059292</v>
      </c>
      <c r="AO227" s="1">
        <v>0.966400473878682</v>
      </c>
      <c r="AP227" s="1">
        <v>0.794737873651989</v>
      </c>
      <c r="AQ227" s="1">
        <v>0.96711421667613395</v>
      </c>
      <c r="AR227" s="1">
        <v>0.97201890732632101</v>
      </c>
      <c r="AS227" s="1">
        <v>0.97516123017391598</v>
      </c>
      <c r="AT227" s="1">
        <v>0.97917512416693897</v>
      </c>
      <c r="AU227" s="15">
        <v>0.97911110795452605</v>
      </c>
      <c r="AV227" s="1" t="str">
        <f t="shared" si="33"/>
        <v>AT</v>
      </c>
      <c r="AX227" s="9" t="s">
        <v>12</v>
      </c>
      <c r="AY227" s="1">
        <v>0.88368045674478701</v>
      </c>
      <c r="AZ227" s="1">
        <v>0.97186119969337703</v>
      </c>
      <c r="BA227" s="1">
        <v>0.95508545491075203</v>
      </c>
      <c r="BB227" s="1">
        <v>0.91294889428623205</v>
      </c>
      <c r="BC227" s="1">
        <v>0.94079256999931504</v>
      </c>
      <c r="BD227" s="1">
        <v>0.94170858437058702</v>
      </c>
      <c r="BE227" s="1">
        <v>0.72575910743470595</v>
      </c>
      <c r="BF227" s="1">
        <v>0.97882304587354996</v>
      </c>
      <c r="BG227" s="15">
        <v>0.97928512042675697</v>
      </c>
      <c r="BH227" s="1" t="str">
        <f t="shared" si="34"/>
        <v>BG</v>
      </c>
    </row>
    <row r="228" spans="2:60" x14ac:dyDescent="0.35">
      <c r="B228" s="9" t="s">
        <v>13</v>
      </c>
      <c r="C228" s="1">
        <v>0.84130406004381397</v>
      </c>
      <c r="D228" s="1">
        <v>0.98958179223172504</v>
      </c>
      <c r="E228" s="1">
        <v>0.95299685650400401</v>
      </c>
      <c r="F228" s="1">
        <v>0.79081306038428001</v>
      </c>
      <c r="G228" s="1">
        <v>0.91740137140182398</v>
      </c>
      <c r="H228" s="1">
        <v>0.96993877507346904</v>
      </c>
      <c r="I228" s="1">
        <v>0.89682494373642996</v>
      </c>
      <c r="J228" s="1">
        <v>0.98836262596198599</v>
      </c>
      <c r="K228" s="15">
        <v>0.99017872721624001</v>
      </c>
      <c r="L228" s="1" t="str">
        <f t="shared" si="30"/>
        <v>K</v>
      </c>
      <c r="N228" s="9" t="s">
        <v>13</v>
      </c>
      <c r="O228" s="1">
        <v>0.81453887000325498</v>
      </c>
      <c r="P228" s="1">
        <v>0.92226915133870702</v>
      </c>
      <c r="Q228" s="1">
        <v>0.90955659813846901</v>
      </c>
      <c r="R228" s="1">
        <v>0.72834400899307705</v>
      </c>
      <c r="S228" s="1">
        <v>0.91691080429448302</v>
      </c>
      <c r="T228" s="1">
        <v>0.89057505477096999</v>
      </c>
      <c r="U228" s="1">
        <v>0.88311871786507801</v>
      </c>
      <c r="V228" s="1">
        <v>0.92849086923040103</v>
      </c>
      <c r="W228" s="15">
        <v>0.94177348881084799</v>
      </c>
      <c r="X228" s="1" t="str">
        <f t="shared" si="31"/>
        <v>W</v>
      </c>
      <c r="Z228" s="9" t="s">
        <v>13</v>
      </c>
      <c r="AA228" s="1">
        <v>0.80912135981831201</v>
      </c>
      <c r="AB228" s="1">
        <v>0.95635161853241202</v>
      </c>
      <c r="AC228" s="1">
        <v>0.94647820035459396</v>
      </c>
      <c r="AD228" s="1">
        <v>0.62145847574102098</v>
      </c>
      <c r="AE228" s="1">
        <v>0.93453124405370802</v>
      </c>
      <c r="AF228" s="1">
        <v>0.94009054115523805</v>
      </c>
      <c r="AG228" s="1">
        <v>0.94073693736252395</v>
      </c>
      <c r="AH228" s="1">
        <v>0.96133901069536698</v>
      </c>
      <c r="AI228" s="15">
        <v>0.95914042622137896</v>
      </c>
      <c r="AJ228" s="1" t="str">
        <f t="shared" si="32"/>
        <v>AH</v>
      </c>
      <c r="AL228" s="9" t="s">
        <v>13</v>
      </c>
      <c r="AM228" s="1">
        <v>0.75561868085191797</v>
      </c>
      <c r="AN228" s="1">
        <v>0.97785308896726597</v>
      </c>
      <c r="AO228" s="1">
        <v>0.96623235897567605</v>
      </c>
      <c r="AP228" s="1">
        <v>0.48864386349720101</v>
      </c>
      <c r="AQ228" s="1">
        <v>0.95298750834954205</v>
      </c>
      <c r="AR228" s="1">
        <v>0.96881793640696001</v>
      </c>
      <c r="AS228" s="1">
        <v>0.97285783498859102</v>
      </c>
      <c r="AT228" s="1">
        <v>0.97839816541440305</v>
      </c>
      <c r="AU228" s="15">
        <v>0.97863399372540305</v>
      </c>
      <c r="AV228" s="1" t="str">
        <f t="shared" si="33"/>
        <v>AU</v>
      </c>
      <c r="AX228" s="9" t="s">
        <v>13</v>
      </c>
      <c r="AY228" s="1">
        <v>0.93192742641194903</v>
      </c>
      <c r="AZ228" s="1">
        <v>0.97824313449722999</v>
      </c>
      <c r="BA228" s="1">
        <v>0.94993891025131405</v>
      </c>
      <c r="BB228" s="1">
        <v>0.88631452611551098</v>
      </c>
      <c r="BC228" s="1">
        <v>0.91379696383867104</v>
      </c>
      <c r="BD228" s="1">
        <v>0.93327454238408103</v>
      </c>
      <c r="BE228" s="1">
        <v>0.83595580885540899</v>
      </c>
      <c r="BF228" s="1">
        <v>0.97681563937573601</v>
      </c>
      <c r="BG228" s="15">
        <v>0.97908857523659099</v>
      </c>
      <c r="BH228" s="1" t="str">
        <f t="shared" si="34"/>
        <v>BG</v>
      </c>
    </row>
    <row r="229" spans="2:60" x14ac:dyDescent="0.35">
      <c r="B229" s="9" t="s">
        <v>14</v>
      </c>
      <c r="C229" s="1">
        <v>0.93763282912989199</v>
      </c>
      <c r="D229" s="1">
        <v>0.96345080704861297</v>
      </c>
      <c r="E229" s="1">
        <v>0.93391924607717702</v>
      </c>
      <c r="F229" s="1">
        <v>0.67680226117979003</v>
      </c>
      <c r="G229" s="1">
        <v>0.80613409985328599</v>
      </c>
      <c r="H229" s="1">
        <v>0.96511581298326299</v>
      </c>
      <c r="I229" s="1">
        <v>0.88615181984031199</v>
      </c>
      <c r="J229" s="1">
        <v>0.985260419055069</v>
      </c>
      <c r="K229" s="15">
        <v>0.97760432667351704</v>
      </c>
      <c r="L229" s="1" t="str">
        <f t="shared" si="30"/>
        <v>J</v>
      </c>
      <c r="N229" s="9" t="s">
        <v>14</v>
      </c>
      <c r="O229" s="1">
        <v>0.92213510218789396</v>
      </c>
      <c r="P229" s="1">
        <v>0.89407001336936298</v>
      </c>
      <c r="Q229" s="1">
        <v>0.87984599931030205</v>
      </c>
      <c r="R229" s="1">
        <v>0.65864989710536004</v>
      </c>
      <c r="S229" s="1">
        <v>0.87675547231928896</v>
      </c>
      <c r="T229" s="1">
        <v>0.84672357279614296</v>
      </c>
      <c r="U229" s="1">
        <v>0.82715010143144196</v>
      </c>
      <c r="V229" s="1">
        <v>0.88181931339036501</v>
      </c>
      <c r="W229" s="15">
        <v>0.91010037885899697</v>
      </c>
      <c r="X229" s="1" t="str">
        <f t="shared" si="31"/>
        <v>O</v>
      </c>
      <c r="Z229" s="9" t="s">
        <v>14</v>
      </c>
      <c r="AA229" s="1">
        <v>0.90536878706733104</v>
      </c>
      <c r="AB229" s="1">
        <v>0.86112810536190298</v>
      </c>
      <c r="AC229" s="1">
        <v>0.91492738400705198</v>
      </c>
      <c r="AD229" s="1">
        <v>0.43578867809108102</v>
      </c>
      <c r="AE229" s="1">
        <v>0.85930878376865505</v>
      </c>
      <c r="AF229" s="1">
        <v>0.91965041807066805</v>
      </c>
      <c r="AG229" s="1">
        <v>0.91087439005876703</v>
      </c>
      <c r="AH229" s="1">
        <v>0.95647920675431697</v>
      </c>
      <c r="AI229" s="15">
        <v>0.93287454064072795</v>
      </c>
      <c r="AJ229" s="1" t="str">
        <f t="shared" si="32"/>
        <v>AH</v>
      </c>
      <c r="AL229" s="9" t="s">
        <v>14</v>
      </c>
      <c r="AM229" s="1">
        <v>0.92083452134200505</v>
      </c>
      <c r="AN229" s="1">
        <v>0.96202397629163805</v>
      </c>
      <c r="AO229" s="1">
        <v>0.95889902570350105</v>
      </c>
      <c r="AP229" s="1">
        <v>0.36015045883158597</v>
      </c>
      <c r="AQ229" s="1">
        <v>0.949716558821178</v>
      </c>
      <c r="AR229" s="1">
        <v>0.96069203494908495</v>
      </c>
      <c r="AS229" s="1">
        <v>0.96817443525703395</v>
      </c>
      <c r="AT229" s="1">
        <v>0.97559222794774703</v>
      </c>
      <c r="AU229" s="15">
        <v>0.97443955409738803</v>
      </c>
      <c r="AV229" s="1" t="str">
        <f t="shared" si="33"/>
        <v>AT</v>
      </c>
      <c r="AX229" s="9" t="s">
        <v>14</v>
      </c>
      <c r="AY229" s="1">
        <v>0.96217032988802698</v>
      </c>
      <c r="AZ229" s="1">
        <v>0.96010703709465595</v>
      </c>
      <c r="BA229" s="1">
        <v>0.93246436674558997</v>
      </c>
      <c r="BB229" s="1">
        <v>0.84187238363070105</v>
      </c>
      <c r="BC229" s="1">
        <v>0.87628683946908403</v>
      </c>
      <c r="BD229" s="1">
        <v>0.92690270552495702</v>
      </c>
      <c r="BE229" s="1">
        <v>0.83299089972117701</v>
      </c>
      <c r="BF229" s="1">
        <v>0.974092743741373</v>
      </c>
      <c r="BG229" s="15">
        <v>0.974455339252843</v>
      </c>
      <c r="BH229" s="1" t="str">
        <f t="shared" si="34"/>
        <v>BG</v>
      </c>
    </row>
    <row r="230" spans="2:60" x14ac:dyDescent="0.35">
      <c r="B230" s="9" t="s">
        <v>15</v>
      </c>
      <c r="C230" s="1">
        <v>0.66867017859352096</v>
      </c>
      <c r="D230" s="1">
        <v>0.452817040913922</v>
      </c>
      <c r="E230" s="1">
        <v>0.711332116025025</v>
      </c>
      <c r="F230" s="1">
        <v>0.71513001645462404</v>
      </c>
      <c r="G230" s="1">
        <v>0.84562154640911003</v>
      </c>
      <c r="H230" s="1">
        <v>0.887763947574151</v>
      </c>
      <c r="I230" s="1">
        <v>0.78476004348445205</v>
      </c>
      <c r="J230" s="1">
        <v>0.81368048142304195</v>
      </c>
      <c r="K230" s="15">
        <v>0.80158987179288299</v>
      </c>
      <c r="L230" s="1" t="str">
        <f t="shared" si="30"/>
        <v>H</v>
      </c>
      <c r="N230" s="9" t="s">
        <v>15</v>
      </c>
      <c r="O230" s="1">
        <v>0.73594662663754395</v>
      </c>
      <c r="P230" s="1">
        <v>0.82967880154879403</v>
      </c>
      <c r="Q230" s="1">
        <v>0.74654077138449204</v>
      </c>
      <c r="R230" s="1">
        <v>0.75868446487358199</v>
      </c>
      <c r="S230" s="1">
        <v>0.86717676981126801</v>
      </c>
      <c r="T230" s="1">
        <v>0.86083094654703396</v>
      </c>
      <c r="U230" s="1">
        <v>0.83216133032012196</v>
      </c>
      <c r="V230" s="1">
        <v>0.80454900409936003</v>
      </c>
      <c r="W230" s="15">
        <v>0.82919131871551</v>
      </c>
      <c r="X230" s="1" t="str">
        <f t="shared" si="31"/>
        <v>S</v>
      </c>
      <c r="Z230" s="9" t="s">
        <v>15</v>
      </c>
      <c r="AA230" s="1">
        <v>0.66510246540048301</v>
      </c>
      <c r="AB230" s="1">
        <v>0.691558742235173</v>
      </c>
      <c r="AC230" s="1">
        <v>0.57448243064851501</v>
      </c>
      <c r="AD230" s="1">
        <v>0.555623462577854</v>
      </c>
      <c r="AE230" s="1">
        <v>0.81052574785112297</v>
      </c>
      <c r="AF230" s="1">
        <v>0.83991831901973402</v>
      </c>
      <c r="AG230" s="1">
        <v>0.84948648008502703</v>
      </c>
      <c r="AH230" s="1">
        <v>0.79962822308847803</v>
      </c>
      <c r="AI230" s="15">
        <v>0.69324942447070403</v>
      </c>
      <c r="AJ230" s="1" t="str">
        <f t="shared" si="32"/>
        <v>AG</v>
      </c>
      <c r="AL230" s="9" t="s">
        <v>15</v>
      </c>
      <c r="AM230" s="1">
        <v>0.60165908650688105</v>
      </c>
      <c r="AN230" s="1">
        <v>0.81261166941391905</v>
      </c>
      <c r="AO230" s="1">
        <v>0.78721307163034104</v>
      </c>
      <c r="AP230" s="1">
        <v>0.66893299995012001</v>
      </c>
      <c r="AQ230" s="1">
        <v>0.904257825939903</v>
      </c>
      <c r="AR230" s="1">
        <v>0.91688860362500402</v>
      </c>
      <c r="AS230" s="1">
        <v>0.92437766013258305</v>
      </c>
      <c r="AT230" s="1">
        <v>0.82683234185149201</v>
      </c>
      <c r="AU230" s="15">
        <v>0.81434016265053699</v>
      </c>
      <c r="AV230" s="1" t="str">
        <f t="shared" si="33"/>
        <v>AS</v>
      </c>
      <c r="AX230" s="9" t="s">
        <v>15</v>
      </c>
      <c r="AY230" s="1">
        <v>0.77975232521670701</v>
      </c>
      <c r="AZ230" s="1">
        <v>0.94019746352605005</v>
      </c>
      <c r="BA230" s="1">
        <v>0.90930227772054195</v>
      </c>
      <c r="BB230" s="1">
        <v>0.89574359230791101</v>
      </c>
      <c r="BC230" s="1">
        <v>0.89104543174460404</v>
      </c>
      <c r="BD230" s="1">
        <v>0.92683381778846996</v>
      </c>
      <c r="BE230" s="1">
        <v>0.34140950172319301</v>
      </c>
      <c r="BF230" s="1">
        <v>0.93605783634334405</v>
      </c>
      <c r="BG230" s="15">
        <v>0.94015314600080402</v>
      </c>
      <c r="BH230" s="1" t="str">
        <f t="shared" si="34"/>
        <v>AZ</v>
      </c>
    </row>
    <row r="231" spans="2:60" x14ac:dyDescent="0.35">
      <c r="B231" s="9" t="s">
        <v>16</v>
      </c>
      <c r="C231" s="1">
        <v>0.83405452725266305</v>
      </c>
      <c r="D231" s="1">
        <v>0.99098216770488001</v>
      </c>
      <c r="E231" s="1">
        <v>0.95085908702631405</v>
      </c>
      <c r="F231" s="1">
        <v>0.88996118022363402</v>
      </c>
      <c r="G231" s="1">
        <v>0.95873704230206103</v>
      </c>
      <c r="H231" s="1">
        <v>0.97912924168195503</v>
      </c>
      <c r="I231" s="1">
        <v>0.85774132897371602</v>
      </c>
      <c r="J231" s="1">
        <v>0.98931738968134897</v>
      </c>
      <c r="K231" s="15">
        <v>0.99175814188939704</v>
      </c>
      <c r="L231" s="1" t="str">
        <f t="shared" si="30"/>
        <v>K</v>
      </c>
      <c r="N231" s="9" t="s">
        <v>16</v>
      </c>
      <c r="O231" s="1">
        <v>0.81082847142617698</v>
      </c>
      <c r="P231" s="1">
        <v>0.93261913120347095</v>
      </c>
      <c r="Q231" s="1">
        <v>0.90209652723701095</v>
      </c>
      <c r="R231" s="1">
        <v>0.82841941992945001</v>
      </c>
      <c r="S231" s="1">
        <v>0.92804759447089602</v>
      </c>
      <c r="T231" s="1">
        <v>0.91379700122263097</v>
      </c>
      <c r="U231" s="1">
        <v>0.86805585458545198</v>
      </c>
      <c r="V231" s="1">
        <v>0.93292936390296</v>
      </c>
      <c r="W231" s="15">
        <v>0.93350101636923899</v>
      </c>
      <c r="X231" s="1" t="str">
        <f t="shared" si="31"/>
        <v>W</v>
      </c>
      <c r="Z231" s="9" t="s">
        <v>16</v>
      </c>
      <c r="AA231" s="1">
        <v>0.78333321509472398</v>
      </c>
      <c r="AB231" s="1">
        <v>0.95988402337426804</v>
      </c>
      <c r="AC231" s="1">
        <v>0.93950695038447196</v>
      </c>
      <c r="AD231" s="1">
        <v>0.78187790267414903</v>
      </c>
      <c r="AE231" s="1">
        <v>0.94320077947847503</v>
      </c>
      <c r="AF231" s="1">
        <v>0.94656080004152798</v>
      </c>
      <c r="AG231" s="1">
        <v>0.949172297179526</v>
      </c>
      <c r="AH231" s="1">
        <v>0.95923671132795196</v>
      </c>
      <c r="AI231" s="15">
        <v>0.959777929608853</v>
      </c>
      <c r="AJ231" s="1" t="str">
        <f t="shared" si="32"/>
        <v>AB</v>
      </c>
      <c r="AL231" s="9" t="s">
        <v>16</v>
      </c>
      <c r="AM231" s="1">
        <v>0.73334816651507695</v>
      </c>
      <c r="AN231" s="1">
        <v>0.975869161797003</v>
      </c>
      <c r="AO231" s="1">
        <v>0.95970368735800005</v>
      </c>
      <c r="AP231" s="1">
        <v>0.79644270401250405</v>
      </c>
      <c r="AQ231" s="1">
        <v>0.96411176127421505</v>
      </c>
      <c r="AR231" s="1">
        <v>0.96963227037417798</v>
      </c>
      <c r="AS231" s="1">
        <v>0.97498651409077497</v>
      </c>
      <c r="AT231" s="1">
        <v>0.976831056513355</v>
      </c>
      <c r="AU231" s="15">
        <v>0.97581446994572596</v>
      </c>
      <c r="AV231" s="1" t="str">
        <f t="shared" si="33"/>
        <v>AT</v>
      </c>
      <c r="AX231" s="9" t="s">
        <v>16</v>
      </c>
      <c r="AY231" s="1">
        <v>0.87476822793376896</v>
      </c>
      <c r="AZ231" s="1">
        <v>0.97657485865471205</v>
      </c>
      <c r="BA231" s="1">
        <v>0.93411354943121105</v>
      </c>
      <c r="BB231" s="1">
        <v>0.897907534704946</v>
      </c>
      <c r="BC231" s="1">
        <v>0.94362519127633604</v>
      </c>
      <c r="BD231" s="1">
        <v>0.93644942565838896</v>
      </c>
      <c r="BE231" s="1">
        <v>0.74200682497449399</v>
      </c>
      <c r="BF231" s="1">
        <v>0.97530573153821698</v>
      </c>
      <c r="BG231" s="15">
        <v>0.97674030831153202</v>
      </c>
      <c r="BH231" s="1" t="str">
        <f t="shared" si="34"/>
        <v>BG</v>
      </c>
    </row>
    <row r="232" spans="2:60" x14ac:dyDescent="0.35">
      <c r="B232" s="9" t="s">
        <v>17</v>
      </c>
      <c r="C232" s="1">
        <v>0.856732223864627</v>
      </c>
      <c r="D232" s="1">
        <v>0.99544893438815996</v>
      </c>
      <c r="E232" s="1">
        <v>0.96937409573028199</v>
      </c>
      <c r="F232" s="1">
        <v>0.89864819878262003</v>
      </c>
      <c r="G232" s="1">
        <v>0.94053765599092798</v>
      </c>
      <c r="H232" s="1">
        <v>0.98135244995499404</v>
      </c>
      <c r="I232" s="1">
        <v>0.91861538155793898</v>
      </c>
      <c r="J232" s="1">
        <v>0.99374857427190999</v>
      </c>
      <c r="K232" s="15">
        <v>0.99545126978332799</v>
      </c>
      <c r="L232" s="1" t="str">
        <f t="shared" si="30"/>
        <v>K</v>
      </c>
      <c r="N232" s="9" t="s">
        <v>17</v>
      </c>
      <c r="O232" s="1">
        <v>0.81618168232348398</v>
      </c>
      <c r="P232" s="1">
        <v>0.95331803766148204</v>
      </c>
      <c r="Q232" s="1">
        <v>0.93777183461234703</v>
      </c>
      <c r="R232" s="1">
        <v>0.75793884299275605</v>
      </c>
      <c r="S232" s="1">
        <v>0.93115791390948099</v>
      </c>
      <c r="T232" s="1">
        <v>0.92128986723749495</v>
      </c>
      <c r="U232" s="1">
        <v>0.90772421626848199</v>
      </c>
      <c r="V232" s="1">
        <v>0.94541502032727198</v>
      </c>
      <c r="W232" s="15">
        <v>0.95435431185744501</v>
      </c>
      <c r="X232" s="1" t="str">
        <f t="shared" si="31"/>
        <v>W</v>
      </c>
      <c r="Z232" s="9" t="s">
        <v>17</v>
      </c>
      <c r="AA232" s="1">
        <v>0.87350681386248297</v>
      </c>
      <c r="AB232" s="1">
        <v>0.97317032928568803</v>
      </c>
      <c r="AC232" s="1">
        <v>0.95968496726369201</v>
      </c>
      <c r="AD232" s="1">
        <v>0.77000843444331402</v>
      </c>
      <c r="AE232" s="1">
        <v>0.94892962415014104</v>
      </c>
      <c r="AF232" s="1">
        <v>0.95355857284586498</v>
      </c>
      <c r="AG232" s="1">
        <v>0.94560881360638505</v>
      </c>
      <c r="AH232" s="1">
        <v>0.97091502295135002</v>
      </c>
      <c r="AI232" s="15">
        <v>0.97360813557403303</v>
      </c>
      <c r="AJ232" s="1" t="str">
        <f t="shared" si="32"/>
        <v>AI</v>
      </c>
      <c r="AL232" s="9" t="s">
        <v>17</v>
      </c>
      <c r="AM232" s="1">
        <v>0.76342579891180196</v>
      </c>
      <c r="AN232" s="1">
        <v>0.983910826697181</v>
      </c>
      <c r="AO232" s="1">
        <v>0.97499107857968104</v>
      </c>
      <c r="AP232" s="1">
        <v>0.76713275191636399</v>
      </c>
      <c r="AQ232" s="1">
        <v>0.97132382124511496</v>
      </c>
      <c r="AR232" s="1">
        <v>0.97243406980279401</v>
      </c>
      <c r="AS232" s="1">
        <v>0.97562380773950197</v>
      </c>
      <c r="AT232" s="1">
        <v>0.98376180239919997</v>
      </c>
      <c r="AU232" s="15">
        <v>0.98374524340323599</v>
      </c>
      <c r="AV232" s="1" t="str">
        <f t="shared" si="33"/>
        <v>AN</v>
      </c>
      <c r="AX232" s="9" t="s">
        <v>17</v>
      </c>
      <c r="AY232" s="1">
        <v>0.89894124371905204</v>
      </c>
      <c r="AZ232" s="1">
        <v>0.98098785338051797</v>
      </c>
      <c r="BA232" s="1">
        <v>0.968213493456765</v>
      </c>
      <c r="BB232" s="1">
        <v>0.87327340273357701</v>
      </c>
      <c r="BC232" s="1">
        <v>0.93870760517882701</v>
      </c>
      <c r="BD232" s="1">
        <v>0.96018983803049696</v>
      </c>
      <c r="BE232" s="1">
        <v>0.77772951098061704</v>
      </c>
      <c r="BF232" s="1">
        <v>0.98199786172701098</v>
      </c>
      <c r="BG232" s="15">
        <v>0.98365627752810703</v>
      </c>
      <c r="BH232" s="1" t="str">
        <f t="shared" si="34"/>
        <v>BG</v>
      </c>
    </row>
    <row r="233" spans="2:60" x14ac:dyDescent="0.35">
      <c r="B233" s="9" t="s">
        <v>18</v>
      </c>
      <c r="C233" s="1">
        <v>0.79978796851241196</v>
      </c>
      <c r="D233" s="1">
        <v>0.995855061366689</v>
      </c>
      <c r="E233" s="1">
        <v>0.97499473383959301</v>
      </c>
      <c r="F233" s="1">
        <v>0.89187908516727499</v>
      </c>
      <c r="G233" s="1">
        <v>0.95285009799930098</v>
      </c>
      <c r="H233" s="1">
        <v>0.98278468378026496</v>
      </c>
      <c r="I233" s="1">
        <v>0.88289855640459902</v>
      </c>
      <c r="J233" s="1">
        <v>0.99465155941431505</v>
      </c>
      <c r="K233" s="15">
        <v>0.99574712474861604</v>
      </c>
      <c r="L233" s="1" t="str">
        <f t="shared" si="30"/>
        <v>D</v>
      </c>
      <c r="N233" s="9" t="s">
        <v>18</v>
      </c>
      <c r="O233" s="1">
        <v>0.74214197533630899</v>
      </c>
      <c r="P233" s="1">
        <v>0.95699296942508505</v>
      </c>
      <c r="Q233" s="1">
        <v>0.94113210804835801</v>
      </c>
      <c r="R233" s="1">
        <v>0.73360674647503799</v>
      </c>
      <c r="S233" s="1">
        <v>0.92672591371711599</v>
      </c>
      <c r="T233" s="1">
        <v>0.92828026265033003</v>
      </c>
      <c r="U233" s="1">
        <v>0.90777956412639205</v>
      </c>
      <c r="V233" s="1">
        <v>0.94522428570925998</v>
      </c>
      <c r="W233" s="15">
        <v>0.95585619393612997</v>
      </c>
      <c r="X233" s="1" t="str">
        <f t="shared" si="31"/>
        <v>P</v>
      </c>
      <c r="Z233" s="9" t="s">
        <v>18</v>
      </c>
      <c r="AA233" s="1">
        <v>0.73054025534148304</v>
      </c>
      <c r="AB233" s="1">
        <v>0.98298704117648505</v>
      </c>
      <c r="AC233" s="1">
        <v>0.964589742184774</v>
      </c>
      <c r="AD233" s="1">
        <v>0.73094060571111596</v>
      </c>
      <c r="AE233" s="1">
        <v>0.94432352955565302</v>
      </c>
      <c r="AF233" s="1">
        <v>0.95459476951270805</v>
      </c>
      <c r="AG233" s="1">
        <v>0.947130851248279</v>
      </c>
      <c r="AH233" s="1">
        <v>0.98003390301208904</v>
      </c>
      <c r="AI233" s="15">
        <v>0.98159259325748505</v>
      </c>
      <c r="AJ233" s="1" t="str">
        <f t="shared" si="32"/>
        <v>AB</v>
      </c>
      <c r="AL233" s="9" t="s">
        <v>18</v>
      </c>
      <c r="AM233" s="1">
        <v>0.64004792328530002</v>
      </c>
      <c r="AN233" s="1">
        <v>0.98190695226812696</v>
      </c>
      <c r="AO233" s="1">
        <v>0.97946981294138102</v>
      </c>
      <c r="AP233" s="1">
        <v>0.74299772207881698</v>
      </c>
      <c r="AQ233" s="1">
        <v>0.969019014423394</v>
      </c>
      <c r="AR233" s="1">
        <v>0.973615474872214</v>
      </c>
      <c r="AS233" s="1">
        <v>0.98096703409263297</v>
      </c>
      <c r="AT233" s="1">
        <v>0.99139094081512602</v>
      </c>
      <c r="AU233" s="15">
        <v>0.98969717291451198</v>
      </c>
      <c r="AV233" s="1" t="str">
        <f t="shared" si="33"/>
        <v>AT</v>
      </c>
      <c r="AX233" s="9" t="s">
        <v>18</v>
      </c>
      <c r="AY233" s="1">
        <v>0.83370354429504101</v>
      </c>
      <c r="AZ233" s="1">
        <v>0.98372735468458306</v>
      </c>
      <c r="BA233" s="1">
        <v>0.96728207795659005</v>
      </c>
      <c r="BB233" s="1">
        <v>0.88255093805987195</v>
      </c>
      <c r="BC233" s="1">
        <v>0.94056657386664699</v>
      </c>
      <c r="BD233" s="1">
        <v>0.96203243399549898</v>
      </c>
      <c r="BE233" s="1">
        <v>0.76412623087404996</v>
      </c>
      <c r="BF233" s="1">
        <v>0.98221966963679097</v>
      </c>
      <c r="BG233" s="15">
        <v>0.98394401944694698</v>
      </c>
      <c r="BH233" s="1" t="str">
        <f t="shared" si="34"/>
        <v>BG</v>
      </c>
    </row>
    <row r="234" spans="2:60" x14ac:dyDescent="0.35">
      <c r="B234" s="10" t="s">
        <v>34</v>
      </c>
      <c r="K234" s="15"/>
      <c r="N234" s="10" t="s">
        <v>34</v>
      </c>
      <c r="W234" s="15"/>
      <c r="Z234" s="10" t="s">
        <v>34</v>
      </c>
      <c r="AI234" s="15"/>
      <c r="AL234" s="10" t="s">
        <v>34</v>
      </c>
      <c r="AU234" s="15"/>
      <c r="AX234" s="10" t="s">
        <v>34</v>
      </c>
      <c r="BG234" s="15"/>
    </row>
    <row r="235" spans="2:60" x14ac:dyDescent="0.35">
      <c r="B235" s="9" t="s">
        <v>11</v>
      </c>
      <c r="C235" s="1">
        <v>0.99151831171381999</v>
      </c>
      <c r="D235" s="1">
        <v>0.99139000726199999</v>
      </c>
      <c r="E235" s="1">
        <v>0.97157521931556801</v>
      </c>
      <c r="F235" s="1">
        <v>0.98978295381988401</v>
      </c>
      <c r="G235" s="1">
        <v>0.96627938553649895</v>
      </c>
      <c r="H235" s="1">
        <v>0.98622079296765797</v>
      </c>
      <c r="I235" s="1">
        <v>0.90830523142722297</v>
      </c>
      <c r="J235" s="1">
        <v>0.99270254311919404</v>
      </c>
      <c r="K235" s="15">
        <v>0.99190499224829598</v>
      </c>
      <c r="L235" s="1" t="str">
        <f t="shared" si="30"/>
        <v>J</v>
      </c>
      <c r="N235" s="9" t="s">
        <v>11</v>
      </c>
      <c r="O235" s="1">
        <v>0.95327191938355704</v>
      </c>
      <c r="P235" s="1">
        <v>0.94062751094309405</v>
      </c>
      <c r="Q235" s="1">
        <v>0.939999746276445</v>
      </c>
      <c r="R235" s="1">
        <v>0.93714692186885995</v>
      </c>
      <c r="S235" s="1">
        <v>0.93599540132804104</v>
      </c>
      <c r="T235" s="1">
        <v>0.93363621239484096</v>
      </c>
      <c r="U235" s="1">
        <v>0.92488909596253299</v>
      </c>
      <c r="V235" s="1">
        <v>0.94795291454706798</v>
      </c>
      <c r="W235" s="15">
        <v>0.94223032599406298</v>
      </c>
      <c r="X235" s="1" t="str">
        <f t="shared" si="31"/>
        <v>O</v>
      </c>
      <c r="Z235" s="9" t="s">
        <v>11</v>
      </c>
      <c r="AA235" s="1">
        <v>0.96682121007646504</v>
      </c>
      <c r="AB235" s="1">
        <v>0.96487311263063602</v>
      </c>
      <c r="AC235" s="1">
        <v>0.95830814086140903</v>
      </c>
      <c r="AD235" s="1">
        <v>0.96275149673896798</v>
      </c>
      <c r="AE235" s="1">
        <v>0.95137567349269203</v>
      </c>
      <c r="AF235" s="1">
        <v>0.956026741729883</v>
      </c>
      <c r="AG235" s="1">
        <v>0.95486035406602399</v>
      </c>
      <c r="AH235" s="1">
        <v>0.96570771882573003</v>
      </c>
      <c r="AI235" s="15">
        <v>0.96584565174481896</v>
      </c>
      <c r="AJ235" s="1" t="str">
        <f t="shared" si="32"/>
        <v>AA</v>
      </c>
      <c r="AL235" s="9" t="s">
        <v>11</v>
      </c>
      <c r="AM235" s="1">
        <v>0.97837231808796399</v>
      </c>
      <c r="AN235" s="1">
        <v>0.97903848370584501</v>
      </c>
      <c r="AO235" s="1">
        <v>0.974365153465935</v>
      </c>
      <c r="AP235" s="1">
        <v>0.97656837576668898</v>
      </c>
      <c r="AQ235" s="1">
        <v>0.97289515842539998</v>
      </c>
      <c r="AR235" s="1">
        <v>0.97028981846113704</v>
      </c>
      <c r="AS235" s="1">
        <v>0.97768845606759602</v>
      </c>
      <c r="AT235" s="1">
        <v>0.97995534357292502</v>
      </c>
      <c r="AU235" s="15">
        <v>0.97896439199783702</v>
      </c>
      <c r="AV235" s="1" t="str">
        <f t="shared" si="33"/>
        <v>AT</v>
      </c>
      <c r="AX235" s="9" t="s">
        <v>11</v>
      </c>
      <c r="AY235" s="1">
        <v>0.98020110081387901</v>
      </c>
      <c r="AZ235" s="1">
        <v>0.97845940797288999</v>
      </c>
      <c r="BA235" s="1">
        <v>0.96554322295880901</v>
      </c>
      <c r="BB235" s="1">
        <v>0.97813490738542197</v>
      </c>
      <c r="BC235" s="1">
        <v>0.95353338825507195</v>
      </c>
      <c r="BD235" s="1">
        <v>0.96825702458367902</v>
      </c>
      <c r="BE235" s="1">
        <v>0.81931891190376205</v>
      </c>
      <c r="BF235" s="1">
        <v>0.98017760267503296</v>
      </c>
      <c r="BG235" s="15">
        <v>0.97995096296484896</v>
      </c>
      <c r="BH235" s="1" t="str">
        <f t="shared" si="34"/>
        <v>AY</v>
      </c>
    </row>
    <row r="236" spans="2:60" x14ac:dyDescent="0.35">
      <c r="B236" s="9" t="s">
        <v>12</v>
      </c>
      <c r="C236" s="1">
        <v>0.98062923839168603</v>
      </c>
      <c r="D236" s="1">
        <v>0.99028738951167095</v>
      </c>
      <c r="E236" s="1">
        <v>0.96272468158231805</v>
      </c>
      <c r="F236" s="1">
        <v>0.98458134986947798</v>
      </c>
      <c r="G236" s="1">
        <v>0.951128420680727</v>
      </c>
      <c r="H236" s="1">
        <v>0.98087979021088401</v>
      </c>
      <c r="I236" s="1">
        <v>0.89829584609118796</v>
      </c>
      <c r="J236" s="1">
        <v>0.990923719521698</v>
      </c>
      <c r="K236" s="15">
        <v>0.991418882152723</v>
      </c>
      <c r="L236" s="1" t="str">
        <f t="shared" si="30"/>
        <v>K</v>
      </c>
      <c r="N236" s="9" t="s">
        <v>12</v>
      </c>
      <c r="O236" s="1">
        <v>0.94885694750272298</v>
      </c>
      <c r="P236" s="1">
        <v>0.94196768915084705</v>
      </c>
      <c r="Q236" s="1">
        <v>0.929448360644611</v>
      </c>
      <c r="R236" s="1">
        <v>0.92847576817659405</v>
      </c>
      <c r="S236" s="1">
        <v>0.930061439508857</v>
      </c>
      <c r="T236" s="1">
        <v>0.913896771382116</v>
      </c>
      <c r="U236" s="1">
        <v>0.897354307497648</v>
      </c>
      <c r="V236" s="1">
        <v>0.94052672448761498</v>
      </c>
      <c r="W236" s="15">
        <v>0.94321225869488101</v>
      </c>
      <c r="X236" s="1" t="str">
        <f t="shared" si="31"/>
        <v>O</v>
      </c>
      <c r="Z236" s="9" t="s">
        <v>12</v>
      </c>
      <c r="AA236" s="1">
        <v>0.95990193613894104</v>
      </c>
      <c r="AB236" s="1">
        <v>0.965448712764571</v>
      </c>
      <c r="AC236" s="1">
        <v>0.95582064918277798</v>
      </c>
      <c r="AD236" s="1">
        <v>0.95162360796180201</v>
      </c>
      <c r="AE236" s="1">
        <v>0.94894713963320099</v>
      </c>
      <c r="AF236" s="1">
        <v>0.95237274155770402</v>
      </c>
      <c r="AG236" s="1">
        <v>0.946039830403964</v>
      </c>
      <c r="AH236" s="1">
        <v>0.96377332847773001</v>
      </c>
      <c r="AI236" s="15">
        <v>0.96507178774694502</v>
      </c>
      <c r="AJ236" s="1" t="str">
        <f t="shared" si="32"/>
        <v>AB</v>
      </c>
      <c r="AL236" s="9" t="s">
        <v>12</v>
      </c>
      <c r="AM236" s="1">
        <v>0.96589021012100595</v>
      </c>
      <c r="AN236" s="1">
        <v>0.97861815089085602</v>
      </c>
      <c r="AO236" s="1">
        <v>0.97303443894209996</v>
      </c>
      <c r="AP236" s="1">
        <v>0.96804080510808099</v>
      </c>
      <c r="AQ236" s="1">
        <v>0.970124417781839</v>
      </c>
      <c r="AR236" s="1">
        <v>0.97049801673320302</v>
      </c>
      <c r="AS236" s="1">
        <v>0.97546049313830197</v>
      </c>
      <c r="AT236" s="1">
        <v>0.97917036960989601</v>
      </c>
      <c r="AU236" s="15">
        <v>0.97888167273298599</v>
      </c>
      <c r="AV236" s="1" t="str">
        <f t="shared" si="33"/>
        <v>AT</v>
      </c>
      <c r="AX236" s="9" t="s">
        <v>12</v>
      </c>
      <c r="AY236" s="1">
        <v>0.97970640499989303</v>
      </c>
      <c r="AZ236" s="1">
        <v>0.97916460319005405</v>
      </c>
      <c r="BA236" s="1">
        <v>0.95909739544618</v>
      </c>
      <c r="BB236" s="1">
        <v>0.97576777925819702</v>
      </c>
      <c r="BC236" s="1">
        <v>0.94526099811021402</v>
      </c>
      <c r="BD236" s="1">
        <v>0.94531189777630797</v>
      </c>
      <c r="BE236" s="1">
        <v>0.75344600062091605</v>
      </c>
      <c r="BF236" s="1">
        <v>0.97870306714364996</v>
      </c>
      <c r="BG236" s="15">
        <v>0.97922782707164702</v>
      </c>
      <c r="BH236" s="1" t="str">
        <f t="shared" si="34"/>
        <v>AY</v>
      </c>
    </row>
    <row r="237" spans="2:60" x14ac:dyDescent="0.35">
      <c r="B237" s="9" t="s">
        <v>13</v>
      </c>
      <c r="C237" s="1">
        <v>0.95976417300195205</v>
      </c>
      <c r="D237" s="1">
        <v>0.98952559775383797</v>
      </c>
      <c r="E237" s="1">
        <v>0.95507196080984202</v>
      </c>
      <c r="F237" s="1">
        <v>0.958831498034449</v>
      </c>
      <c r="G237" s="1">
        <v>0.92202731628021195</v>
      </c>
      <c r="H237" s="1">
        <v>0.97172915239914404</v>
      </c>
      <c r="I237" s="1">
        <v>0.86838218872279604</v>
      </c>
      <c r="J237" s="1">
        <v>0.98803025058553595</v>
      </c>
      <c r="K237" s="15">
        <v>0.99003839864142695</v>
      </c>
      <c r="L237" s="1" t="str">
        <f t="shared" si="30"/>
        <v>K</v>
      </c>
      <c r="N237" s="9" t="s">
        <v>13</v>
      </c>
      <c r="O237" s="1">
        <v>0.94422985377272795</v>
      </c>
      <c r="P237" s="1">
        <v>0.93453406174981701</v>
      </c>
      <c r="Q237" s="1">
        <v>0.91350295393861902</v>
      </c>
      <c r="R237" s="1">
        <v>0.88774861433517205</v>
      </c>
      <c r="S237" s="1">
        <v>0.91684657748940301</v>
      </c>
      <c r="T237" s="1">
        <v>0.89072888978402298</v>
      </c>
      <c r="U237" s="1">
        <v>0.88897706685803901</v>
      </c>
      <c r="V237" s="1">
        <v>0.92697097009726304</v>
      </c>
      <c r="W237" s="15">
        <v>0.94138989208733104</v>
      </c>
      <c r="X237" s="1" t="str">
        <f t="shared" si="31"/>
        <v>O</v>
      </c>
      <c r="Z237" s="9" t="s">
        <v>13</v>
      </c>
      <c r="AA237" s="1">
        <v>0.95888651500123601</v>
      </c>
      <c r="AB237" s="1">
        <v>0.94817045779029097</v>
      </c>
      <c r="AC237" s="1">
        <v>0.94827876142818002</v>
      </c>
      <c r="AD237" s="1">
        <v>0.88798120709313699</v>
      </c>
      <c r="AE237" s="1">
        <v>0.92752530838157699</v>
      </c>
      <c r="AF237" s="1">
        <v>0.94252668658969696</v>
      </c>
      <c r="AG237" s="1">
        <v>0.94647918885558602</v>
      </c>
      <c r="AH237" s="1">
        <v>0.96172661817824501</v>
      </c>
      <c r="AI237" s="15">
        <v>0.95581499416520599</v>
      </c>
      <c r="AJ237" s="1" t="str">
        <f t="shared" si="32"/>
        <v>AH</v>
      </c>
      <c r="AL237" s="9" t="s">
        <v>13</v>
      </c>
      <c r="AM237" s="1">
        <v>0.953811344521169</v>
      </c>
      <c r="AN237" s="1">
        <v>0.978384670614033</v>
      </c>
      <c r="AO237" s="1">
        <v>0.96976522550031496</v>
      </c>
      <c r="AP237" s="1">
        <v>0.81073686087460595</v>
      </c>
      <c r="AQ237" s="1">
        <v>0.95548884906102405</v>
      </c>
      <c r="AR237" s="1">
        <v>0.96753720165616497</v>
      </c>
      <c r="AS237" s="1">
        <v>0.97288723422011003</v>
      </c>
      <c r="AT237" s="1">
        <v>0.97835808725426499</v>
      </c>
      <c r="AU237" s="15">
        <v>0.97867901937427004</v>
      </c>
      <c r="AV237" s="1" t="str">
        <f t="shared" si="33"/>
        <v>AU</v>
      </c>
      <c r="AX237" s="9" t="s">
        <v>13</v>
      </c>
      <c r="AY237" s="1">
        <v>0.97659973856038795</v>
      </c>
      <c r="AZ237" s="1">
        <v>0.97720505813047698</v>
      </c>
      <c r="BA237" s="1">
        <v>0.950678249682118</v>
      </c>
      <c r="BB237" s="1">
        <v>0.96696452987183401</v>
      </c>
      <c r="BC237" s="1">
        <v>0.92267341073237497</v>
      </c>
      <c r="BD237" s="1">
        <v>0.93390191827098001</v>
      </c>
      <c r="BE237" s="1">
        <v>0.81202665294730603</v>
      </c>
      <c r="BF237" s="1">
        <v>0.97715983945642304</v>
      </c>
      <c r="BG237" s="15">
        <v>0.97879975006870201</v>
      </c>
      <c r="BH237" s="1" t="str">
        <f t="shared" si="34"/>
        <v>BG</v>
      </c>
    </row>
    <row r="238" spans="2:60" x14ac:dyDescent="0.35">
      <c r="B238" s="9" t="s">
        <v>14</v>
      </c>
      <c r="C238" s="1">
        <v>0.96281648591954205</v>
      </c>
      <c r="D238" s="1">
        <v>0.95101113830926398</v>
      </c>
      <c r="E238" s="1">
        <v>0.93163801163256299</v>
      </c>
      <c r="F238" s="1">
        <v>0.829772526819191</v>
      </c>
      <c r="G238" s="1">
        <v>0.80656654926570404</v>
      </c>
      <c r="H238" s="1">
        <v>0.96376226670245602</v>
      </c>
      <c r="I238" s="1">
        <v>0.88601220366307898</v>
      </c>
      <c r="J238" s="1">
        <v>0.98498132202310495</v>
      </c>
      <c r="K238" s="15">
        <v>0.98004934400046295</v>
      </c>
      <c r="L238" s="1" t="str">
        <f t="shared" si="30"/>
        <v>J</v>
      </c>
      <c r="N238" s="9" t="s">
        <v>14</v>
      </c>
      <c r="O238" s="1">
        <v>0.93499611835299601</v>
      </c>
      <c r="P238" s="1">
        <v>0.890152004129799</v>
      </c>
      <c r="Q238" s="1">
        <v>0.88503692618553798</v>
      </c>
      <c r="R238" s="1">
        <v>0.71893656124028704</v>
      </c>
      <c r="S238" s="1">
        <v>0.87917564990678998</v>
      </c>
      <c r="T238" s="1">
        <v>0.84937382761278402</v>
      </c>
      <c r="U238" s="1">
        <v>0.83742519643375901</v>
      </c>
      <c r="V238" s="1">
        <v>0.89597051431199803</v>
      </c>
      <c r="W238" s="15">
        <v>0.90180205864761698</v>
      </c>
      <c r="X238" s="1" t="str">
        <f t="shared" si="31"/>
        <v>O</v>
      </c>
      <c r="Z238" s="9" t="s">
        <v>14</v>
      </c>
      <c r="AA238" s="1">
        <v>0.94164839027776503</v>
      </c>
      <c r="AB238" s="1">
        <v>0.85963439400726005</v>
      </c>
      <c r="AC238" s="1">
        <v>0.90580226114558504</v>
      </c>
      <c r="AD238" s="1">
        <v>0.63913249976955899</v>
      </c>
      <c r="AE238" s="1">
        <v>0.878206897623241</v>
      </c>
      <c r="AF238" s="1">
        <v>0.92324724137849301</v>
      </c>
      <c r="AG238" s="1">
        <v>0.90235095516319597</v>
      </c>
      <c r="AH238" s="1">
        <v>0.95569249277437596</v>
      </c>
      <c r="AI238" s="15">
        <v>0.93632878161717004</v>
      </c>
      <c r="AJ238" s="1" t="str">
        <f t="shared" si="32"/>
        <v>AH</v>
      </c>
      <c r="AL238" s="9" t="s">
        <v>14</v>
      </c>
      <c r="AM238" s="1">
        <v>0.96645431010906002</v>
      </c>
      <c r="AN238" s="1">
        <v>0.97094843845491496</v>
      </c>
      <c r="AO238" s="1">
        <v>0.96009840101811705</v>
      </c>
      <c r="AP238" s="1">
        <v>0.64451294313188401</v>
      </c>
      <c r="AQ238" s="1">
        <v>0.93704948502929897</v>
      </c>
      <c r="AR238" s="1">
        <v>0.960551372521391</v>
      </c>
      <c r="AS238" s="1">
        <v>0.96756558630669798</v>
      </c>
      <c r="AT238" s="1">
        <v>0.97594698101182797</v>
      </c>
      <c r="AU238" s="15">
        <v>0.97378314886846695</v>
      </c>
      <c r="AV238" s="1" t="str">
        <f t="shared" si="33"/>
        <v>AT</v>
      </c>
      <c r="AX238" s="9" t="s">
        <v>14</v>
      </c>
      <c r="AY238" s="1">
        <v>0.965642727134296</v>
      </c>
      <c r="AZ238" s="1">
        <v>0.96212568181711799</v>
      </c>
      <c r="BA238" s="1">
        <v>0.93365389687679301</v>
      </c>
      <c r="BB238" s="1">
        <v>0.95569331504666999</v>
      </c>
      <c r="BC238" s="1">
        <v>0.86582637251146999</v>
      </c>
      <c r="BD238" s="1">
        <v>0.92742273007576503</v>
      </c>
      <c r="BE238" s="1">
        <v>0.79263505647734001</v>
      </c>
      <c r="BF238" s="1">
        <v>0.97438321843270104</v>
      </c>
      <c r="BG238" s="15">
        <v>0.97505685707030698</v>
      </c>
      <c r="BH238" s="1" t="str">
        <f t="shared" si="34"/>
        <v>BG</v>
      </c>
    </row>
    <row r="239" spans="2:60" x14ac:dyDescent="0.35">
      <c r="B239" s="9" t="s">
        <v>15</v>
      </c>
      <c r="C239" s="1">
        <v>0.88579505241563194</v>
      </c>
      <c r="D239" s="1">
        <v>0.79862799150321695</v>
      </c>
      <c r="E239" s="1">
        <v>0.83130143842778803</v>
      </c>
      <c r="F239" s="1">
        <v>0.80349970826866002</v>
      </c>
      <c r="G239" s="1">
        <v>0.86089542883197201</v>
      </c>
      <c r="H239" s="1">
        <v>0.88127196583540701</v>
      </c>
      <c r="I239" s="1">
        <v>0.82033644021694696</v>
      </c>
      <c r="J239" s="1">
        <v>0.81816828650376505</v>
      </c>
      <c r="K239" s="15">
        <v>0.79823053247073406</v>
      </c>
      <c r="L239" s="1" t="str">
        <f t="shared" si="30"/>
        <v>C</v>
      </c>
      <c r="N239" s="9" t="s">
        <v>15</v>
      </c>
      <c r="O239" s="1">
        <v>0.87783462909365495</v>
      </c>
      <c r="P239" s="1">
        <v>0.821476063312362</v>
      </c>
      <c r="Q239" s="1">
        <v>0.79443056264120304</v>
      </c>
      <c r="R239" s="1">
        <v>0.82195493195310299</v>
      </c>
      <c r="S239" s="1">
        <v>0.87319188226145095</v>
      </c>
      <c r="T239" s="1">
        <v>0.85639092004081496</v>
      </c>
      <c r="U239" s="1">
        <v>0.86480493526581503</v>
      </c>
      <c r="V239" s="1">
        <v>0.80333534344189395</v>
      </c>
      <c r="W239" s="15">
        <v>0.827115601600665</v>
      </c>
      <c r="X239" s="1" t="str">
        <f t="shared" si="31"/>
        <v>O</v>
      </c>
      <c r="Z239" s="9" t="s">
        <v>15</v>
      </c>
      <c r="AA239" s="1">
        <v>0.80819133640665397</v>
      </c>
      <c r="AB239" s="1">
        <v>0.68051080231803995</v>
      </c>
      <c r="AC239" s="1">
        <v>0.74724933236784996</v>
      </c>
      <c r="AD239" s="1">
        <v>0.67789883167533604</v>
      </c>
      <c r="AE239" s="1">
        <v>0.835321825703492</v>
      </c>
      <c r="AF239" s="1">
        <v>0.84030376156047504</v>
      </c>
      <c r="AG239" s="1">
        <v>0.83342834981578995</v>
      </c>
      <c r="AH239" s="1">
        <v>0.79462737978992903</v>
      </c>
      <c r="AI239" s="15">
        <v>0.68558994069352597</v>
      </c>
      <c r="AJ239" s="1" t="str">
        <f t="shared" si="32"/>
        <v>AF</v>
      </c>
      <c r="AL239" s="9" t="s">
        <v>15</v>
      </c>
      <c r="AM239" s="1">
        <v>0.864166849142188</v>
      </c>
      <c r="AN239" s="1">
        <v>0.79634704187813898</v>
      </c>
      <c r="AO239" s="1">
        <v>0.84859790722755901</v>
      </c>
      <c r="AP239" s="1">
        <v>0.79561721626340198</v>
      </c>
      <c r="AQ239" s="1">
        <v>0.89462359693425397</v>
      </c>
      <c r="AR239" s="1">
        <v>0.91833671563911601</v>
      </c>
      <c r="AS239" s="1">
        <v>0.92154479210554796</v>
      </c>
      <c r="AT239" s="1">
        <v>0.83427903532278003</v>
      </c>
      <c r="AU239" s="15">
        <v>0.79886527606006097</v>
      </c>
      <c r="AV239" s="1" t="str">
        <f t="shared" si="33"/>
        <v>AS</v>
      </c>
      <c r="AX239" s="9" t="s">
        <v>15</v>
      </c>
      <c r="AY239" s="1">
        <v>0.93883303265197005</v>
      </c>
      <c r="AZ239" s="1">
        <v>0.93932754003878405</v>
      </c>
      <c r="BA239" s="1">
        <v>0.925081967037373</v>
      </c>
      <c r="BB239" s="1">
        <v>0.93780276315139799</v>
      </c>
      <c r="BC239" s="1">
        <v>0.91648214592846899</v>
      </c>
      <c r="BD239" s="1">
        <v>0.93010315988394499</v>
      </c>
      <c r="BE239" s="1">
        <v>0.73209770888302905</v>
      </c>
      <c r="BF239" s="1">
        <v>0.93531736333412596</v>
      </c>
      <c r="BG239" s="15">
        <v>0.93932828116239098</v>
      </c>
      <c r="BH239" s="1" t="str">
        <f t="shared" si="34"/>
        <v>BG</v>
      </c>
    </row>
    <row r="240" spans="2:60" x14ac:dyDescent="0.35">
      <c r="B240" s="9" t="s">
        <v>16</v>
      </c>
      <c r="C240" s="1">
        <v>0.98571659793456101</v>
      </c>
      <c r="D240" s="1">
        <v>0.98835705776875804</v>
      </c>
      <c r="E240" s="1">
        <v>0.96002497346008797</v>
      </c>
      <c r="F240" s="1">
        <v>0.98254287810746199</v>
      </c>
      <c r="G240" s="1">
        <v>0.95663376296111002</v>
      </c>
      <c r="H240" s="1">
        <v>0.97868120688895099</v>
      </c>
      <c r="I240" s="1">
        <v>0.86156646271187998</v>
      </c>
      <c r="J240" s="1">
        <v>0.98878430549094598</v>
      </c>
      <c r="K240" s="15">
        <v>0.98941576078997795</v>
      </c>
      <c r="L240" s="1" t="str">
        <f t="shared" si="30"/>
        <v>K</v>
      </c>
      <c r="N240" s="9" t="s">
        <v>16</v>
      </c>
      <c r="O240" s="1">
        <v>0.93851159541818596</v>
      </c>
      <c r="P240" s="1">
        <v>0.93237374564975095</v>
      </c>
      <c r="Q240" s="1">
        <v>0.91576977289060202</v>
      </c>
      <c r="R240" s="1">
        <v>0.92182119400096496</v>
      </c>
      <c r="S240" s="1">
        <v>0.92458737958808201</v>
      </c>
      <c r="T240" s="1">
        <v>0.91260385763563701</v>
      </c>
      <c r="U240" s="1">
        <v>0.90525628334417096</v>
      </c>
      <c r="V240" s="1">
        <v>0.93392910779466698</v>
      </c>
      <c r="W240" s="15">
        <v>0.93285654921091099</v>
      </c>
      <c r="X240" s="1" t="str">
        <f t="shared" si="31"/>
        <v>O</v>
      </c>
      <c r="Z240" s="9" t="s">
        <v>16</v>
      </c>
      <c r="AA240" s="1">
        <v>0.947185863074687</v>
      </c>
      <c r="AB240" s="1">
        <v>0.95714190195458004</v>
      </c>
      <c r="AC240" s="1">
        <v>0.95041699203743402</v>
      </c>
      <c r="AD240" s="1">
        <v>0.94873295056491103</v>
      </c>
      <c r="AE240" s="1">
        <v>0.94455028674459396</v>
      </c>
      <c r="AF240" s="1">
        <v>0.94851319816923296</v>
      </c>
      <c r="AG240" s="1">
        <v>0.95021643138235801</v>
      </c>
      <c r="AH240" s="1">
        <v>0.95930372044105905</v>
      </c>
      <c r="AI240" s="15">
        <v>0.95879411991089603</v>
      </c>
      <c r="AJ240" s="1" t="str">
        <f t="shared" si="32"/>
        <v>AH</v>
      </c>
      <c r="AL240" s="9" t="s">
        <v>16</v>
      </c>
      <c r="AM240" s="1">
        <v>0.96281321867520997</v>
      </c>
      <c r="AN240" s="1">
        <v>0.975881664984388</v>
      </c>
      <c r="AO240" s="1">
        <v>0.96926989413498199</v>
      </c>
      <c r="AP240" s="1">
        <v>0.96613001958365496</v>
      </c>
      <c r="AQ240" s="1">
        <v>0.96367481614691097</v>
      </c>
      <c r="AR240" s="1">
        <v>0.97036613131405702</v>
      </c>
      <c r="AS240" s="1">
        <v>0.97459977407512799</v>
      </c>
      <c r="AT240" s="1">
        <v>0.97696292186937805</v>
      </c>
      <c r="AU240" s="15">
        <v>0.97570062010987502</v>
      </c>
      <c r="AV240" s="1" t="str">
        <f t="shared" si="33"/>
        <v>AT</v>
      </c>
      <c r="AX240" s="9" t="s">
        <v>16</v>
      </c>
      <c r="AY240" s="1">
        <v>0.968827156361033</v>
      </c>
      <c r="AZ240" s="1">
        <v>0.97558657952853201</v>
      </c>
      <c r="BA240" s="1">
        <v>0.94091175423459505</v>
      </c>
      <c r="BB240" s="1">
        <v>0.97188635969006798</v>
      </c>
      <c r="BC240" s="1">
        <v>0.93637074702599499</v>
      </c>
      <c r="BD240" s="1">
        <v>0.94055209761514302</v>
      </c>
      <c r="BE240" s="1">
        <v>0.77209375093699395</v>
      </c>
      <c r="BF240" s="1">
        <v>0.97500618700369102</v>
      </c>
      <c r="BG240" s="15">
        <v>0.976167971809764</v>
      </c>
      <c r="BH240" s="1" t="str">
        <f t="shared" si="34"/>
        <v>BG</v>
      </c>
    </row>
    <row r="241" spans="2:60" x14ac:dyDescent="0.35">
      <c r="B241" s="9" t="s">
        <v>17</v>
      </c>
      <c r="C241" s="1">
        <v>0.99296828053390196</v>
      </c>
      <c r="D241" s="1">
        <v>0.99522598417355401</v>
      </c>
      <c r="E241" s="1">
        <v>0.97294961723345497</v>
      </c>
      <c r="F241" s="1">
        <v>0.98630404670861405</v>
      </c>
      <c r="G241" s="1">
        <v>0.95927881763881695</v>
      </c>
      <c r="H241" s="1">
        <v>0.98275503586552704</v>
      </c>
      <c r="I241" s="1">
        <v>0.87282838950005404</v>
      </c>
      <c r="J241" s="1">
        <v>0.99382235975458699</v>
      </c>
      <c r="K241" s="15">
        <v>0.99483232722101</v>
      </c>
      <c r="L241" s="1" t="str">
        <f t="shared" si="30"/>
        <v>D</v>
      </c>
      <c r="N241" s="9" t="s">
        <v>17</v>
      </c>
      <c r="O241" s="1">
        <v>0.95467845835685405</v>
      </c>
      <c r="P241" s="1">
        <v>0.95228289425375601</v>
      </c>
      <c r="Q241" s="1">
        <v>0.94265357281772699</v>
      </c>
      <c r="R241" s="1">
        <v>0.93241608167076195</v>
      </c>
      <c r="S241" s="1">
        <v>0.93259236620664598</v>
      </c>
      <c r="T241" s="1">
        <v>0.92294189149142303</v>
      </c>
      <c r="U241" s="1">
        <v>0.91204358645172101</v>
      </c>
      <c r="V241" s="1">
        <v>0.94506065220711</v>
      </c>
      <c r="W241" s="15">
        <v>0.95301641347390298</v>
      </c>
      <c r="X241" s="1" t="str">
        <f t="shared" si="31"/>
        <v>O</v>
      </c>
      <c r="Z241" s="9" t="s">
        <v>17</v>
      </c>
      <c r="AA241" s="1">
        <v>0.96958968247864097</v>
      </c>
      <c r="AB241" s="1">
        <v>0.97275239019068405</v>
      </c>
      <c r="AC241" s="1">
        <v>0.96290769978506496</v>
      </c>
      <c r="AD241" s="1">
        <v>0.95118092432193402</v>
      </c>
      <c r="AE241" s="1">
        <v>0.94912829233909302</v>
      </c>
      <c r="AF241" s="1">
        <v>0.95315152554740701</v>
      </c>
      <c r="AG241" s="1">
        <v>0.94772530846381797</v>
      </c>
      <c r="AH241" s="1">
        <v>0.97118113473956902</v>
      </c>
      <c r="AI241" s="15">
        <v>0.97258561562284496</v>
      </c>
      <c r="AJ241" s="1" t="str">
        <f t="shared" si="32"/>
        <v>AB</v>
      </c>
      <c r="AL241" s="9" t="s">
        <v>17</v>
      </c>
      <c r="AM241" s="1">
        <v>0.98140807935805396</v>
      </c>
      <c r="AN241" s="1">
        <v>0.98374811222483505</v>
      </c>
      <c r="AO241" s="1">
        <v>0.97809170587302696</v>
      </c>
      <c r="AP241" s="1">
        <v>0.96939282473543398</v>
      </c>
      <c r="AQ241" s="1">
        <v>0.96491694480731205</v>
      </c>
      <c r="AR241" s="1">
        <v>0.97180040726489503</v>
      </c>
      <c r="AS241" s="1">
        <v>0.97548486852813299</v>
      </c>
      <c r="AT241" s="1">
        <v>0.98385106074647899</v>
      </c>
      <c r="AU241" s="15">
        <v>0.98339294702035496</v>
      </c>
      <c r="AV241" s="1" t="str">
        <f t="shared" si="33"/>
        <v>AT</v>
      </c>
      <c r="AX241" s="9" t="s">
        <v>17</v>
      </c>
      <c r="AY241" s="1">
        <v>0.98325836538815303</v>
      </c>
      <c r="AZ241" s="1">
        <v>0.981111898796594</v>
      </c>
      <c r="BA241" s="1">
        <v>0.97015221491575299</v>
      </c>
      <c r="BB241" s="1">
        <v>0.97567687351933097</v>
      </c>
      <c r="BC241" s="1">
        <v>0.94032482440003695</v>
      </c>
      <c r="BD241" s="1">
        <v>0.96058298478897897</v>
      </c>
      <c r="BE241" s="1">
        <v>0.726344661478318</v>
      </c>
      <c r="BF241" s="1">
        <v>0.98191931276553401</v>
      </c>
      <c r="BG241" s="15">
        <v>0.98326882351859501</v>
      </c>
      <c r="BH241" s="1" t="str">
        <f t="shared" si="34"/>
        <v>BG</v>
      </c>
    </row>
    <row r="242" spans="2:60" x14ac:dyDescent="0.35">
      <c r="B242" s="9" t="s">
        <v>18</v>
      </c>
      <c r="C242" s="1">
        <v>0.977259936359551</v>
      </c>
      <c r="D242" s="1">
        <v>0.99520351162226794</v>
      </c>
      <c r="E242" s="1">
        <v>0.97792013330477201</v>
      </c>
      <c r="F242" s="1">
        <v>0.98739566059768302</v>
      </c>
      <c r="G242" s="1">
        <v>0.96478384597906497</v>
      </c>
      <c r="H242" s="1">
        <v>0.98385959581982896</v>
      </c>
      <c r="I242" s="1">
        <v>0.91422940604257796</v>
      </c>
      <c r="J242" s="1">
        <v>0.99474749832580001</v>
      </c>
      <c r="K242" s="15">
        <v>0.99513779610418196</v>
      </c>
      <c r="L242" s="1" t="str">
        <f t="shared" si="30"/>
        <v>D</v>
      </c>
      <c r="N242" s="9" t="s">
        <v>18</v>
      </c>
      <c r="O242" s="1">
        <v>0.93267648842769602</v>
      </c>
      <c r="P242" s="1">
        <v>0.95583693728651298</v>
      </c>
      <c r="Q242" s="1">
        <v>0.94366629064274699</v>
      </c>
      <c r="R242" s="1">
        <v>0.92807813009685103</v>
      </c>
      <c r="S242" s="1">
        <v>0.93569231830642097</v>
      </c>
      <c r="T242" s="1">
        <v>0.92856540743697302</v>
      </c>
      <c r="U242" s="1">
        <v>0.913825661142736</v>
      </c>
      <c r="V242" s="1">
        <v>0.94718232154028403</v>
      </c>
      <c r="W242" s="15">
        <v>0.953435562622576</v>
      </c>
      <c r="X242" s="1" t="str">
        <f t="shared" si="31"/>
        <v>P</v>
      </c>
      <c r="Z242" s="9" t="s">
        <v>18</v>
      </c>
      <c r="AA242" s="1">
        <v>0.94467976993246205</v>
      </c>
      <c r="AB242" s="1">
        <v>0.97921823655462203</v>
      </c>
      <c r="AC242" s="1">
        <v>0.96559712561824396</v>
      </c>
      <c r="AD242" s="1">
        <v>0.92655715957387397</v>
      </c>
      <c r="AE242" s="1">
        <v>0.95579467667498696</v>
      </c>
      <c r="AF242" s="1">
        <v>0.95556176889433597</v>
      </c>
      <c r="AG242" s="1">
        <v>0.94821858218190502</v>
      </c>
      <c r="AH242" s="1">
        <v>0.98006940751193095</v>
      </c>
      <c r="AI242" s="15">
        <v>0.97584142860248901</v>
      </c>
      <c r="AJ242" s="1" t="str">
        <f t="shared" si="32"/>
        <v>AH</v>
      </c>
      <c r="AL242" s="9" t="s">
        <v>18</v>
      </c>
      <c r="AM242" s="1">
        <v>0.948448465158377</v>
      </c>
      <c r="AN242" s="1">
        <v>0.99042452595376795</v>
      </c>
      <c r="AO242" s="1">
        <v>0.98056779653970705</v>
      </c>
      <c r="AP242" s="1">
        <v>0.96497007498410703</v>
      </c>
      <c r="AQ242" s="1">
        <v>0.96885828384858497</v>
      </c>
      <c r="AR242" s="1">
        <v>0.97419665939228195</v>
      </c>
      <c r="AS242" s="1">
        <v>0.97573055878747905</v>
      </c>
      <c r="AT242" s="1">
        <v>0.99142604036910897</v>
      </c>
      <c r="AU242" s="15">
        <v>0.98890124601182605</v>
      </c>
      <c r="AV242" s="1" t="str">
        <f t="shared" si="33"/>
        <v>AT</v>
      </c>
      <c r="AX242" s="9" t="s">
        <v>18</v>
      </c>
      <c r="AY242" s="1">
        <v>0.97751791901139995</v>
      </c>
      <c r="AZ242" s="1">
        <v>0.98273139537917698</v>
      </c>
      <c r="BA242" s="1">
        <v>0.96804246640869196</v>
      </c>
      <c r="BB242" s="1">
        <v>0.974055973196434</v>
      </c>
      <c r="BC242" s="1">
        <v>0.94929277040053694</v>
      </c>
      <c r="BD242" s="1">
        <v>0.96311930519682198</v>
      </c>
      <c r="BE242" s="1">
        <v>0.86624610688463399</v>
      </c>
      <c r="BF242" s="1">
        <v>0.98217024140201203</v>
      </c>
      <c r="BG242" s="15">
        <v>0.98371767233218799</v>
      </c>
      <c r="BH242" s="1" t="str">
        <f t="shared" si="34"/>
        <v>BG</v>
      </c>
    </row>
    <row r="243" spans="2:60" x14ac:dyDescent="0.35">
      <c r="B243" s="10" t="s">
        <v>35</v>
      </c>
      <c r="K243" s="15"/>
      <c r="N243" s="10" t="s">
        <v>35</v>
      </c>
      <c r="W243" s="15"/>
      <c r="Z243" s="10" t="s">
        <v>35</v>
      </c>
      <c r="AI243" s="15"/>
      <c r="AL243" s="10" t="s">
        <v>35</v>
      </c>
      <c r="AU243" s="15"/>
      <c r="AX243" s="10" t="s">
        <v>35</v>
      </c>
      <c r="BG243" s="15"/>
    </row>
    <row r="244" spans="2:60" x14ac:dyDescent="0.35">
      <c r="B244" s="9" t="s">
        <v>11</v>
      </c>
      <c r="C244" s="1">
        <v>0.99099252163825902</v>
      </c>
      <c r="D244" s="1">
        <v>0.991569274375253</v>
      </c>
      <c r="E244" s="1">
        <v>0.97190898329313002</v>
      </c>
      <c r="F244" s="1">
        <v>0.98905797120055605</v>
      </c>
      <c r="G244" s="1">
        <v>0.97199706257684404</v>
      </c>
      <c r="H244" s="1">
        <v>0.98263586031457195</v>
      </c>
      <c r="I244" s="1">
        <v>0.93449781250181096</v>
      </c>
      <c r="J244" s="1">
        <v>0.99159797091517599</v>
      </c>
      <c r="K244" s="15">
        <v>0.99121052959519396</v>
      </c>
      <c r="L244" s="1" t="str">
        <f t="shared" si="30"/>
        <v>J</v>
      </c>
      <c r="N244" s="9" t="s">
        <v>11</v>
      </c>
      <c r="O244" s="1">
        <v>0.95276992128609195</v>
      </c>
      <c r="P244" s="1">
        <v>0.94044447442289603</v>
      </c>
      <c r="Q244" s="1">
        <v>0.93944415046164598</v>
      </c>
      <c r="R244" s="1">
        <v>0.93823051454136597</v>
      </c>
      <c r="S244" s="1">
        <v>0.93839892497025101</v>
      </c>
      <c r="T244" s="1">
        <v>0.92428383946229398</v>
      </c>
      <c r="U244" s="1">
        <v>0.92139430683743695</v>
      </c>
      <c r="V244" s="1">
        <v>0.94748577800465805</v>
      </c>
      <c r="W244" s="15">
        <v>0.94169085340057201</v>
      </c>
      <c r="X244" s="1" t="str">
        <f t="shared" si="31"/>
        <v>O</v>
      </c>
      <c r="Z244" s="9" t="s">
        <v>11</v>
      </c>
      <c r="AA244" s="1">
        <v>0.96703777716244699</v>
      </c>
      <c r="AB244" s="1">
        <v>0.96513729290247197</v>
      </c>
      <c r="AC244" s="1">
        <v>0.95820349457111897</v>
      </c>
      <c r="AD244" s="1">
        <v>0.96202110282325803</v>
      </c>
      <c r="AE244" s="1">
        <v>0.95504965753350901</v>
      </c>
      <c r="AF244" s="1">
        <v>0.95521363944587101</v>
      </c>
      <c r="AG244" s="1">
        <v>0.95186253182664804</v>
      </c>
      <c r="AH244" s="1">
        <v>0.96519679880404696</v>
      </c>
      <c r="AI244" s="15">
        <v>0.96574510319709606</v>
      </c>
      <c r="AJ244" s="1" t="str">
        <f t="shared" si="32"/>
        <v>AA</v>
      </c>
      <c r="AL244" s="9" t="s">
        <v>11</v>
      </c>
      <c r="AM244" s="1">
        <v>0.97902356739246399</v>
      </c>
      <c r="AN244" s="1">
        <v>0.97889596822538705</v>
      </c>
      <c r="AO244" s="1">
        <v>0.97405673462004505</v>
      </c>
      <c r="AP244" s="1">
        <v>0.97788499898427295</v>
      </c>
      <c r="AQ244" s="1">
        <v>0.97279081960677205</v>
      </c>
      <c r="AR244" s="1">
        <v>0.96986116220710705</v>
      </c>
      <c r="AS244" s="1">
        <v>0.97700059451936205</v>
      </c>
      <c r="AT244" s="1">
        <v>0.97951642352974799</v>
      </c>
      <c r="AU244" s="15">
        <v>0.97893988621417205</v>
      </c>
      <c r="AV244" s="1" t="str">
        <f t="shared" si="33"/>
        <v>AT</v>
      </c>
      <c r="AX244" s="9" t="s">
        <v>11</v>
      </c>
      <c r="AY244" s="1">
        <v>0.97964767731299296</v>
      </c>
      <c r="AZ244" s="1">
        <v>0.97534165994094801</v>
      </c>
      <c r="BA244" s="1">
        <v>0.96408647411565196</v>
      </c>
      <c r="BB244" s="1">
        <v>0.97719716323213601</v>
      </c>
      <c r="BC244" s="1">
        <v>0.95802207265435801</v>
      </c>
      <c r="BD244" s="1">
        <v>0.94631936659354099</v>
      </c>
      <c r="BE244" s="1">
        <v>0.83018658592745398</v>
      </c>
      <c r="BF244" s="1">
        <v>0.979356992050464</v>
      </c>
      <c r="BG244" s="15">
        <v>0.97962674713863795</v>
      </c>
      <c r="BH244" s="1" t="str">
        <f t="shared" si="34"/>
        <v>AY</v>
      </c>
    </row>
    <row r="245" spans="2:60" x14ac:dyDescent="0.35">
      <c r="B245" s="9" t="s">
        <v>12</v>
      </c>
      <c r="C245" s="1">
        <v>0.98779226120327102</v>
      </c>
      <c r="D245" s="1">
        <v>0.990343684197031</v>
      </c>
      <c r="E245" s="1">
        <v>0.96417452189699804</v>
      </c>
      <c r="F245" s="1">
        <v>0.98784781189989201</v>
      </c>
      <c r="G245" s="1">
        <v>0.95706137325260898</v>
      </c>
      <c r="H245" s="1">
        <v>0.98016403636812399</v>
      </c>
      <c r="I245" s="1">
        <v>0.86383693566386099</v>
      </c>
      <c r="J245" s="1">
        <v>0.99052215752383999</v>
      </c>
      <c r="K245" s="15">
        <v>0.99045069005310005</v>
      </c>
      <c r="L245" s="1" t="str">
        <f t="shared" si="30"/>
        <v>J</v>
      </c>
      <c r="N245" s="9" t="s">
        <v>12</v>
      </c>
      <c r="O245" s="1">
        <v>0.94975651152219298</v>
      </c>
      <c r="P245" s="1">
        <v>0.94052336214304799</v>
      </c>
      <c r="Q245" s="1">
        <v>0.92826418169371006</v>
      </c>
      <c r="R245" s="1">
        <v>0.93118389513940003</v>
      </c>
      <c r="S245" s="1">
        <v>0.92703767246059299</v>
      </c>
      <c r="T245" s="1">
        <v>0.91495964341870295</v>
      </c>
      <c r="U245" s="1">
        <v>0.90398304810239705</v>
      </c>
      <c r="V245" s="1">
        <v>0.94065535481003504</v>
      </c>
      <c r="W245" s="15">
        <v>0.94247827221194203</v>
      </c>
      <c r="X245" s="1" t="str">
        <f t="shared" si="31"/>
        <v>O</v>
      </c>
      <c r="Z245" s="9" t="s">
        <v>12</v>
      </c>
      <c r="AA245" s="1">
        <v>0.96549550402925299</v>
      </c>
      <c r="AB245" s="1">
        <v>0.96459105163063297</v>
      </c>
      <c r="AC245" s="1">
        <v>0.95562861097378904</v>
      </c>
      <c r="AD245" s="1">
        <v>0.95683489185427395</v>
      </c>
      <c r="AE245" s="1">
        <v>0.94242049832670705</v>
      </c>
      <c r="AF245" s="1">
        <v>0.95030171485857495</v>
      </c>
      <c r="AG245" s="1">
        <v>0.94827311514442503</v>
      </c>
      <c r="AH245" s="1">
        <v>0.96357073660616799</v>
      </c>
      <c r="AI245" s="15">
        <v>0.96467854676008402</v>
      </c>
      <c r="AJ245" s="1" t="str">
        <f t="shared" si="32"/>
        <v>AA</v>
      </c>
      <c r="AL245" s="9" t="s">
        <v>12</v>
      </c>
      <c r="AM245" s="1">
        <v>0.97663770990246201</v>
      </c>
      <c r="AN245" s="1">
        <v>0.97804947897668804</v>
      </c>
      <c r="AO245" s="1">
        <v>0.97263976022417897</v>
      </c>
      <c r="AP245" s="1">
        <v>0.97449337068678599</v>
      </c>
      <c r="AQ245" s="1">
        <v>0.96597259610132202</v>
      </c>
      <c r="AR245" s="1">
        <v>0.97168440897570196</v>
      </c>
      <c r="AS245" s="1">
        <v>0.97523343743231805</v>
      </c>
      <c r="AT245" s="1">
        <v>0.97915622915789802</v>
      </c>
      <c r="AU245" s="15">
        <v>0.97877783036292598</v>
      </c>
      <c r="AV245" s="1" t="str">
        <f t="shared" si="33"/>
        <v>AT</v>
      </c>
      <c r="AX245" s="9" t="s">
        <v>12</v>
      </c>
      <c r="AY245" s="1">
        <v>0.97872920409077002</v>
      </c>
      <c r="AZ245" s="1">
        <v>0.97822283571549895</v>
      </c>
      <c r="BA245" s="1">
        <v>0.95874497665426595</v>
      </c>
      <c r="BB245" s="1">
        <v>0.97679954942894198</v>
      </c>
      <c r="BC245" s="1">
        <v>0.93470769588828195</v>
      </c>
      <c r="BD245" s="1">
        <v>0.94694547181559896</v>
      </c>
      <c r="BE245" s="1">
        <v>0.79460657913317301</v>
      </c>
      <c r="BF245" s="1">
        <v>0.97850017253090404</v>
      </c>
      <c r="BG245" s="15">
        <v>0.97914191524953897</v>
      </c>
      <c r="BH245" s="1" t="str">
        <f t="shared" si="34"/>
        <v>BG</v>
      </c>
    </row>
    <row r="246" spans="2:60" x14ac:dyDescent="0.35">
      <c r="B246" s="9" t="s">
        <v>13</v>
      </c>
      <c r="C246" s="1">
        <v>0.97809697232627102</v>
      </c>
      <c r="D246" s="1">
        <v>0.99075855613379804</v>
      </c>
      <c r="E246" s="1">
        <v>0.95661728527370504</v>
      </c>
      <c r="F246" s="1">
        <v>0.97477018175067698</v>
      </c>
      <c r="G246" s="1">
        <v>0.93140258899728601</v>
      </c>
      <c r="H246" s="1">
        <v>0.97313634870808197</v>
      </c>
      <c r="I246" s="1">
        <v>0.89606731343018398</v>
      </c>
      <c r="J246" s="1">
        <v>0.98888867592624896</v>
      </c>
      <c r="K246" s="15">
        <v>0.98896457099531399</v>
      </c>
      <c r="L246" s="1" t="str">
        <f t="shared" si="30"/>
        <v>D</v>
      </c>
      <c r="N246" s="9" t="s">
        <v>13</v>
      </c>
      <c r="O246" s="1">
        <v>0.94651314592533797</v>
      </c>
      <c r="P246" s="1">
        <v>0.93733257640725598</v>
      </c>
      <c r="Q246" s="1">
        <v>0.91401358653057896</v>
      </c>
      <c r="R246" s="1">
        <v>0.91008874704187603</v>
      </c>
      <c r="S246" s="1">
        <v>0.91591551962372797</v>
      </c>
      <c r="T246" s="1">
        <v>0.89200922519272796</v>
      </c>
      <c r="U246" s="1">
        <v>0.87964125829328799</v>
      </c>
      <c r="V246" s="1">
        <v>0.92762912870469505</v>
      </c>
      <c r="W246" s="15">
        <v>0.94107902290858203</v>
      </c>
      <c r="X246" s="1" t="str">
        <f t="shared" si="31"/>
        <v>O</v>
      </c>
      <c r="Z246" s="9" t="s">
        <v>13</v>
      </c>
      <c r="AA246" s="1">
        <v>0.962353357590085</v>
      </c>
      <c r="AB246" s="1">
        <v>0.95080215229270904</v>
      </c>
      <c r="AC246" s="1">
        <v>0.94889866715994498</v>
      </c>
      <c r="AD246" s="1">
        <v>0.936864464369349</v>
      </c>
      <c r="AE246" s="1">
        <v>0.93577249375250204</v>
      </c>
      <c r="AF246" s="1">
        <v>0.939010250125486</v>
      </c>
      <c r="AG246" s="1">
        <v>0.94445290995578501</v>
      </c>
      <c r="AH246" s="1">
        <v>0.96119528473740601</v>
      </c>
      <c r="AI246" s="15">
        <v>0.96075327693911605</v>
      </c>
      <c r="AJ246" s="1" t="str">
        <f t="shared" si="32"/>
        <v>AA</v>
      </c>
      <c r="AL246" s="9" t="s">
        <v>13</v>
      </c>
      <c r="AM246" s="1">
        <v>0.97574470501660604</v>
      </c>
      <c r="AN246" s="1">
        <v>0.97815430060036102</v>
      </c>
      <c r="AO246" s="1">
        <v>0.96888636250347104</v>
      </c>
      <c r="AP246" s="1">
        <v>0.8902605201671</v>
      </c>
      <c r="AQ246" s="1">
        <v>0.94632407350479397</v>
      </c>
      <c r="AR246" s="1">
        <v>0.96948369008920199</v>
      </c>
      <c r="AS246" s="1">
        <v>0.97280764551725396</v>
      </c>
      <c r="AT246" s="1">
        <v>0.97857761691573297</v>
      </c>
      <c r="AU246" s="15">
        <v>0.97855535073729905</v>
      </c>
      <c r="AV246" s="1" t="str">
        <f t="shared" si="33"/>
        <v>AT</v>
      </c>
      <c r="AX246" s="9" t="s">
        <v>13</v>
      </c>
      <c r="AY246" s="1">
        <v>0.97534507743612497</v>
      </c>
      <c r="AZ246" s="1">
        <v>0.97631213708655495</v>
      </c>
      <c r="BA246" s="1">
        <v>0.95010236795012804</v>
      </c>
      <c r="BB246" s="1">
        <v>0.97102928304741398</v>
      </c>
      <c r="BC246" s="1">
        <v>0.91452454664254301</v>
      </c>
      <c r="BD246" s="1">
        <v>0.95113816419431896</v>
      </c>
      <c r="BE246" s="1">
        <v>0.78099320056380495</v>
      </c>
      <c r="BF246" s="1">
        <v>0.97701986905748495</v>
      </c>
      <c r="BG246" s="15">
        <v>0.97845596399211199</v>
      </c>
      <c r="BH246" s="1" t="str">
        <f t="shared" si="34"/>
        <v>BG</v>
      </c>
    </row>
    <row r="247" spans="2:60" x14ac:dyDescent="0.35">
      <c r="B247" s="9" t="s">
        <v>14</v>
      </c>
      <c r="C247" s="1">
        <v>0.96436743736677299</v>
      </c>
      <c r="D247" s="1">
        <v>0.95749918076090501</v>
      </c>
      <c r="E247" s="1">
        <v>0.93313094472795</v>
      </c>
      <c r="F247" s="1">
        <v>0.889226426025993</v>
      </c>
      <c r="G247" s="1">
        <v>0.734528532136283</v>
      </c>
      <c r="H247" s="1">
        <v>0.96370129142838801</v>
      </c>
      <c r="I247" s="1">
        <v>0.87383052411562201</v>
      </c>
      <c r="J247" s="1">
        <v>0.98517429057303796</v>
      </c>
      <c r="K247" s="15">
        <v>0.97608373796265102</v>
      </c>
      <c r="L247" s="1" t="str">
        <f t="shared" si="30"/>
        <v>J</v>
      </c>
      <c r="N247" s="9" t="s">
        <v>14</v>
      </c>
      <c r="O247" s="1">
        <v>0.93925376611544098</v>
      </c>
      <c r="P247" s="1">
        <v>0.89045632181503998</v>
      </c>
      <c r="Q247" s="1">
        <v>0.88319932630680797</v>
      </c>
      <c r="R247" s="1">
        <v>0.77142399938994799</v>
      </c>
      <c r="S247" s="1">
        <v>0.86317617083042497</v>
      </c>
      <c r="T247" s="1">
        <v>0.84700072835474804</v>
      </c>
      <c r="U247" s="1">
        <v>0.84302853618909102</v>
      </c>
      <c r="V247" s="1">
        <v>0.89693298923610398</v>
      </c>
      <c r="W247" s="15">
        <v>0.90735649199494905</v>
      </c>
      <c r="X247" s="1" t="str">
        <f t="shared" si="31"/>
        <v>O</v>
      </c>
      <c r="Z247" s="9" t="s">
        <v>14</v>
      </c>
      <c r="AA247" s="1">
        <v>0.94970509689511495</v>
      </c>
      <c r="AB247" s="1">
        <v>0.76307512422998203</v>
      </c>
      <c r="AC247" s="1">
        <v>0.90482027661014497</v>
      </c>
      <c r="AD247" s="1">
        <v>0.66376488221695396</v>
      </c>
      <c r="AE247" s="1">
        <v>0.89111538324477102</v>
      </c>
      <c r="AF247" s="1">
        <v>0.92644268840854904</v>
      </c>
      <c r="AG247" s="1">
        <v>0.933541955363836</v>
      </c>
      <c r="AH247" s="1">
        <v>0.95581967124605904</v>
      </c>
      <c r="AI247" s="15">
        <v>0.93838305360118601</v>
      </c>
      <c r="AJ247" s="1" t="str">
        <f t="shared" si="32"/>
        <v>AH</v>
      </c>
      <c r="AL247" s="9" t="s">
        <v>14</v>
      </c>
      <c r="AM247" s="1">
        <v>0.97307428554978903</v>
      </c>
      <c r="AN247" s="1">
        <v>0.96243547435939703</v>
      </c>
      <c r="AO247" s="1">
        <v>0.958994107583097</v>
      </c>
      <c r="AP247" s="1">
        <v>0.73805249395384198</v>
      </c>
      <c r="AQ247" s="1">
        <v>0.94152961585122896</v>
      </c>
      <c r="AR247" s="1">
        <v>0.960544374895826</v>
      </c>
      <c r="AS247" s="1">
        <v>0.96718476416245902</v>
      </c>
      <c r="AT247" s="1">
        <v>0.97559722839610596</v>
      </c>
      <c r="AU247" s="15">
        <v>0.97348854733618095</v>
      </c>
      <c r="AV247" s="1" t="str">
        <f t="shared" si="33"/>
        <v>AT</v>
      </c>
      <c r="AX247" s="9" t="s">
        <v>14</v>
      </c>
      <c r="AY247" s="1">
        <v>0.97086182101297602</v>
      </c>
      <c r="AZ247" s="1">
        <v>0.95997666863021702</v>
      </c>
      <c r="BA247" s="1">
        <v>0.93306409554052705</v>
      </c>
      <c r="BB247" s="1">
        <v>0.96473066721729395</v>
      </c>
      <c r="BC247" s="1">
        <v>0.88410012246337799</v>
      </c>
      <c r="BD247" s="1">
        <v>0.92898773986963401</v>
      </c>
      <c r="BE247" s="1">
        <v>0.85635543177877205</v>
      </c>
      <c r="BF247" s="1">
        <v>0.974401514193032</v>
      </c>
      <c r="BG247" s="15">
        <v>0.97520222725634398</v>
      </c>
      <c r="BH247" s="1" t="str">
        <f t="shared" si="34"/>
        <v>BG</v>
      </c>
    </row>
    <row r="248" spans="2:60" x14ac:dyDescent="0.35">
      <c r="B248" s="9" t="s">
        <v>15</v>
      </c>
      <c r="C248" s="1">
        <v>0.88418667995648503</v>
      </c>
      <c r="D248" s="1">
        <v>0.79719862269055897</v>
      </c>
      <c r="E248" s="1">
        <v>0.82593604708095902</v>
      </c>
      <c r="F248" s="1">
        <v>0.80235035616331196</v>
      </c>
      <c r="G248" s="1">
        <v>0.84847086995410304</v>
      </c>
      <c r="H248" s="1">
        <v>0.87756739279334794</v>
      </c>
      <c r="I248" s="1">
        <v>0.80121467925773204</v>
      </c>
      <c r="J248" s="1">
        <v>0.81893544294961296</v>
      </c>
      <c r="K248" s="15">
        <v>0.79541709268738603</v>
      </c>
      <c r="L248" s="1" t="str">
        <f t="shared" si="30"/>
        <v>C</v>
      </c>
      <c r="N248" s="9" t="s">
        <v>15</v>
      </c>
      <c r="O248" s="1">
        <v>0.88529255998461598</v>
      </c>
      <c r="P248" s="1">
        <v>0.81360218378513405</v>
      </c>
      <c r="Q248" s="1">
        <v>0.79845114443102705</v>
      </c>
      <c r="R248" s="1">
        <v>0.82794959531700996</v>
      </c>
      <c r="S248" s="1">
        <v>0.85481967075399701</v>
      </c>
      <c r="T248" s="1">
        <v>0.85628567739336703</v>
      </c>
      <c r="U248" s="1">
        <v>0.86028480046403699</v>
      </c>
      <c r="V248" s="1">
        <v>0.80766587213060104</v>
      </c>
      <c r="W248" s="15">
        <v>0.82727849053940705</v>
      </c>
      <c r="X248" s="1" t="str">
        <f t="shared" si="31"/>
        <v>O</v>
      </c>
      <c r="Z248" s="9" t="s">
        <v>15</v>
      </c>
      <c r="AA248" s="1">
        <v>0.80855507181143205</v>
      </c>
      <c r="AB248" s="1">
        <v>0.68358200244634804</v>
      </c>
      <c r="AC248" s="1">
        <v>0.72521255784674798</v>
      </c>
      <c r="AD248" s="1">
        <v>0.67191183173962499</v>
      </c>
      <c r="AE248" s="1">
        <v>0.79889363238847899</v>
      </c>
      <c r="AF248" s="1">
        <v>0.76322184666918702</v>
      </c>
      <c r="AG248" s="1">
        <v>0.82568462253035202</v>
      </c>
      <c r="AH248" s="1">
        <v>0.79028554451712896</v>
      </c>
      <c r="AI248" s="15">
        <v>0.68064150851387795</v>
      </c>
      <c r="AJ248" s="1" t="str">
        <f t="shared" si="32"/>
        <v>AG</v>
      </c>
      <c r="AL248" s="9" t="s">
        <v>15</v>
      </c>
      <c r="AM248" s="1">
        <v>0.87714722071278295</v>
      </c>
      <c r="AN248" s="1">
        <v>0.79448513385844099</v>
      </c>
      <c r="AO248" s="1">
        <v>0.83761854312176098</v>
      </c>
      <c r="AP248" s="1">
        <v>0.79823991562805097</v>
      </c>
      <c r="AQ248" s="1">
        <v>0.88739434226691905</v>
      </c>
      <c r="AR248" s="1">
        <v>0.91142332439731</v>
      </c>
      <c r="AS248" s="1">
        <v>0.915912909178627</v>
      </c>
      <c r="AT248" s="1">
        <v>0.83540342843612403</v>
      </c>
      <c r="AU248" s="15">
        <v>0.79620246902849401</v>
      </c>
      <c r="AV248" s="1" t="str">
        <f t="shared" si="33"/>
        <v>AS</v>
      </c>
      <c r="AX248" s="9" t="s">
        <v>15</v>
      </c>
      <c r="AY248" s="1">
        <v>0.93784221827867997</v>
      </c>
      <c r="AZ248" s="1">
        <v>0.93889802811607803</v>
      </c>
      <c r="BA248" s="1">
        <v>0.92551590383462701</v>
      </c>
      <c r="BB248" s="1">
        <v>0.93780441472042597</v>
      </c>
      <c r="BC248" s="1">
        <v>0.88679017466523602</v>
      </c>
      <c r="BD248" s="1">
        <v>0.92969369773033395</v>
      </c>
      <c r="BE248" s="1">
        <v>0.65603708458374599</v>
      </c>
      <c r="BF248" s="1">
        <v>0.93454114728459403</v>
      </c>
      <c r="BG248" s="15">
        <v>0.93885051617481097</v>
      </c>
      <c r="BH248" s="1" t="str">
        <f t="shared" si="34"/>
        <v>AZ</v>
      </c>
    </row>
    <row r="249" spans="2:60" x14ac:dyDescent="0.35">
      <c r="B249" s="9" t="s">
        <v>16</v>
      </c>
      <c r="C249" s="1">
        <v>0.98915973931069401</v>
      </c>
      <c r="D249" s="1">
        <v>0.98829791213106899</v>
      </c>
      <c r="E249" s="1">
        <v>0.96020665507996195</v>
      </c>
      <c r="F249" s="1">
        <v>0.98389142233764304</v>
      </c>
      <c r="G249" s="1">
        <v>0.95947371353163702</v>
      </c>
      <c r="H249" s="1">
        <v>0.97835229167173599</v>
      </c>
      <c r="I249" s="1">
        <v>0.92578707285024897</v>
      </c>
      <c r="J249" s="1">
        <v>0.98878634440393898</v>
      </c>
      <c r="K249" s="15">
        <v>0.98797630955475901</v>
      </c>
      <c r="L249" s="1" t="str">
        <f t="shared" si="30"/>
        <v>C</v>
      </c>
      <c r="N249" s="9" t="s">
        <v>16</v>
      </c>
      <c r="O249" s="1">
        <v>0.94197906423003497</v>
      </c>
      <c r="P249" s="1">
        <v>0.93166598280260204</v>
      </c>
      <c r="Q249" s="1">
        <v>0.91572586152054902</v>
      </c>
      <c r="R249" s="1">
        <v>0.92596383666798998</v>
      </c>
      <c r="S249" s="1">
        <v>0.92737169122933905</v>
      </c>
      <c r="T249" s="1">
        <v>0.91260664941266401</v>
      </c>
      <c r="U249" s="1">
        <v>0.90317501294202096</v>
      </c>
      <c r="V249" s="1">
        <v>0.93310088730705998</v>
      </c>
      <c r="W249" s="15">
        <v>0.93260746453332</v>
      </c>
      <c r="X249" s="1" t="str">
        <f t="shared" si="31"/>
        <v>O</v>
      </c>
      <c r="Z249" s="9" t="s">
        <v>16</v>
      </c>
      <c r="AA249" s="1">
        <v>0.95664640066157403</v>
      </c>
      <c r="AB249" s="1">
        <v>0.95875178364704405</v>
      </c>
      <c r="AC249" s="1">
        <v>0.95017222560859704</v>
      </c>
      <c r="AD249" s="1">
        <v>0.954728208423822</v>
      </c>
      <c r="AE249" s="1">
        <v>0.94728627261250298</v>
      </c>
      <c r="AF249" s="1">
        <v>0.946887825109756</v>
      </c>
      <c r="AG249" s="1">
        <v>0.94632869480899295</v>
      </c>
      <c r="AH249" s="1">
        <v>0.95920166165197296</v>
      </c>
      <c r="AI249" s="15">
        <v>0.95622906644434902</v>
      </c>
      <c r="AJ249" s="1" t="str">
        <f t="shared" si="32"/>
        <v>AH</v>
      </c>
      <c r="AL249" s="9" t="s">
        <v>16</v>
      </c>
      <c r="AM249" s="1">
        <v>0.97214040746664498</v>
      </c>
      <c r="AN249" s="1">
        <v>0.97562863306758396</v>
      </c>
      <c r="AO249" s="1">
        <v>0.96861444515013095</v>
      </c>
      <c r="AP249" s="1">
        <v>0.97113884410605</v>
      </c>
      <c r="AQ249" s="1">
        <v>0.96313473784199499</v>
      </c>
      <c r="AR249" s="1">
        <v>0.97050916617416005</v>
      </c>
      <c r="AS249" s="1">
        <v>0.97501026637256005</v>
      </c>
      <c r="AT249" s="1">
        <v>0.97688210959341004</v>
      </c>
      <c r="AU249" s="15">
        <v>0.97538114612853299</v>
      </c>
      <c r="AV249" s="1" t="str">
        <f t="shared" si="33"/>
        <v>AT</v>
      </c>
      <c r="AX249" s="9" t="s">
        <v>16</v>
      </c>
      <c r="AY249" s="1">
        <v>0.97235183158951499</v>
      </c>
      <c r="AZ249" s="1">
        <v>0.97374212713964803</v>
      </c>
      <c r="BA249" s="1">
        <v>0.94010010835923297</v>
      </c>
      <c r="BB249" s="1">
        <v>0.97466193212755703</v>
      </c>
      <c r="BC249" s="1">
        <v>0.93646537001225605</v>
      </c>
      <c r="BD249" s="1">
        <v>0.932579836033128</v>
      </c>
      <c r="BE249" s="1">
        <v>0.69648860993709305</v>
      </c>
      <c r="BF249" s="1">
        <v>0.97479208664508799</v>
      </c>
      <c r="BG249" s="15">
        <v>0.97621978740649296</v>
      </c>
      <c r="BH249" s="1" t="str">
        <f t="shared" si="34"/>
        <v>BG</v>
      </c>
    </row>
    <row r="250" spans="2:60" x14ac:dyDescent="0.35">
      <c r="B250" s="9" t="s">
        <v>17</v>
      </c>
      <c r="C250" s="1">
        <v>0.991909926122434</v>
      </c>
      <c r="D250" s="1">
        <v>0.99522275614387601</v>
      </c>
      <c r="E250" s="1">
        <v>0.97199760364707899</v>
      </c>
      <c r="F250" s="1">
        <v>0.98831183747576501</v>
      </c>
      <c r="G250" s="1">
        <v>0.94686529918402695</v>
      </c>
      <c r="H250" s="1">
        <v>0.97379677196946202</v>
      </c>
      <c r="I250" s="1">
        <v>0.86231038205263499</v>
      </c>
      <c r="J250" s="1">
        <v>0.99352875983554401</v>
      </c>
      <c r="K250" s="15">
        <v>0.99451093537443702</v>
      </c>
      <c r="L250" s="1" t="str">
        <f t="shared" si="30"/>
        <v>D</v>
      </c>
      <c r="N250" s="9" t="s">
        <v>17</v>
      </c>
      <c r="O250" s="1">
        <v>0.95492448915527695</v>
      </c>
      <c r="P250" s="1">
        <v>0.95182737460753897</v>
      </c>
      <c r="Q250" s="1">
        <v>0.94247251006888699</v>
      </c>
      <c r="R250" s="1">
        <v>0.94076104365213598</v>
      </c>
      <c r="S250" s="1">
        <v>0.93466378990389798</v>
      </c>
      <c r="T250" s="1">
        <v>0.92270144791201503</v>
      </c>
      <c r="U250" s="1">
        <v>0.901009408885174</v>
      </c>
      <c r="V250" s="1">
        <v>0.94559424584365204</v>
      </c>
      <c r="W250" s="15">
        <v>0.952547815303463</v>
      </c>
      <c r="X250" s="1" t="str">
        <f t="shared" si="31"/>
        <v>O</v>
      </c>
      <c r="Z250" s="9" t="s">
        <v>17</v>
      </c>
      <c r="AA250" s="1">
        <v>0.97387371513719301</v>
      </c>
      <c r="AB250" s="1">
        <v>0.97238877070367102</v>
      </c>
      <c r="AC250" s="1">
        <v>0.96317140067255003</v>
      </c>
      <c r="AD250" s="1">
        <v>0.96171755810780701</v>
      </c>
      <c r="AE250" s="1">
        <v>0.94979737065400305</v>
      </c>
      <c r="AF250" s="1">
        <v>0.95487197685175196</v>
      </c>
      <c r="AG250" s="1">
        <v>0.94732535416707297</v>
      </c>
      <c r="AH250" s="1">
        <v>0.97047178308928905</v>
      </c>
      <c r="AI250" s="15">
        <v>0.97166618262994198</v>
      </c>
      <c r="AJ250" s="1" t="str">
        <f t="shared" si="32"/>
        <v>AA</v>
      </c>
      <c r="AL250" s="9" t="s">
        <v>17</v>
      </c>
      <c r="AM250" s="1">
        <v>0.98307947038284105</v>
      </c>
      <c r="AN250" s="1">
        <v>0.98348489530393401</v>
      </c>
      <c r="AO250" s="1">
        <v>0.97774043940787103</v>
      </c>
      <c r="AP250" s="1">
        <v>0.97606872210650997</v>
      </c>
      <c r="AQ250" s="1">
        <v>0.96658237908005595</v>
      </c>
      <c r="AR250" s="1">
        <v>0.97259633777766097</v>
      </c>
      <c r="AS250" s="1">
        <v>0.97532921116515003</v>
      </c>
      <c r="AT250" s="1">
        <v>0.98382007931540405</v>
      </c>
      <c r="AU250" s="15">
        <v>0.983559032793482</v>
      </c>
      <c r="AV250" s="1" t="str">
        <f t="shared" si="33"/>
        <v>AT</v>
      </c>
      <c r="AX250" s="9" t="s">
        <v>17</v>
      </c>
      <c r="AY250" s="1">
        <v>0.98215151215491603</v>
      </c>
      <c r="AZ250" s="1">
        <v>0.98205218515509396</v>
      </c>
      <c r="BA250" s="1">
        <v>0.96992158027387199</v>
      </c>
      <c r="BB250" s="1">
        <v>0.97905861794614901</v>
      </c>
      <c r="BC250" s="1">
        <v>0.94481557222144696</v>
      </c>
      <c r="BD250" s="1">
        <v>0.96040186746269796</v>
      </c>
      <c r="BE250" s="1">
        <v>0.71798515981628097</v>
      </c>
      <c r="BF250" s="1">
        <v>0.98160329507754596</v>
      </c>
      <c r="BG250" s="15">
        <v>0.98246251971606102</v>
      </c>
      <c r="BH250" s="1" t="str">
        <f t="shared" si="34"/>
        <v>BG</v>
      </c>
    </row>
    <row r="251" spans="2:60" x14ac:dyDescent="0.35">
      <c r="B251" s="9" t="s">
        <v>18</v>
      </c>
      <c r="C251" s="1">
        <v>0.99025168300145205</v>
      </c>
      <c r="D251" s="1">
        <v>0.99531122314396803</v>
      </c>
      <c r="E251" s="1">
        <v>0.976981573731037</v>
      </c>
      <c r="F251" s="1">
        <v>0.99053049425226503</v>
      </c>
      <c r="G251" s="1">
        <v>0.95717676059787704</v>
      </c>
      <c r="H251" s="1">
        <v>0.98218707365775904</v>
      </c>
      <c r="I251" s="1">
        <v>0.87217954450929502</v>
      </c>
      <c r="J251" s="1">
        <v>0.99473133219529397</v>
      </c>
      <c r="K251" s="15">
        <v>0.99471217582665505</v>
      </c>
      <c r="L251" s="1" t="str">
        <f t="shared" si="30"/>
        <v>D</v>
      </c>
      <c r="N251" s="9" t="s">
        <v>18</v>
      </c>
      <c r="O251" s="1">
        <v>0.95463360362715199</v>
      </c>
      <c r="P251" s="1">
        <v>0.955189513832435</v>
      </c>
      <c r="Q251" s="1">
        <v>0.94385583324561695</v>
      </c>
      <c r="R251" s="1">
        <v>0.93800988135040697</v>
      </c>
      <c r="S251" s="1">
        <v>0.92681995941297302</v>
      </c>
      <c r="T251" s="1">
        <v>0.92619633626209696</v>
      </c>
      <c r="U251" s="1">
        <v>0.91533271974619601</v>
      </c>
      <c r="V251" s="1">
        <v>0.94764634885930499</v>
      </c>
      <c r="W251" s="15">
        <v>0.95155599685137904</v>
      </c>
      <c r="X251" s="1" t="str">
        <f t="shared" si="31"/>
        <v>P</v>
      </c>
      <c r="Z251" s="9" t="s">
        <v>18</v>
      </c>
      <c r="AA251" s="1">
        <v>0.97724976976546896</v>
      </c>
      <c r="AB251" s="1">
        <v>0.97528560360619498</v>
      </c>
      <c r="AC251" s="1">
        <v>0.96574807533670304</v>
      </c>
      <c r="AD251" s="1">
        <v>0.94527820183602496</v>
      </c>
      <c r="AE251" s="1">
        <v>0.947883664645914</v>
      </c>
      <c r="AF251" s="1">
        <v>0.95640663679169502</v>
      </c>
      <c r="AG251" s="1">
        <v>0.95292855819594302</v>
      </c>
      <c r="AH251" s="1">
        <v>0.97972102415520801</v>
      </c>
      <c r="AI251" s="15">
        <v>0.978516803505872</v>
      </c>
      <c r="AJ251" s="1" t="str">
        <f t="shared" si="32"/>
        <v>AH</v>
      </c>
      <c r="AL251" s="9" t="s">
        <v>18</v>
      </c>
      <c r="AM251" s="1">
        <v>0.97665661171662599</v>
      </c>
      <c r="AN251" s="1">
        <v>0.98930099761801604</v>
      </c>
      <c r="AO251" s="1">
        <v>0.98048903037212798</v>
      </c>
      <c r="AP251" s="1">
        <v>0.97474499680344795</v>
      </c>
      <c r="AQ251" s="1">
        <v>0.96915964247654096</v>
      </c>
      <c r="AR251" s="1">
        <v>0.97415923015628103</v>
      </c>
      <c r="AS251" s="1">
        <v>0.97524185894666304</v>
      </c>
      <c r="AT251" s="1">
        <v>0.99133918153878098</v>
      </c>
      <c r="AU251" s="15">
        <v>0.98835301606405501</v>
      </c>
      <c r="AV251" s="1" t="str">
        <f t="shared" si="33"/>
        <v>AT</v>
      </c>
      <c r="AX251" s="9" t="s">
        <v>18</v>
      </c>
      <c r="AY251" s="1">
        <v>0.979679922345711</v>
      </c>
      <c r="AZ251" s="1">
        <v>0.98318958730016204</v>
      </c>
      <c r="BA251" s="1">
        <v>0.96813501202714303</v>
      </c>
      <c r="BB251" s="1">
        <v>0.97894019301637303</v>
      </c>
      <c r="BC251" s="1">
        <v>0.93763105794957902</v>
      </c>
      <c r="BD251" s="1">
        <v>0.96351818300079894</v>
      </c>
      <c r="BE251" s="1">
        <v>0.77344030314937395</v>
      </c>
      <c r="BF251" s="1">
        <v>0.98209835878791296</v>
      </c>
      <c r="BG251" s="15">
        <v>0.98280545461007096</v>
      </c>
      <c r="BH251" s="1" t="str">
        <f t="shared" si="34"/>
        <v>AZ</v>
      </c>
    </row>
    <row r="252" spans="2:60" x14ac:dyDescent="0.35">
      <c r="B252" s="10" t="s">
        <v>36</v>
      </c>
      <c r="K252" s="15"/>
      <c r="N252" s="10" t="s">
        <v>36</v>
      </c>
      <c r="W252" s="15"/>
      <c r="Z252" s="10" t="s">
        <v>36</v>
      </c>
      <c r="AI252" s="15"/>
      <c r="AL252" s="10" t="s">
        <v>36</v>
      </c>
      <c r="AU252" s="15"/>
      <c r="AX252" s="10" t="s">
        <v>36</v>
      </c>
      <c r="BG252" s="15"/>
    </row>
    <row r="253" spans="2:60" x14ac:dyDescent="0.35">
      <c r="B253" s="9" t="s">
        <v>11</v>
      </c>
      <c r="C253" s="1">
        <v>0.98688409416793699</v>
      </c>
      <c r="D253" s="1">
        <v>0.99326156807556498</v>
      </c>
      <c r="E253" s="1">
        <v>0.97070155202592501</v>
      </c>
      <c r="F253" s="1">
        <v>0.98483932865908796</v>
      </c>
      <c r="G253" s="1">
        <v>0.96558318581846603</v>
      </c>
      <c r="H253" s="1">
        <v>0.98897661852868601</v>
      </c>
      <c r="I253" s="1">
        <v>0.86916518622232697</v>
      </c>
      <c r="J253" s="1">
        <v>0.99340822612376301</v>
      </c>
      <c r="K253" s="15">
        <v>0.99315150410224196</v>
      </c>
      <c r="L253" s="1" t="str">
        <f t="shared" si="30"/>
        <v>J</v>
      </c>
      <c r="N253" s="9" t="s">
        <v>11</v>
      </c>
      <c r="O253" s="1">
        <v>0.94968034591454698</v>
      </c>
      <c r="P253" s="1">
        <v>0.94220383620530601</v>
      </c>
      <c r="Q253" s="1">
        <v>0.93920763962889497</v>
      </c>
      <c r="R253" s="1">
        <v>0.93718924784144697</v>
      </c>
      <c r="S253" s="1">
        <v>0.93970784720448097</v>
      </c>
      <c r="T253" s="1">
        <v>0.94286392911693395</v>
      </c>
      <c r="U253" s="1">
        <v>0.89790548189726505</v>
      </c>
      <c r="V253" s="1">
        <v>0.95012649834156304</v>
      </c>
      <c r="W253" s="15">
        <v>0.94475257663855805</v>
      </c>
      <c r="X253" s="1" t="str">
        <f t="shared" si="31"/>
        <v>V</v>
      </c>
      <c r="Z253" s="9" t="s">
        <v>11</v>
      </c>
      <c r="AA253" s="1">
        <v>0.96293577476347803</v>
      </c>
      <c r="AB253" s="1">
        <v>0.96575029713779803</v>
      </c>
      <c r="AC253" s="1">
        <v>0.95821584490186096</v>
      </c>
      <c r="AD253" s="1">
        <v>0.95941303481185203</v>
      </c>
      <c r="AE253" s="1">
        <v>0.953496805390327</v>
      </c>
      <c r="AF253" s="1">
        <v>0.96212893937936605</v>
      </c>
      <c r="AG253" s="1">
        <v>0.95272712802235804</v>
      </c>
      <c r="AH253" s="1">
        <v>0.96669760460641196</v>
      </c>
      <c r="AI253" s="15">
        <v>0.96627126453118495</v>
      </c>
      <c r="AJ253" s="1" t="str">
        <f t="shared" si="32"/>
        <v>AH</v>
      </c>
      <c r="AL253" s="9" t="s">
        <v>11</v>
      </c>
      <c r="AM253" s="1">
        <v>0.97090857042506395</v>
      </c>
      <c r="AN253" s="1">
        <v>0.97921743420009399</v>
      </c>
      <c r="AO253" s="1">
        <v>0.97415015554379003</v>
      </c>
      <c r="AP253" s="1">
        <v>0.97099668791912097</v>
      </c>
      <c r="AQ253" s="1">
        <v>0.97306943928476797</v>
      </c>
      <c r="AR253" s="1">
        <v>0.97587694688616</v>
      </c>
      <c r="AS253" s="1">
        <v>0.97832406548046802</v>
      </c>
      <c r="AT253" s="1">
        <v>0.98019058535957504</v>
      </c>
      <c r="AU253" s="15">
        <v>0.97920795716565001</v>
      </c>
      <c r="AV253" s="1" t="str">
        <f t="shared" si="33"/>
        <v>AT</v>
      </c>
      <c r="AX253" s="9" t="s">
        <v>11</v>
      </c>
      <c r="AY253" s="1">
        <v>0.97958124514837697</v>
      </c>
      <c r="AZ253" s="1">
        <v>0.97973552334290304</v>
      </c>
      <c r="BA253" s="1">
        <v>0.96612962632546995</v>
      </c>
      <c r="BB253" s="1">
        <v>0.97885763903118395</v>
      </c>
      <c r="BC253" s="1">
        <v>0.96021597561376004</v>
      </c>
      <c r="BD253" s="1">
        <v>0.97131784275780997</v>
      </c>
      <c r="BE253" s="1">
        <v>0.784541264457433</v>
      </c>
      <c r="BF253" s="1">
        <v>0.980861184306968</v>
      </c>
      <c r="BG253" s="15">
        <v>0.97988719960248605</v>
      </c>
      <c r="BH253" s="1" t="str">
        <f t="shared" si="34"/>
        <v>BF</v>
      </c>
    </row>
    <row r="254" spans="2:60" x14ac:dyDescent="0.35">
      <c r="B254" s="9" t="s">
        <v>12</v>
      </c>
      <c r="C254" s="1">
        <v>0.93864366939534105</v>
      </c>
      <c r="D254" s="1">
        <v>0.99193742071289703</v>
      </c>
      <c r="E254" s="1">
        <v>0.96316558233352401</v>
      </c>
      <c r="F254" s="1">
        <v>0.96878376976052305</v>
      </c>
      <c r="G254" s="1">
        <v>0.95815230394947903</v>
      </c>
      <c r="H254" s="1">
        <v>0.97987088765892405</v>
      </c>
      <c r="I254" s="1">
        <v>0.86136361921829596</v>
      </c>
      <c r="J254" s="1">
        <v>0.99107330959475104</v>
      </c>
      <c r="K254" s="15">
        <v>0.99273822245503995</v>
      </c>
      <c r="L254" s="1" t="str">
        <f t="shared" si="30"/>
        <v>K</v>
      </c>
      <c r="N254" s="9" t="s">
        <v>12</v>
      </c>
      <c r="O254" s="1">
        <v>0.91220216580773805</v>
      </c>
      <c r="P254" s="1">
        <v>0.94239287818477402</v>
      </c>
      <c r="Q254" s="1">
        <v>0.92843143228754998</v>
      </c>
      <c r="R254" s="1">
        <v>0.88438232746022305</v>
      </c>
      <c r="S254" s="1">
        <v>0.92907510415891303</v>
      </c>
      <c r="T254" s="1">
        <v>0.91511290262608802</v>
      </c>
      <c r="U254" s="1">
        <v>0.89887316956143404</v>
      </c>
      <c r="V254" s="1">
        <v>0.94127030583395599</v>
      </c>
      <c r="W254" s="15">
        <v>0.94327386274565395</v>
      </c>
      <c r="X254" s="1" t="str">
        <f t="shared" si="31"/>
        <v>W</v>
      </c>
      <c r="Z254" s="9" t="s">
        <v>12</v>
      </c>
      <c r="AA254" s="1">
        <v>0.924191393564889</v>
      </c>
      <c r="AB254" s="1">
        <v>0.96568308668213099</v>
      </c>
      <c r="AC254" s="1">
        <v>0.95508469100450699</v>
      </c>
      <c r="AD254" s="1">
        <v>0.92288447702649001</v>
      </c>
      <c r="AE254" s="1">
        <v>0.94796339838209898</v>
      </c>
      <c r="AF254" s="1">
        <v>0.95085459019836405</v>
      </c>
      <c r="AG254" s="1">
        <v>0.94798004857978602</v>
      </c>
      <c r="AH254" s="1">
        <v>0.96372157181318796</v>
      </c>
      <c r="AI254" s="15">
        <v>0.96550838941879902</v>
      </c>
      <c r="AJ254" s="1" t="str">
        <f t="shared" si="32"/>
        <v>AB</v>
      </c>
      <c r="AL254" s="9" t="s">
        <v>12</v>
      </c>
      <c r="AM254" s="1">
        <v>0.90598023736356603</v>
      </c>
      <c r="AN254" s="1">
        <v>0.97905641201997695</v>
      </c>
      <c r="AO254" s="1">
        <v>0.97339129180139505</v>
      </c>
      <c r="AP254" s="1">
        <v>0.940957343034585</v>
      </c>
      <c r="AQ254" s="1">
        <v>0.96597262556737895</v>
      </c>
      <c r="AR254" s="1">
        <v>0.97094916032626999</v>
      </c>
      <c r="AS254" s="1">
        <v>0.97550705365955703</v>
      </c>
      <c r="AT254" s="1">
        <v>0.97919734275215298</v>
      </c>
      <c r="AU254" s="15">
        <v>0.97902370300430597</v>
      </c>
      <c r="AV254" s="1" t="str">
        <f t="shared" si="33"/>
        <v>AT</v>
      </c>
      <c r="AX254" s="9" t="s">
        <v>12</v>
      </c>
      <c r="AY254" s="1">
        <v>0.97679194935700797</v>
      </c>
      <c r="AZ254" s="1">
        <v>0.97934669139709296</v>
      </c>
      <c r="BA254" s="1">
        <v>0.95935903536594502</v>
      </c>
      <c r="BB254" s="1">
        <v>0.97201804879120401</v>
      </c>
      <c r="BC254" s="1">
        <v>0.94559395700271998</v>
      </c>
      <c r="BD254" s="1">
        <v>0.942319836735932</v>
      </c>
      <c r="BE254" s="1">
        <v>0.73453835086973196</v>
      </c>
      <c r="BF254" s="1">
        <v>0.978782421512013</v>
      </c>
      <c r="BG254" s="15">
        <v>0.979551892082967</v>
      </c>
      <c r="BH254" s="1" t="str">
        <f t="shared" si="34"/>
        <v>BG</v>
      </c>
    </row>
    <row r="255" spans="2:60" x14ac:dyDescent="0.35">
      <c r="B255" s="9" t="s">
        <v>13</v>
      </c>
      <c r="C255" s="1">
        <v>0.92285761104967001</v>
      </c>
      <c r="D255" s="1">
        <v>0.99043588398495797</v>
      </c>
      <c r="E255" s="1">
        <v>0.95681215771587103</v>
      </c>
      <c r="F255" s="1">
        <v>0.88880598918946996</v>
      </c>
      <c r="G255" s="1">
        <v>0.90815724651693797</v>
      </c>
      <c r="H255" s="1">
        <v>0.96940263983505204</v>
      </c>
      <c r="I255" s="1">
        <v>0.85522095496941797</v>
      </c>
      <c r="J255" s="1">
        <v>0.98860550827336102</v>
      </c>
      <c r="K255" s="15">
        <v>0.99027560591448305</v>
      </c>
      <c r="L255" s="1" t="str">
        <f t="shared" ref="L255:L278" si="35">SUBSTITUTE(ADDRESS(1, MATCH(MAX(C255:K255),C255:K255, 0) + COLUMN(C69)-1, 4), "1", "")</f>
        <v>D</v>
      </c>
      <c r="N255" s="9" t="s">
        <v>13</v>
      </c>
      <c r="O255" s="1">
        <v>0.92297223518994997</v>
      </c>
      <c r="P255" s="1">
        <v>0.93649520936858599</v>
      </c>
      <c r="Q255" s="1">
        <v>0.91368834087889195</v>
      </c>
      <c r="R255" s="1">
        <v>0.80999337193619503</v>
      </c>
      <c r="S255" s="1">
        <v>0.91278934806185896</v>
      </c>
      <c r="T255" s="1">
        <v>0.89195213157756603</v>
      </c>
      <c r="U255" s="1">
        <v>0.872201061183839</v>
      </c>
      <c r="V255" s="1">
        <v>0.92386217595523001</v>
      </c>
      <c r="W255" s="15">
        <v>0.94206888354881002</v>
      </c>
      <c r="X255" s="1" t="str">
        <f t="shared" ref="X255:X278" si="36">SUBSTITUTE(ADDRESS(1, MATCH(MAX(O255:W255),O255:W255, 0) + COLUMN(O69)-1, 4), "1", "")</f>
        <v>W</v>
      </c>
      <c r="Z255" s="9" t="s">
        <v>13</v>
      </c>
      <c r="AA255" s="1">
        <v>0.92434123577620098</v>
      </c>
      <c r="AB255" s="1">
        <v>0.95177629832599497</v>
      </c>
      <c r="AC255" s="1">
        <v>0.94916625546295597</v>
      </c>
      <c r="AD255" s="1">
        <v>0.75839615970584895</v>
      </c>
      <c r="AE255" s="1">
        <v>0.920955118435556</v>
      </c>
      <c r="AF255" s="1">
        <v>0.94393343446037503</v>
      </c>
      <c r="AG255" s="1">
        <v>0.94413151875658197</v>
      </c>
      <c r="AH255" s="1">
        <v>0.96130801020290602</v>
      </c>
      <c r="AI255" s="15">
        <v>0.95963247030573895</v>
      </c>
      <c r="AJ255" s="1" t="str">
        <f t="shared" ref="AJ255:AJ278" si="37">SUBSTITUTE(ADDRESS(1, MATCH(MAX(AA255:AI255),AA255:AI255, 0) + COLUMN(AA69)-1, 4), "1", "")</f>
        <v>AH</v>
      </c>
      <c r="AL255" s="9" t="s">
        <v>13</v>
      </c>
      <c r="AM255" s="1">
        <v>0.89260861264364699</v>
      </c>
      <c r="AN255" s="1">
        <v>0.97833461336750804</v>
      </c>
      <c r="AO255" s="1">
        <v>0.96948273582887201</v>
      </c>
      <c r="AP255" s="1">
        <v>0.69115655392669295</v>
      </c>
      <c r="AQ255" s="1">
        <v>0.95566273145441105</v>
      </c>
      <c r="AR255" s="1">
        <v>0.96912120760939002</v>
      </c>
      <c r="AS255" s="1">
        <v>0.97292142474169296</v>
      </c>
      <c r="AT255" s="1">
        <v>0.978349537313974</v>
      </c>
      <c r="AU255" s="15">
        <v>0.97858935570642003</v>
      </c>
      <c r="AV255" s="1" t="str">
        <f t="shared" ref="AV255:AV278" si="38">SUBSTITUTE(ADDRESS(1, MATCH(MAX(AM255:AU255),AM255:AU255, 0) + COLUMN(AM69)-1, 4), "1", "")</f>
        <v>AU</v>
      </c>
      <c r="AX255" s="9" t="s">
        <v>13</v>
      </c>
      <c r="AY255" s="1">
        <v>0.97712077590257396</v>
      </c>
      <c r="AZ255" s="1">
        <v>0.97843834751246495</v>
      </c>
      <c r="BA255" s="1">
        <v>0.95086048316195104</v>
      </c>
      <c r="BB255" s="1">
        <v>0.95542060839920995</v>
      </c>
      <c r="BC255" s="1">
        <v>0.90853547418081604</v>
      </c>
      <c r="BD255" s="1">
        <v>0.93449774602911095</v>
      </c>
      <c r="BE255" s="1">
        <v>0.75802334135684002</v>
      </c>
      <c r="BF255" s="1">
        <v>0.97708978865802598</v>
      </c>
      <c r="BG255" s="15">
        <v>0.97749345511551999</v>
      </c>
      <c r="BH255" s="1" t="str">
        <f t="shared" ref="BH255:BH278" si="39">SUBSTITUTE(ADDRESS(1, MATCH(MAX(AY255:BG255),AY255:BG255, 0) + COLUMN(AY69)-1, 4), "1", "")</f>
        <v>AZ</v>
      </c>
    </row>
    <row r="256" spans="2:60" x14ac:dyDescent="0.35">
      <c r="B256" s="9" t="s">
        <v>14</v>
      </c>
      <c r="C256" s="1">
        <v>0.96171127671287704</v>
      </c>
      <c r="D256" s="1">
        <v>0.97391915257032302</v>
      </c>
      <c r="E256" s="1">
        <v>0.93420735893435702</v>
      </c>
      <c r="F256" s="1">
        <v>0.72331918487871205</v>
      </c>
      <c r="G256" s="1">
        <v>0.86721770243360696</v>
      </c>
      <c r="H256" s="1">
        <v>0.96404067669792803</v>
      </c>
      <c r="I256" s="1">
        <v>0.92353324167543405</v>
      </c>
      <c r="J256" s="1">
        <v>0.98549606265510503</v>
      </c>
      <c r="K256" s="15">
        <v>0.98061346447775899</v>
      </c>
      <c r="L256" s="1" t="str">
        <f t="shared" si="35"/>
        <v>J</v>
      </c>
      <c r="N256" s="9" t="s">
        <v>14</v>
      </c>
      <c r="O256" s="1">
        <v>0.93389111111670797</v>
      </c>
      <c r="P256" s="1">
        <v>0.89508054996349495</v>
      </c>
      <c r="Q256" s="1">
        <v>0.88529001688133901</v>
      </c>
      <c r="R256" s="1">
        <v>0.62325203267351204</v>
      </c>
      <c r="S256" s="1">
        <v>0.86254472938481397</v>
      </c>
      <c r="T256" s="1">
        <v>0.847098695909837</v>
      </c>
      <c r="U256" s="1">
        <v>0.84852009678139495</v>
      </c>
      <c r="V256" s="1">
        <v>0.88649682086430504</v>
      </c>
      <c r="W256" s="15">
        <v>0.90493968613568099</v>
      </c>
      <c r="X256" s="1" t="str">
        <f t="shared" si="36"/>
        <v>O</v>
      </c>
      <c r="Z256" s="9" t="s">
        <v>14</v>
      </c>
      <c r="AA256" s="1">
        <v>0.93882293625644697</v>
      </c>
      <c r="AB256" s="1">
        <v>0.86576946747716799</v>
      </c>
      <c r="AC256" s="1">
        <v>0.92088423317387802</v>
      </c>
      <c r="AD256" s="1">
        <v>0.57503281943778894</v>
      </c>
      <c r="AE256" s="1">
        <v>0.82436414795198298</v>
      </c>
      <c r="AF256" s="1">
        <v>0.92726203481241498</v>
      </c>
      <c r="AG256" s="1">
        <v>0.92785904876514302</v>
      </c>
      <c r="AH256" s="1">
        <v>0.95572613885832602</v>
      </c>
      <c r="AI256" s="15">
        <v>0.94045634291822899</v>
      </c>
      <c r="AJ256" s="1" t="str">
        <f t="shared" si="37"/>
        <v>AH</v>
      </c>
      <c r="AL256" s="9" t="s">
        <v>14</v>
      </c>
      <c r="AM256" s="1">
        <v>0.95660575141361603</v>
      </c>
      <c r="AN256" s="1">
        <v>0.96056621089472005</v>
      </c>
      <c r="AO256" s="1">
        <v>0.96089396536796301</v>
      </c>
      <c r="AP256" s="1">
        <v>0.527496912090339</v>
      </c>
      <c r="AQ256" s="1">
        <v>0.93640641997755503</v>
      </c>
      <c r="AR256" s="1">
        <v>0.959268923467126</v>
      </c>
      <c r="AS256" s="1">
        <v>0.96738334893296796</v>
      </c>
      <c r="AT256" s="1">
        <v>0.97576943412263595</v>
      </c>
      <c r="AU256" s="15">
        <v>0.97383706010872595</v>
      </c>
      <c r="AV256" s="1" t="str">
        <f t="shared" si="38"/>
        <v>AT</v>
      </c>
      <c r="AX256" s="9" t="s">
        <v>14</v>
      </c>
      <c r="AY256" s="1">
        <v>0.97085105884863498</v>
      </c>
      <c r="AZ256" s="1">
        <v>0.95860217140508097</v>
      </c>
      <c r="BA256" s="1">
        <v>0.93060509802637303</v>
      </c>
      <c r="BB256" s="1">
        <v>0.90755106063459401</v>
      </c>
      <c r="BC256" s="1">
        <v>0.85113766584586503</v>
      </c>
      <c r="BD256" s="1">
        <v>0.92635315899828397</v>
      </c>
      <c r="BE256" s="1">
        <v>0.80324821464552798</v>
      </c>
      <c r="BF256" s="1">
        <v>0.97450025722078404</v>
      </c>
      <c r="BG256" s="15">
        <v>0.97528274010431604</v>
      </c>
      <c r="BH256" s="1" t="str">
        <f t="shared" si="39"/>
        <v>BG</v>
      </c>
    </row>
    <row r="257" spans="2:60" x14ac:dyDescent="0.35">
      <c r="B257" s="9" t="s">
        <v>15</v>
      </c>
      <c r="C257" s="1">
        <v>0.85191863038592297</v>
      </c>
      <c r="D257" s="1">
        <v>0.79708606470583199</v>
      </c>
      <c r="E257" s="1">
        <v>0.74928769177394505</v>
      </c>
      <c r="F257" s="1">
        <v>0.787943380678089</v>
      </c>
      <c r="G257" s="1">
        <v>0.86506147495840202</v>
      </c>
      <c r="H257" s="1">
        <v>0.89145648000892097</v>
      </c>
      <c r="I257" s="1">
        <v>0.874913949478762</v>
      </c>
      <c r="J257" s="1">
        <v>0.80747138383707295</v>
      </c>
      <c r="K257" s="15">
        <v>0.79885978594305296</v>
      </c>
      <c r="L257" s="1" t="str">
        <f t="shared" si="35"/>
        <v>H</v>
      </c>
      <c r="N257" s="9" t="s">
        <v>15</v>
      </c>
      <c r="O257" s="1">
        <v>0.85243360307447802</v>
      </c>
      <c r="P257" s="1">
        <v>0.82777020466729501</v>
      </c>
      <c r="Q257" s="1">
        <v>0.77938384436882202</v>
      </c>
      <c r="R257" s="1">
        <v>0.80706398386469402</v>
      </c>
      <c r="S257" s="1">
        <v>0.87146041081172798</v>
      </c>
      <c r="T257" s="1">
        <v>0.85869235789324205</v>
      </c>
      <c r="U257" s="1">
        <v>0.86089653214080697</v>
      </c>
      <c r="V257" s="1">
        <v>0.81904661086416997</v>
      </c>
      <c r="W257" s="15">
        <v>0.82727530695626095</v>
      </c>
      <c r="X257" s="1" t="str">
        <f t="shared" si="36"/>
        <v>S</v>
      </c>
      <c r="Z257" s="9" t="s">
        <v>15</v>
      </c>
      <c r="AA257" s="1">
        <v>0.78568534234213405</v>
      </c>
      <c r="AB257" s="1">
        <v>0.68698726722423498</v>
      </c>
      <c r="AC257" s="1">
        <v>0.62449596757643899</v>
      </c>
      <c r="AD257" s="1">
        <v>0.65635847377285295</v>
      </c>
      <c r="AE257" s="1">
        <v>0.83439995832382996</v>
      </c>
      <c r="AF257" s="1">
        <v>0.83064100753841397</v>
      </c>
      <c r="AG257" s="1">
        <v>0.82133983252870402</v>
      </c>
      <c r="AH257" s="1">
        <v>0.80493425421252596</v>
      </c>
      <c r="AI257" s="15">
        <v>0.68744425577513901</v>
      </c>
      <c r="AJ257" s="1" t="str">
        <f t="shared" si="37"/>
        <v>AE</v>
      </c>
      <c r="AL257" s="9" t="s">
        <v>15</v>
      </c>
      <c r="AM257" s="1">
        <v>0.79216466482101699</v>
      </c>
      <c r="AN257" s="1">
        <v>0.801960370449459</v>
      </c>
      <c r="AO257" s="1">
        <v>0.79021090145391604</v>
      </c>
      <c r="AP257" s="1">
        <v>0.77975270249459505</v>
      </c>
      <c r="AQ257" s="1">
        <v>0.89529534313338199</v>
      </c>
      <c r="AR257" s="1">
        <v>0.91939522504873605</v>
      </c>
      <c r="AS257" s="1">
        <v>0.92448262654483504</v>
      </c>
      <c r="AT257" s="1">
        <v>0.84924011353640505</v>
      </c>
      <c r="AU257" s="15">
        <v>0.80447988827471595</v>
      </c>
      <c r="AV257" s="1" t="str">
        <f t="shared" si="38"/>
        <v>AS</v>
      </c>
      <c r="AX257" s="9" t="s">
        <v>15</v>
      </c>
      <c r="AY257" s="1">
        <v>0.91635411353418905</v>
      </c>
      <c r="AZ257" s="1">
        <v>0.93984726461869605</v>
      </c>
      <c r="BA257" s="1">
        <v>0.91937694845504503</v>
      </c>
      <c r="BB257" s="1">
        <v>0.93631828100342396</v>
      </c>
      <c r="BC257" s="1">
        <v>0.91288214793973399</v>
      </c>
      <c r="BD257" s="1">
        <v>0.93341436583631399</v>
      </c>
      <c r="BE257" s="1">
        <v>0.78168967458473104</v>
      </c>
      <c r="BF257" s="1">
        <v>0.93555890791200502</v>
      </c>
      <c r="BG257" s="15">
        <v>0.93974627816618295</v>
      </c>
      <c r="BH257" s="1" t="str">
        <f t="shared" si="39"/>
        <v>AZ</v>
      </c>
    </row>
    <row r="258" spans="2:60" x14ac:dyDescent="0.35">
      <c r="B258" s="9" t="s">
        <v>16</v>
      </c>
      <c r="C258" s="1">
        <v>0.953899351390607</v>
      </c>
      <c r="D258" s="1">
        <v>0.98985143765278705</v>
      </c>
      <c r="E258" s="1">
        <v>0.96048200465004596</v>
      </c>
      <c r="F258" s="1">
        <v>0.968594923487332</v>
      </c>
      <c r="G258" s="1">
        <v>0.953858111799471</v>
      </c>
      <c r="H258" s="1">
        <v>0.97926509464878997</v>
      </c>
      <c r="I258" s="1">
        <v>0.86852526568566701</v>
      </c>
      <c r="J258" s="1">
        <v>0.98894766615644103</v>
      </c>
      <c r="K258" s="15">
        <v>0.99080553617601097</v>
      </c>
      <c r="L258" s="1" t="str">
        <f t="shared" si="35"/>
        <v>K</v>
      </c>
      <c r="N258" s="9" t="s">
        <v>16</v>
      </c>
      <c r="O258" s="1">
        <v>0.90853092274603597</v>
      </c>
      <c r="P258" s="1">
        <v>0.92989169880474798</v>
      </c>
      <c r="Q258" s="1">
        <v>0.91309552984687203</v>
      </c>
      <c r="R258" s="1">
        <v>0.89741666511475704</v>
      </c>
      <c r="S258" s="1">
        <v>0.92590048945555203</v>
      </c>
      <c r="T258" s="1">
        <v>0.91357949650369996</v>
      </c>
      <c r="U258" s="1">
        <v>0.89091451570379399</v>
      </c>
      <c r="V258" s="1">
        <v>0.93412538694381997</v>
      </c>
      <c r="W258" s="15">
        <v>0.93384879284618505</v>
      </c>
      <c r="X258" s="1" t="str">
        <f t="shared" si="36"/>
        <v>V</v>
      </c>
      <c r="Z258" s="9" t="s">
        <v>16</v>
      </c>
      <c r="AA258" s="1">
        <v>0.906144302355954</v>
      </c>
      <c r="AB258" s="1">
        <v>0.95957620144016198</v>
      </c>
      <c r="AC258" s="1">
        <v>0.94968162412707602</v>
      </c>
      <c r="AD258" s="1">
        <v>0.92178639949283503</v>
      </c>
      <c r="AE258" s="1">
        <v>0.94791252767327405</v>
      </c>
      <c r="AF258" s="1">
        <v>0.94778807368111095</v>
      </c>
      <c r="AG258" s="1">
        <v>0.938744285656959</v>
      </c>
      <c r="AH258" s="1">
        <v>0.95928578436590695</v>
      </c>
      <c r="AI258" s="15">
        <v>0.95935662121053</v>
      </c>
      <c r="AJ258" s="1" t="str">
        <f t="shared" si="37"/>
        <v>AB</v>
      </c>
      <c r="AL258" s="9" t="s">
        <v>16</v>
      </c>
      <c r="AM258" s="1">
        <v>0.89670699652361896</v>
      </c>
      <c r="AN258" s="1">
        <v>0.97554818640116103</v>
      </c>
      <c r="AO258" s="1">
        <v>0.96873121912111204</v>
      </c>
      <c r="AP258" s="1">
        <v>0.94004129521865598</v>
      </c>
      <c r="AQ258" s="1">
        <v>0.96517670620210905</v>
      </c>
      <c r="AR258" s="1">
        <v>0.96939430899630596</v>
      </c>
      <c r="AS258" s="1">
        <v>0.97515985569161701</v>
      </c>
      <c r="AT258" s="1">
        <v>0.97686957287911202</v>
      </c>
      <c r="AU258" s="15">
        <v>0.97574223497667101</v>
      </c>
      <c r="AV258" s="1" t="str">
        <f t="shared" si="38"/>
        <v>AT</v>
      </c>
      <c r="AX258" s="9" t="s">
        <v>16</v>
      </c>
      <c r="AY258" s="1">
        <v>0.95801470096155195</v>
      </c>
      <c r="AZ258" s="1">
        <v>0.976211799733957</v>
      </c>
      <c r="BA258" s="1">
        <v>0.94141740675633701</v>
      </c>
      <c r="BB258" s="1">
        <v>0.96905130431837005</v>
      </c>
      <c r="BC258" s="1">
        <v>0.94670074417776195</v>
      </c>
      <c r="BD258" s="1">
        <v>0.94179229595005898</v>
      </c>
      <c r="BE258" s="1">
        <v>0.73080131856553598</v>
      </c>
      <c r="BF258" s="1">
        <v>0.97533610362812695</v>
      </c>
      <c r="BG258" s="15">
        <v>0.97664291837103001</v>
      </c>
      <c r="BH258" s="1" t="str">
        <f t="shared" si="39"/>
        <v>BG</v>
      </c>
    </row>
    <row r="259" spans="2:60" x14ac:dyDescent="0.35">
      <c r="B259" s="9" t="s">
        <v>17</v>
      </c>
      <c r="C259" s="1">
        <v>0.98078622465713705</v>
      </c>
      <c r="D259" s="1">
        <v>0.99501057346783395</v>
      </c>
      <c r="E259" s="1">
        <v>0.97277177665079595</v>
      </c>
      <c r="F259" s="1">
        <v>0.96881004091663603</v>
      </c>
      <c r="G259" s="1">
        <v>0.96612915528531595</v>
      </c>
      <c r="H259" s="1">
        <v>0.98110754705004899</v>
      </c>
      <c r="I259" s="1">
        <v>0.86533500140191</v>
      </c>
      <c r="J259" s="1">
        <v>0.99380544370510504</v>
      </c>
      <c r="K259" s="15">
        <v>0.99522237811283099</v>
      </c>
      <c r="L259" s="1" t="str">
        <f t="shared" si="35"/>
        <v>K</v>
      </c>
      <c r="N259" s="9" t="s">
        <v>17</v>
      </c>
      <c r="O259" s="1">
        <v>0.93690800723060896</v>
      </c>
      <c r="P259" s="1">
        <v>0.95230545179973602</v>
      </c>
      <c r="Q259" s="1">
        <v>0.94280565233076297</v>
      </c>
      <c r="R259" s="1">
        <v>0.88659895625770802</v>
      </c>
      <c r="S259" s="1">
        <v>0.92999944621056096</v>
      </c>
      <c r="T259" s="1">
        <v>0.92508206161922102</v>
      </c>
      <c r="U259" s="1">
        <v>0.91367410406129002</v>
      </c>
      <c r="V259" s="1">
        <v>0.94523977078136501</v>
      </c>
      <c r="W259" s="15">
        <v>0.95405301092415395</v>
      </c>
      <c r="X259" s="1" t="str">
        <f t="shared" si="36"/>
        <v>W</v>
      </c>
      <c r="Z259" s="9" t="s">
        <v>17</v>
      </c>
      <c r="AA259" s="1">
        <v>0.94495358157198295</v>
      </c>
      <c r="AB259" s="1">
        <v>0.97302356003311397</v>
      </c>
      <c r="AC259" s="1">
        <v>0.96341317452494402</v>
      </c>
      <c r="AD259" s="1">
        <v>0.908310532174045</v>
      </c>
      <c r="AE259" s="1">
        <v>0.94803917690377504</v>
      </c>
      <c r="AF259" s="1">
        <v>0.95558617468912999</v>
      </c>
      <c r="AG259" s="1">
        <v>0.948931964254212</v>
      </c>
      <c r="AH259" s="1">
        <v>0.97097651048824496</v>
      </c>
      <c r="AI259" s="15">
        <v>0.97341221167818304</v>
      </c>
      <c r="AJ259" s="1" t="str">
        <f t="shared" si="37"/>
        <v>AI</v>
      </c>
      <c r="AL259" s="9" t="s">
        <v>17</v>
      </c>
      <c r="AM259" s="1">
        <v>0.94206697989927402</v>
      </c>
      <c r="AN259" s="1">
        <v>0.98382520808509699</v>
      </c>
      <c r="AO259" s="1">
        <v>0.97823292224564096</v>
      </c>
      <c r="AP259" s="1">
        <v>0.93768374129069099</v>
      </c>
      <c r="AQ259" s="1">
        <v>0.96356790161039296</v>
      </c>
      <c r="AR259" s="1">
        <v>0.972718142680008</v>
      </c>
      <c r="AS259" s="1">
        <v>0.975788274217114</v>
      </c>
      <c r="AT259" s="1">
        <v>0.983808145211572</v>
      </c>
      <c r="AU259" s="15">
        <v>0.98347860943330701</v>
      </c>
      <c r="AV259" s="1" t="str">
        <f t="shared" si="38"/>
        <v>AN</v>
      </c>
      <c r="AX259" s="9" t="s">
        <v>17</v>
      </c>
      <c r="AY259" s="1">
        <v>0.98199889879046898</v>
      </c>
      <c r="AZ259" s="1">
        <v>0.98127221950793397</v>
      </c>
      <c r="BA259" s="1">
        <v>0.97020595578268498</v>
      </c>
      <c r="BB259" s="1">
        <v>0.96987423604953804</v>
      </c>
      <c r="BC259" s="1">
        <v>0.93655898573335505</v>
      </c>
      <c r="BD259" s="1">
        <v>0.96129021759706001</v>
      </c>
      <c r="BE259" s="1">
        <v>0.80750994359738104</v>
      </c>
      <c r="BF259" s="1">
        <v>0.98196130317689401</v>
      </c>
      <c r="BG259" s="15">
        <v>0.98358166204909003</v>
      </c>
      <c r="BH259" s="1" t="str">
        <f t="shared" si="39"/>
        <v>BG</v>
      </c>
    </row>
    <row r="260" spans="2:60" x14ac:dyDescent="0.35">
      <c r="B260" s="9" t="s">
        <v>18</v>
      </c>
      <c r="C260" s="1">
        <v>0.90798969112168204</v>
      </c>
      <c r="D260" s="1">
        <v>0.99564196650628101</v>
      </c>
      <c r="E260" s="1">
        <v>0.97778775132926898</v>
      </c>
      <c r="F260" s="1">
        <v>0.96968177891492002</v>
      </c>
      <c r="G260" s="1">
        <v>0.95775812823087003</v>
      </c>
      <c r="H260" s="1">
        <v>0.98437057522014304</v>
      </c>
      <c r="I260" s="1">
        <v>0.87175002746123698</v>
      </c>
      <c r="J260" s="1">
        <v>0.99462736087898596</v>
      </c>
      <c r="K260" s="15">
        <v>0.99562801792320399</v>
      </c>
      <c r="L260" s="1" t="str">
        <f t="shared" si="35"/>
        <v>D</v>
      </c>
      <c r="N260" s="9" t="s">
        <v>18</v>
      </c>
      <c r="O260" s="1">
        <v>0.86054318145136</v>
      </c>
      <c r="P260" s="1">
        <v>0.95532021861551697</v>
      </c>
      <c r="Q260" s="1">
        <v>0.94412556414056803</v>
      </c>
      <c r="R260" s="1">
        <v>0.84272942128663197</v>
      </c>
      <c r="S260" s="1">
        <v>0.93178323896233095</v>
      </c>
      <c r="T260" s="1">
        <v>0.92767422854423498</v>
      </c>
      <c r="U260" s="1">
        <v>0.90838194330088395</v>
      </c>
      <c r="V260" s="1">
        <v>0.94781101947356206</v>
      </c>
      <c r="W260" s="15">
        <v>0.95338591215964097</v>
      </c>
      <c r="X260" s="1" t="str">
        <f t="shared" si="36"/>
        <v>P</v>
      </c>
      <c r="Z260" s="9" t="s">
        <v>18</v>
      </c>
      <c r="AA260" s="1">
        <v>0.8688946905271</v>
      </c>
      <c r="AB260" s="1">
        <v>0.98291307290460195</v>
      </c>
      <c r="AC260" s="1">
        <v>0.96607676506418405</v>
      </c>
      <c r="AD260" s="1">
        <v>0.89160411503944903</v>
      </c>
      <c r="AE260" s="1">
        <v>0.94737744695620996</v>
      </c>
      <c r="AF260" s="1">
        <v>0.95559958019870095</v>
      </c>
      <c r="AG260" s="1">
        <v>0.953312203589049</v>
      </c>
      <c r="AH260" s="1">
        <v>0.98031814443277998</v>
      </c>
      <c r="AI260" s="15">
        <v>0.980859589872496</v>
      </c>
      <c r="AJ260" s="1" t="str">
        <f t="shared" si="37"/>
        <v>AB</v>
      </c>
      <c r="AL260" s="9" t="s">
        <v>18</v>
      </c>
      <c r="AM260" s="1">
        <v>0.83977988102938705</v>
      </c>
      <c r="AN260" s="1">
        <v>0.99052871251670305</v>
      </c>
      <c r="AO260" s="1">
        <v>0.98102574504176199</v>
      </c>
      <c r="AP260" s="1">
        <v>0.92273004810204995</v>
      </c>
      <c r="AQ260" s="1">
        <v>0.97025289985048002</v>
      </c>
      <c r="AR260" s="1">
        <v>0.97347577037156297</v>
      </c>
      <c r="AS260" s="1">
        <v>0.98298677810937796</v>
      </c>
      <c r="AT260" s="1">
        <v>0.99138448550413505</v>
      </c>
      <c r="AU260" s="15">
        <v>0.98926102007456695</v>
      </c>
      <c r="AV260" s="1" t="str">
        <f t="shared" si="38"/>
        <v>AT</v>
      </c>
      <c r="AX260" s="9" t="s">
        <v>18</v>
      </c>
      <c r="AY260" s="1">
        <v>0.949021208873574</v>
      </c>
      <c r="AZ260" s="1">
        <v>0.97931641923471702</v>
      </c>
      <c r="BA260" s="1">
        <v>0.96866088737684097</v>
      </c>
      <c r="BB260" s="1">
        <v>0.96662992318832897</v>
      </c>
      <c r="BC260" s="1">
        <v>0.94689238260508801</v>
      </c>
      <c r="BD260" s="1">
        <v>0.96061819257771497</v>
      </c>
      <c r="BE260" s="1">
        <v>0.80718786737457004</v>
      </c>
      <c r="BF260" s="1">
        <v>0.98229988882859698</v>
      </c>
      <c r="BG260" s="15">
        <v>0.98375912457000103</v>
      </c>
      <c r="BH260" s="1" t="str">
        <f t="shared" si="39"/>
        <v>BG</v>
      </c>
    </row>
    <row r="261" spans="2:60" x14ac:dyDescent="0.35">
      <c r="B261" s="10" t="s">
        <v>37</v>
      </c>
      <c r="K261" s="15"/>
      <c r="N261" s="10" t="s">
        <v>37</v>
      </c>
      <c r="W261" s="15"/>
      <c r="Z261" s="10" t="s">
        <v>37</v>
      </c>
      <c r="AI261" s="15"/>
      <c r="AL261" s="10" t="s">
        <v>37</v>
      </c>
      <c r="AU261" s="15"/>
      <c r="AX261" s="10" t="s">
        <v>37</v>
      </c>
      <c r="BG261" s="15"/>
    </row>
    <row r="262" spans="2:60" x14ac:dyDescent="0.35">
      <c r="B262" s="9" t="s">
        <v>11</v>
      </c>
      <c r="C262" s="1">
        <v>0.99119953510030101</v>
      </c>
      <c r="D262" s="1">
        <v>0.99101281056799395</v>
      </c>
      <c r="E262" s="1">
        <v>0.97152183582262297</v>
      </c>
      <c r="F262" s="1">
        <v>0.98902663096517296</v>
      </c>
      <c r="G262" s="1">
        <v>0.96769002962671402</v>
      </c>
      <c r="H262" s="1">
        <v>0.98306302760064401</v>
      </c>
      <c r="I262" s="1">
        <v>0.94899465952671402</v>
      </c>
      <c r="J262" s="1">
        <v>0.99185513148201199</v>
      </c>
      <c r="K262" s="15">
        <v>0.99144038324919803</v>
      </c>
      <c r="L262" s="1" t="str">
        <f t="shared" si="35"/>
        <v>J</v>
      </c>
      <c r="N262" s="9" t="s">
        <v>11</v>
      </c>
      <c r="O262" s="1">
        <v>0.95255998445997203</v>
      </c>
      <c r="P262" s="1">
        <v>0.93206813839889202</v>
      </c>
      <c r="Q262" s="1">
        <v>0.93891104111114398</v>
      </c>
      <c r="R262" s="1">
        <v>0.94030983197759799</v>
      </c>
      <c r="S262" s="1">
        <v>0.93744408857677897</v>
      </c>
      <c r="T262" s="1">
        <v>0.92746874843856697</v>
      </c>
      <c r="U262" s="1">
        <v>0.91361247700996495</v>
      </c>
      <c r="V262" s="1">
        <v>0.94809711721061796</v>
      </c>
      <c r="W262" s="15">
        <v>0.94239059286336202</v>
      </c>
      <c r="X262" s="1" t="str">
        <f t="shared" si="36"/>
        <v>O</v>
      </c>
      <c r="Z262" s="9" t="s">
        <v>11</v>
      </c>
      <c r="AA262" s="1">
        <v>0.96677911101839697</v>
      </c>
      <c r="AB262" s="1">
        <v>0.96485313049690002</v>
      </c>
      <c r="AC262" s="1">
        <v>0.95776436039338497</v>
      </c>
      <c r="AD262" s="1">
        <v>0.96124048206103396</v>
      </c>
      <c r="AE262" s="1">
        <v>0.95482880310849905</v>
      </c>
      <c r="AF262" s="1">
        <v>0.956072936090126</v>
      </c>
      <c r="AG262" s="1">
        <v>0.95281561484812305</v>
      </c>
      <c r="AH262" s="1">
        <v>0.96524421841939101</v>
      </c>
      <c r="AI262" s="15">
        <v>0.96573448202138601</v>
      </c>
      <c r="AJ262" s="1" t="str">
        <f t="shared" si="37"/>
        <v>AA</v>
      </c>
      <c r="AL262" s="9" t="s">
        <v>11</v>
      </c>
      <c r="AM262" s="1">
        <v>0.97916278314667604</v>
      </c>
      <c r="AN262" s="1">
        <v>0.97879481354283804</v>
      </c>
      <c r="AO262" s="1">
        <v>0.97412132244832905</v>
      </c>
      <c r="AP262" s="1">
        <v>0.97776146599196301</v>
      </c>
      <c r="AQ262" s="1">
        <v>0.97271496547629899</v>
      </c>
      <c r="AR262" s="1">
        <v>0.97346445251385305</v>
      </c>
      <c r="AS262" s="1">
        <v>0.976980316804412</v>
      </c>
      <c r="AT262" s="1">
        <v>0.97956931030815397</v>
      </c>
      <c r="AU262" s="15">
        <v>0.97888730584551198</v>
      </c>
      <c r="AV262" s="1" t="str">
        <f t="shared" si="38"/>
        <v>AT</v>
      </c>
      <c r="AX262" s="9" t="s">
        <v>11</v>
      </c>
      <c r="AY262" s="1">
        <v>0.97871748132511405</v>
      </c>
      <c r="AZ262" s="1">
        <v>0.97535985227013</v>
      </c>
      <c r="BA262" s="1">
        <v>0.964145187890038</v>
      </c>
      <c r="BB262" s="1">
        <v>0.97568203864405501</v>
      </c>
      <c r="BC262" s="1">
        <v>0.95062873675287196</v>
      </c>
      <c r="BD262" s="1">
        <v>0.96066008448713502</v>
      </c>
      <c r="BE262" s="1">
        <v>0.83259658944354098</v>
      </c>
      <c r="BF262" s="1">
        <v>0.97962245111050905</v>
      </c>
      <c r="BG262" s="15">
        <v>0.97907583927705599</v>
      </c>
      <c r="BH262" s="1" t="str">
        <f t="shared" si="39"/>
        <v>BF</v>
      </c>
    </row>
    <row r="263" spans="2:60" x14ac:dyDescent="0.35">
      <c r="B263" s="9" t="s">
        <v>12</v>
      </c>
      <c r="C263" s="1">
        <v>0.98601287706091101</v>
      </c>
      <c r="D263" s="1">
        <v>0.98949674515751995</v>
      </c>
      <c r="E263" s="1">
        <v>0.96377618156409905</v>
      </c>
      <c r="F263" s="1">
        <v>0.98818856086292195</v>
      </c>
      <c r="G263" s="1">
        <v>0.96473847061018003</v>
      </c>
      <c r="H263" s="1">
        <v>0.97761587657057203</v>
      </c>
      <c r="I263" s="1">
        <v>0.88656867884666801</v>
      </c>
      <c r="J263" s="1">
        <v>0.99093747149667499</v>
      </c>
      <c r="K263" s="15">
        <v>0.99061094662383897</v>
      </c>
      <c r="L263" s="1" t="str">
        <f t="shared" si="35"/>
        <v>J</v>
      </c>
      <c r="N263" s="9" t="s">
        <v>12</v>
      </c>
      <c r="O263" s="1">
        <v>0.95007914282832595</v>
      </c>
      <c r="P263" s="1">
        <v>0.939662930430189</v>
      </c>
      <c r="Q263" s="1">
        <v>0.929292291892724</v>
      </c>
      <c r="R263" s="1">
        <v>0.93171086687261295</v>
      </c>
      <c r="S263" s="1">
        <v>0.92961026488093501</v>
      </c>
      <c r="T263" s="1">
        <v>0.91593127373822103</v>
      </c>
      <c r="U263" s="1">
        <v>0.90704295048987205</v>
      </c>
      <c r="V263" s="1">
        <v>0.94003845304668099</v>
      </c>
      <c r="W263" s="15">
        <v>0.94299071153683101</v>
      </c>
      <c r="X263" s="1" t="str">
        <f t="shared" si="36"/>
        <v>O</v>
      </c>
      <c r="Z263" s="9" t="s">
        <v>12</v>
      </c>
      <c r="AA263" s="1">
        <v>0.96424500211535602</v>
      </c>
      <c r="AB263" s="1">
        <v>0.96205848206983102</v>
      </c>
      <c r="AC263" s="1">
        <v>0.95549514427420001</v>
      </c>
      <c r="AD263" s="1">
        <v>0.95707259717550597</v>
      </c>
      <c r="AE263" s="1">
        <v>0.94930813403333703</v>
      </c>
      <c r="AF263" s="1">
        <v>0.95050391403587997</v>
      </c>
      <c r="AG263" s="1">
        <v>0.94813943416513302</v>
      </c>
      <c r="AH263" s="1">
        <v>0.96370677809420202</v>
      </c>
      <c r="AI263" s="15">
        <v>0.964676001429288</v>
      </c>
      <c r="AJ263" s="1" t="str">
        <f t="shared" si="37"/>
        <v>AI</v>
      </c>
      <c r="AL263" s="9" t="s">
        <v>12</v>
      </c>
      <c r="AM263" s="1">
        <v>0.97678179504957097</v>
      </c>
      <c r="AN263" s="1">
        <v>0.97211657554547903</v>
      </c>
      <c r="AO263" s="1">
        <v>0.97291244604971705</v>
      </c>
      <c r="AP263" s="1">
        <v>0.97309276575374304</v>
      </c>
      <c r="AQ263" s="1">
        <v>0.96574559425572404</v>
      </c>
      <c r="AR263" s="1">
        <v>0.971523063014606</v>
      </c>
      <c r="AS263" s="1">
        <v>0.97531558993289602</v>
      </c>
      <c r="AT263" s="1">
        <v>0.979221573924835</v>
      </c>
      <c r="AU263" s="15">
        <v>0.97894425249893502</v>
      </c>
      <c r="AV263" s="1" t="str">
        <f t="shared" si="38"/>
        <v>AT</v>
      </c>
      <c r="AX263" s="9" t="s">
        <v>12</v>
      </c>
      <c r="AY263" s="1">
        <v>0.97930704559279302</v>
      </c>
      <c r="AZ263" s="1">
        <v>0.97758387578442096</v>
      </c>
      <c r="BA263" s="1">
        <v>0.95884019234224604</v>
      </c>
      <c r="BB263" s="1">
        <v>0.97642113996562097</v>
      </c>
      <c r="BC263" s="1">
        <v>0.94574149731048496</v>
      </c>
      <c r="BD263" s="1">
        <v>0.94418311175750802</v>
      </c>
      <c r="BE263" s="1">
        <v>0.73222932814207298</v>
      </c>
      <c r="BF263" s="1">
        <v>0.97872118201608005</v>
      </c>
      <c r="BG263" s="15">
        <v>0.97936271121117602</v>
      </c>
      <c r="BH263" s="1" t="str">
        <f t="shared" si="39"/>
        <v>BG</v>
      </c>
    </row>
    <row r="264" spans="2:60" x14ac:dyDescent="0.35">
      <c r="B264" s="9" t="s">
        <v>13</v>
      </c>
      <c r="C264" s="1">
        <v>0.97135732595957203</v>
      </c>
      <c r="D264" s="1">
        <v>0.98896497164347597</v>
      </c>
      <c r="E264" s="1">
        <v>0.95436949362319801</v>
      </c>
      <c r="F264" s="1">
        <v>0.97337048604815501</v>
      </c>
      <c r="G264" s="1">
        <v>0.92118361888949796</v>
      </c>
      <c r="H264" s="1">
        <v>0.97355389250911395</v>
      </c>
      <c r="I264" s="1">
        <v>0.88005021926558202</v>
      </c>
      <c r="J264" s="1">
        <v>0.98862181828761597</v>
      </c>
      <c r="K264" s="15">
        <v>0.98900183688422805</v>
      </c>
      <c r="L264" s="1" t="str">
        <f t="shared" si="35"/>
        <v>K</v>
      </c>
      <c r="N264" s="9" t="s">
        <v>13</v>
      </c>
      <c r="O264" s="1">
        <v>0.94623922529752802</v>
      </c>
      <c r="P264" s="1">
        <v>0.93268560578798498</v>
      </c>
      <c r="Q264" s="1">
        <v>0.91446196898674603</v>
      </c>
      <c r="R264" s="1">
        <v>0.91898005623517698</v>
      </c>
      <c r="S264" s="1">
        <v>0.90724758643058001</v>
      </c>
      <c r="T264" s="1">
        <v>0.89670270934493701</v>
      </c>
      <c r="U264" s="1">
        <v>0.87544998119929696</v>
      </c>
      <c r="V264" s="1">
        <v>0.92373519876668198</v>
      </c>
      <c r="W264" s="15">
        <v>0.94127301323045398</v>
      </c>
      <c r="X264" s="1" t="str">
        <f t="shared" si="36"/>
        <v>O</v>
      </c>
      <c r="Z264" s="9" t="s">
        <v>13</v>
      </c>
      <c r="AA264" s="1">
        <v>0.96243380862892702</v>
      </c>
      <c r="AB264" s="1">
        <v>0.96236948411605605</v>
      </c>
      <c r="AC264" s="1">
        <v>0.94841456924675305</v>
      </c>
      <c r="AD264" s="1">
        <v>0.93097573242842102</v>
      </c>
      <c r="AE264" s="1">
        <v>0.93502659210559602</v>
      </c>
      <c r="AF264" s="1">
        <v>0.93470019637990498</v>
      </c>
      <c r="AG264" s="1">
        <v>0.94232844444903896</v>
      </c>
      <c r="AH264" s="1">
        <v>0.96113132522861</v>
      </c>
      <c r="AI264" s="15">
        <v>0.96099060011122905</v>
      </c>
      <c r="AJ264" s="1" t="str">
        <f t="shared" si="37"/>
        <v>AA</v>
      </c>
      <c r="AL264" s="9" t="s">
        <v>13</v>
      </c>
      <c r="AM264" s="1">
        <v>0.97518901348689402</v>
      </c>
      <c r="AN264" s="1">
        <v>0.97799002262602897</v>
      </c>
      <c r="AO264" s="1">
        <v>0.96930518946577804</v>
      </c>
      <c r="AP264" s="1">
        <v>0.87743858989224899</v>
      </c>
      <c r="AQ264" s="1">
        <v>0.95576227893842003</v>
      </c>
      <c r="AR264" s="1">
        <v>0.96882019747458503</v>
      </c>
      <c r="AS264" s="1">
        <v>0.97294050053831205</v>
      </c>
      <c r="AT264" s="1">
        <v>0.97824793234451901</v>
      </c>
      <c r="AU264" s="15">
        <v>0.97859176993866204</v>
      </c>
      <c r="AV264" s="1" t="str">
        <f t="shared" si="38"/>
        <v>AU</v>
      </c>
      <c r="AX264" s="9" t="s">
        <v>13</v>
      </c>
      <c r="AY264" s="1">
        <v>0.97636270485343901</v>
      </c>
      <c r="AZ264" s="1">
        <v>0.97646826099908501</v>
      </c>
      <c r="BA264" s="1">
        <v>0.95146544287395696</v>
      </c>
      <c r="BB264" s="1">
        <v>0.97199090675145805</v>
      </c>
      <c r="BC264" s="1">
        <v>0.90249304038884803</v>
      </c>
      <c r="BD264" s="1">
        <v>0.93265261550331502</v>
      </c>
      <c r="BE264" s="1">
        <v>0.75700193722868803</v>
      </c>
      <c r="BF264" s="1">
        <v>0.97707124658128697</v>
      </c>
      <c r="BG264" s="15">
        <v>0.97887732905743896</v>
      </c>
      <c r="BH264" s="1" t="str">
        <f t="shared" si="39"/>
        <v>BG</v>
      </c>
    </row>
    <row r="265" spans="2:60" x14ac:dyDescent="0.35">
      <c r="B265" s="9" t="s">
        <v>14</v>
      </c>
      <c r="C265" s="1">
        <v>0.96568335949324302</v>
      </c>
      <c r="D265" s="1">
        <v>0.96168690057830297</v>
      </c>
      <c r="E265" s="1">
        <v>0.93412301542162302</v>
      </c>
      <c r="F265" s="1">
        <v>0.850340363107286</v>
      </c>
      <c r="G265" s="1">
        <v>0.79249944795786098</v>
      </c>
      <c r="H265" s="1">
        <v>0.96513727896923596</v>
      </c>
      <c r="I265" s="1">
        <v>0.89185566788801596</v>
      </c>
      <c r="J265" s="1">
        <v>0.985331066887145</v>
      </c>
      <c r="K265" s="15">
        <v>0.98081668861850102</v>
      </c>
      <c r="L265" s="1" t="str">
        <f t="shared" si="35"/>
        <v>J</v>
      </c>
      <c r="N265" s="9" t="s">
        <v>14</v>
      </c>
      <c r="O265" s="1">
        <v>0.93868488928486704</v>
      </c>
      <c r="P265" s="1">
        <v>0.89110056318304198</v>
      </c>
      <c r="Q265" s="1">
        <v>0.88573849799375903</v>
      </c>
      <c r="R265" s="1">
        <v>0.76346494083773997</v>
      </c>
      <c r="S265" s="1">
        <v>0.88372221681023899</v>
      </c>
      <c r="T265" s="1">
        <v>0.84764349484158696</v>
      </c>
      <c r="U265" s="1">
        <v>0.84405847560168901</v>
      </c>
      <c r="V265" s="1">
        <v>0.893706010025903</v>
      </c>
      <c r="W265" s="15">
        <v>0.90504999917561502</v>
      </c>
      <c r="X265" s="1" t="str">
        <f t="shared" si="36"/>
        <v>O</v>
      </c>
      <c r="Z265" s="9" t="s">
        <v>14</v>
      </c>
      <c r="AA265" s="1">
        <v>0.94830087454515499</v>
      </c>
      <c r="AB265" s="1">
        <v>0.81845124909548805</v>
      </c>
      <c r="AC265" s="1">
        <v>0.91415232492660004</v>
      </c>
      <c r="AD265" s="1">
        <v>0.75391851039389401</v>
      </c>
      <c r="AE265" s="1">
        <v>0.84268638803365004</v>
      </c>
      <c r="AF265" s="1">
        <v>0.915407103504008</v>
      </c>
      <c r="AG265" s="1">
        <v>0.93191875700494098</v>
      </c>
      <c r="AH265" s="1">
        <v>0.95658632848464198</v>
      </c>
      <c r="AI265" s="15">
        <v>0.93290430308318595</v>
      </c>
      <c r="AJ265" s="1" t="str">
        <f t="shared" si="37"/>
        <v>AH</v>
      </c>
      <c r="AL265" s="9" t="s">
        <v>14</v>
      </c>
      <c r="AM265" s="1">
        <v>0.97340514372118103</v>
      </c>
      <c r="AN265" s="1">
        <v>0.96816876699753796</v>
      </c>
      <c r="AO265" s="1">
        <v>0.95878208995284497</v>
      </c>
      <c r="AP265" s="1">
        <v>0.71465553956740502</v>
      </c>
      <c r="AQ265" s="1">
        <v>0.93637316911038804</v>
      </c>
      <c r="AR265" s="1">
        <v>0.96043318840863401</v>
      </c>
      <c r="AS265" s="1">
        <v>0.96740367569049401</v>
      </c>
      <c r="AT265" s="1">
        <v>0.97569344901038302</v>
      </c>
      <c r="AU265" s="15">
        <v>0.97372805275204</v>
      </c>
      <c r="AV265" s="1" t="str">
        <f t="shared" si="38"/>
        <v>AT</v>
      </c>
      <c r="AX265" s="9" t="s">
        <v>14</v>
      </c>
      <c r="AY265" s="1">
        <v>0.96921026304718305</v>
      </c>
      <c r="AZ265" s="1">
        <v>0.94990770946560799</v>
      </c>
      <c r="BA265" s="1">
        <v>0.93336688833357095</v>
      </c>
      <c r="BB265" s="1">
        <v>0.96096713677617396</v>
      </c>
      <c r="BC265" s="1">
        <v>0.89799924509339002</v>
      </c>
      <c r="BD265" s="1">
        <v>0.92538294979208102</v>
      </c>
      <c r="BE265" s="1">
        <v>0.88386634739512104</v>
      </c>
      <c r="BF265" s="1">
        <v>0.97424305243870502</v>
      </c>
      <c r="BG265" s="15">
        <v>0.97545499182623396</v>
      </c>
      <c r="BH265" s="1" t="str">
        <f t="shared" si="39"/>
        <v>BG</v>
      </c>
    </row>
    <row r="266" spans="2:60" x14ac:dyDescent="0.35">
      <c r="B266" s="9" t="s">
        <v>15</v>
      </c>
      <c r="C266" s="1">
        <v>0.88154555925525901</v>
      </c>
      <c r="D266" s="1">
        <v>0.794461617763072</v>
      </c>
      <c r="E266" s="1">
        <v>0.83060168553123503</v>
      </c>
      <c r="F266" s="1">
        <v>0.80450203922309604</v>
      </c>
      <c r="G266" s="1">
        <v>0.84879424109637203</v>
      </c>
      <c r="H266" s="1">
        <v>0.87892783006685404</v>
      </c>
      <c r="I266" s="1">
        <v>0.76483718782326504</v>
      </c>
      <c r="J266" s="1">
        <v>0.80497878795797695</v>
      </c>
      <c r="K266" s="15">
        <v>0.79992794775492304</v>
      </c>
      <c r="L266" s="1" t="str">
        <f t="shared" si="35"/>
        <v>C</v>
      </c>
      <c r="N266" s="9" t="s">
        <v>15</v>
      </c>
      <c r="O266" s="1">
        <v>0.88331637329637802</v>
      </c>
      <c r="P266" s="1">
        <v>0.82201168771900601</v>
      </c>
      <c r="Q266" s="1">
        <v>0.80730301523706705</v>
      </c>
      <c r="R266" s="1">
        <v>0.82576633168356195</v>
      </c>
      <c r="S266" s="1">
        <v>0.86570466168496796</v>
      </c>
      <c r="T266" s="1">
        <v>0.85077459159913804</v>
      </c>
      <c r="U266" s="1">
        <v>0.84428067159500997</v>
      </c>
      <c r="V266" s="1">
        <v>0.80984132331115599</v>
      </c>
      <c r="W266" s="15">
        <v>0.82715290088673599</v>
      </c>
      <c r="X266" s="1" t="str">
        <f t="shared" si="36"/>
        <v>O</v>
      </c>
      <c r="Z266" s="9" t="s">
        <v>15</v>
      </c>
      <c r="AA266" s="1">
        <v>0.81230407480698097</v>
      </c>
      <c r="AB266" s="1">
        <v>0.67589881737541802</v>
      </c>
      <c r="AC266" s="1">
        <v>0.75610454439479802</v>
      </c>
      <c r="AD266" s="1">
        <v>0.67664170094263898</v>
      </c>
      <c r="AE266" s="1">
        <v>0.81651924986101299</v>
      </c>
      <c r="AF266" s="1">
        <v>0.82490467492549202</v>
      </c>
      <c r="AG266" s="1">
        <v>0.80634013172122798</v>
      </c>
      <c r="AH266" s="1">
        <v>0.793934092766993</v>
      </c>
      <c r="AI266" s="15">
        <v>0.67535220381479899</v>
      </c>
      <c r="AJ266" s="1" t="str">
        <f t="shared" si="37"/>
        <v>AF</v>
      </c>
      <c r="AL266" s="9" t="s">
        <v>15</v>
      </c>
      <c r="AM266" s="1">
        <v>0.87689591726891203</v>
      </c>
      <c r="AN266" s="1">
        <v>0.79386573110367498</v>
      </c>
      <c r="AO266" s="1">
        <v>0.84816587790131204</v>
      </c>
      <c r="AP266" s="1">
        <v>0.79638838055972905</v>
      </c>
      <c r="AQ266" s="1">
        <v>0.89174085335187803</v>
      </c>
      <c r="AR266" s="1">
        <v>0.91771059714380399</v>
      </c>
      <c r="AS266" s="1">
        <v>0.91607311933569102</v>
      </c>
      <c r="AT266" s="1">
        <v>0.82653325749347895</v>
      </c>
      <c r="AU266" s="15">
        <v>0.794781107289105</v>
      </c>
      <c r="AV266" s="1" t="str">
        <f t="shared" si="38"/>
        <v>AR</v>
      </c>
      <c r="AX266" s="9" t="s">
        <v>15</v>
      </c>
      <c r="AY266" s="1">
        <v>0.938398329281522</v>
      </c>
      <c r="AZ266" s="1">
        <v>0.93888315409376299</v>
      </c>
      <c r="BA266" s="1">
        <v>0.92362241089329999</v>
      </c>
      <c r="BB266" s="1">
        <v>0.93780606131025601</v>
      </c>
      <c r="BC266" s="1">
        <v>0.92257878885908995</v>
      </c>
      <c r="BD266" s="1">
        <v>0.93358553903868302</v>
      </c>
      <c r="BE266" s="1">
        <v>0.721319566322147</v>
      </c>
      <c r="BF266" s="1">
        <v>0.933916735569564</v>
      </c>
      <c r="BG266" s="15">
        <v>0.93887480870413698</v>
      </c>
      <c r="BH266" s="1" t="str">
        <f t="shared" si="39"/>
        <v>AZ</v>
      </c>
    </row>
    <row r="267" spans="2:60" x14ac:dyDescent="0.35">
      <c r="B267" s="9" t="s">
        <v>16</v>
      </c>
      <c r="C267" s="1">
        <v>0.988926313967189</v>
      </c>
      <c r="D267" s="1">
        <v>0.98771768457035503</v>
      </c>
      <c r="E267" s="1">
        <v>0.95771123617282405</v>
      </c>
      <c r="F267" s="1">
        <v>0.98450763757653903</v>
      </c>
      <c r="G267" s="1">
        <v>0.95081186436295695</v>
      </c>
      <c r="H267" s="1">
        <v>0.97792425318313303</v>
      </c>
      <c r="I267" s="1">
        <v>0.91947584578182795</v>
      </c>
      <c r="J267" s="1">
        <v>0.98967241591389099</v>
      </c>
      <c r="K267" s="15">
        <v>0.98823123213761299</v>
      </c>
      <c r="L267" s="1" t="str">
        <f t="shared" si="35"/>
        <v>J</v>
      </c>
      <c r="N267" s="9" t="s">
        <v>16</v>
      </c>
      <c r="O267" s="1">
        <v>0.94199602854971798</v>
      </c>
      <c r="P267" s="1">
        <v>0.93126080962937396</v>
      </c>
      <c r="Q267" s="1">
        <v>0.91539760168449802</v>
      </c>
      <c r="R267" s="1">
        <v>0.92498430335075199</v>
      </c>
      <c r="S267" s="1">
        <v>0.92464835709887105</v>
      </c>
      <c r="T267" s="1">
        <v>0.910527975725411</v>
      </c>
      <c r="U267" s="1">
        <v>0.90013532739361102</v>
      </c>
      <c r="V267" s="1">
        <v>0.93406749753987595</v>
      </c>
      <c r="W267" s="15">
        <v>0.93376440720183995</v>
      </c>
      <c r="X267" s="1" t="str">
        <f t="shared" si="36"/>
        <v>O</v>
      </c>
      <c r="Z267" s="9" t="s">
        <v>16</v>
      </c>
      <c r="AA267" s="1">
        <v>0.95569354512638605</v>
      </c>
      <c r="AB267" s="1">
        <v>0.95837145050766004</v>
      </c>
      <c r="AC267" s="1">
        <v>0.95041261956574996</v>
      </c>
      <c r="AD267" s="1">
        <v>0.95517740289045305</v>
      </c>
      <c r="AE267" s="1">
        <v>0.94483628518703899</v>
      </c>
      <c r="AF267" s="1">
        <v>0.94649746022409498</v>
      </c>
      <c r="AG267" s="1">
        <v>0.94803614353448795</v>
      </c>
      <c r="AH267" s="1">
        <v>0.95885259412976798</v>
      </c>
      <c r="AI267" s="15">
        <v>0.95662247717591198</v>
      </c>
      <c r="AJ267" s="1" t="str">
        <f t="shared" si="37"/>
        <v>AH</v>
      </c>
      <c r="AL267" s="9" t="s">
        <v>16</v>
      </c>
      <c r="AM267" s="1">
        <v>0.971362788380014</v>
      </c>
      <c r="AN267" s="1">
        <v>0.97553233022253105</v>
      </c>
      <c r="AO267" s="1">
        <v>0.96863066154499999</v>
      </c>
      <c r="AP267" s="1">
        <v>0.97068476523571201</v>
      </c>
      <c r="AQ267" s="1">
        <v>0.96540039492916996</v>
      </c>
      <c r="AR267" s="1">
        <v>0.96944288487487096</v>
      </c>
      <c r="AS267" s="1">
        <v>0.97496320063455599</v>
      </c>
      <c r="AT267" s="1">
        <v>0.97688278255333705</v>
      </c>
      <c r="AU267" s="15">
        <v>0.97557727837133301</v>
      </c>
      <c r="AV267" s="1" t="str">
        <f t="shared" si="38"/>
        <v>AT</v>
      </c>
      <c r="AX267" s="9" t="s">
        <v>16</v>
      </c>
      <c r="AY267" s="1">
        <v>0.97158064354293305</v>
      </c>
      <c r="AZ267" s="1">
        <v>0.97402157069138895</v>
      </c>
      <c r="BA267" s="1">
        <v>0.94071597964989095</v>
      </c>
      <c r="BB267" s="1">
        <v>0.97380181341613004</v>
      </c>
      <c r="BC267" s="1">
        <v>0.93110224992466695</v>
      </c>
      <c r="BD267" s="1">
        <v>0.93525643250398705</v>
      </c>
      <c r="BE267" s="1">
        <v>0.82882172130950504</v>
      </c>
      <c r="BF267" s="1">
        <v>0.97468289350064896</v>
      </c>
      <c r="BG267" s="15">
        <v>0.97611140166306398</v>
      </c>
      <c r="BH267" s="1" t="str">
        <f t="shared" si="39"/>
        <v>BG</v>
      </c>
    </row>
    <row r="268" spans="2:60" x14ac:dyDescent="0.35">
      <c r="B268" s="9" t="s">
        <v>17</v>
      </c>
      <c r="C268" s="1">
        <v>0.99417230944419499</v>
      </c>
      <c r="D268" s="1">
        <v>0.99521771576859996</v>
      </c>
      <c r="E268" s="1">
        <v>0.970672376536174</v>
      </c>
      <c r="F268" s="1">
        <v>0.98783026301297905</v>
      </c>
      <c r="G268" s="1">
        <v>0.94488112373293198</v>
      </c>
      <c r="H268" s="1">
        <v>0.98232679198539696</v>
      </c>
      <c r="I268" s="1">
        <v>0.96069943961093196</v>
      </c>
      <c r="J268" s="1">
        <v>0.99368004376174801</v>
      </c>
      <c r="K268" s="15">
        <v>0.99459786681384899</v>
      </c>
      <c r="L268" s="1" t="str">
        <f t="shared" si="35"/>
        <v>D</v>
      </c>
      <c r="N268" s="9" t="s">
        <v>17</v>
      </c>
      <c r="O268" s="1">
        <v>0.954564484776945</v>
      </c>
      <c r="P268" s="1">
        <v>0.95241889646372702</v>
      </c>
      <c r="Q268" s="1">
        <v>0.94139475736772604</v>
      </c>
      <c r="R268" s="1">
        <v>0.93772417269915598</v>
      </c>
      <c r="S268" s="1">
        <v>0.93843410237889102</v>
      </c>
      <c r="T268" s="1">
        <v>0.92291231340961399</v>
      </c>
      <c r="U268" s="1">
        <v>0.90795928704232498</v>
      </c>
      <c r="V268" s="1">
        <v>0.94541748318056695</v>
      </c>
      <c r="W268" s="15">
        <v>0.95283869014955502</v>
      </c>
      <c r="X268" s="1" t="str">
        <f t="shared" si="36"/>
        <v>O</v>
      </c>
      <c r="Z268" s="9" t="s">
        <v>17</v>
      </c>
      <c r="AA268" s="1">
        <v>0.97388432155348403</v>
      </c>
      <c r="AB268" s="1">
        <v>0.97208235640243901</v>
      </c>
      <c r="AC268" s="1">
        <v>0.96317384330340805</v>
      </c>
      <c r="AD268" s="1">
        <v>0.961059681163699</v>
      </c>
      <c r="AE268" s="1">
        <v>0.95113021394647701</v>
      </c>
      <c r="AF268" s="1">
        <v>0.95524197667537702</v>
      </c>
      <c r="AG268" s="1">
        <v>0.94908906609769705</v>
      </c>
      <c r="AH268" s="1">
        <v>0.97011059864089799</v>
      </c>
      <c r="AI268" s="15">
        <v>0.97093425713160397</v>
      </c>
      <c r="AJ268" s="1" t="str">
        <f t="shared" si="37"/>
        <v>AA</v>
      </c>
      <c r="AL268" s="9" t="s">
        <v>17</v>
      </c>
      <c r="AM268" s="1">
        <v>0.98292820043394702</v>
      </c>
      <c r="AN268" s="1">
        <v>0.98362247389552204</v>
      </c>
      <c r="AO268" s="1">
        <v>0.97782461787141195</v>
      </c>
      <c r="AP268" s="1">
        <v>0.97453737590663803</v>
      </c>
      <c r="AQ268" s="1">
        <v>0.96367335544585497</v>
      </c>
      <c r="AR268" s="1">
        <v>0.97317131692010195</v>
      </c>
      <c r="AS268" s="1">
        <v>0.97536055055253401</v>
      </c>
      <c r="AT268" s="1">
        <v>0.98380204999833898</v>
      </c>
      <c r="AU268" s="15">
        <v>0.98333643212414601</v>
      </c>
      <c r="AV268" s="1" t="str">
        <f t="shared" si="38"/>
        <v>AT</v>
      </c>
      <c r="AX268" s="9" t="s">
        <v>17</v>
      </c>
      <c r="AY268" s="1">
        <v>0.98258885390506501</v>
      </c>
      <c r="AZ268" s="1">
        <v>0.98166980240389501</v>
      </c>
      <c r="BA268" s="1">
        <v>0.96969051969768905</v>
      </c>
      <c r="BB268" s="1">
        <v>0.97816633209927295</v>
      </c>
      <c r="BC268" s="1">
        <v>0.95170250728272399</v>
      </c>
      <c r="BD268" s="1">
        <v>0.95826916737516599</v>
      </c>
      <c r="BE268" s="1">
        <v>0.79616338411820697</v>
      </c>
      <c r="BF268" s="1">
        <v>0.98177805262948004</v>
      </c>
      <c r="BG268" s="15">
        <v>0.98303520867333405</v>
      </c>
      <c r="BH268" s="1" t="str">
        <f t="shared" si="39"/>
        <v>BG</v>
      </c>
    </row>
    <row r="269" spans="2:60" x14ac:dyDescent="0.35">
      <c r="B269" s="9" t="s">
        <v>18</v>
      </c>
      <c r="C269" s="1">
        <v>0.98677717533766596</v>
      </c>
      <c r="D269" s="1">
        <v>0.99523791029797304</v>
      </c>
      <c r="E269" s="1">
        <v>0.97587064308550397</v>
      </c>
      <c r="F269" s="1">
        <v>0.99018927469767604</v>
      </c>
      <c r="G269" s="1">
        <v>0.947429407416993</v>
      </c>
      <c r="H269" s="1">
        <v>0.98443039537733901</v>
      </c>
      <c r="I269" s="1">
        <v>0.92205642439554203</v>
      </c>
      <c r="J269" s="1">
        <v>0.99471779302975505</v>
      </c>
      <c r="K269" s="15">
        <v>0.99500993361730095</v>
      </c>
      <c r="L269" s="1" t="str">
        <f t="shared" si="35"/>
        <v>D</v>
      </c>
      <c r="N269" s="9" t="s">
        <v>18</v>
      </c>
      <c r="O269" s="1">
        <v>0.95319044360010596</v>
      </c>
      <c r="P269" s="1">
        <v>0.95462900029787701</v>
      </c>
      <c r="Q269" s="1">
        <v>0.94345194939847499</v>
      </c>
      <c r="R269" s="1">
        <v>0.93245371498047402</v>
      </c>
      <c r="S269" s="1">
        <v>0.93269139242052201</v>
      </c>
      <c r="T269" s="1">
        <v>0.92709776484637396</v>
      </c>
      <c r="U269" s="1">
        <v>0.90324963412883896</v>
      </c>
      <c r="V269" s="1">
        <v>0.94725537236770996</v>
      </c>
      <c r="W269" s="15">
        <v>0.95123633805543695</v>
      </c>
      <c r="X269" s="1" t="str">
        <f t="shared" si="36"/>
        <v>P</v>
      </c>
      <c r="Z269" s="9" t="s">
        <v>18</v>
      </c>
      <c r="AA269" s="1">
        <v>0.97347266965316304</v>
      </c>
      <c r="AB269" s="1">
        <v>0.97887931274108297</v>
      </c>
      <c r="AC269" s="1">
        <v>0.96580526286883295</v>
      </c>
      <c r="AD269" s="1">
        <v>0.94862602142357699</v>
      </c>
      <c r="AE269" s="1">
        <v>0.94855578124197404</v>
      </c>
      <c r="AF269" s="1">
        <v>0.95668186506698605</v>
      </c>
      <c r="AG269" s="1">
        <v>0.954103095176418</v>
      </c>
      <c r="AH269" s="1">
        <v>0.980278115730013</v>
      </c>
      <c r="AI269" s="15">
        <v>0.97729803980859797</v>
      </c>
      <c r="AJ269" s="1" t="str">
        <f t="shared" si="37"/>
        <v>AH</v>
      </c>
      <c r="AL269" s="9" t="s">
        <v>18</v>
      </c>
      <c r="AM269" s="1">
        <v>0.97562720079985199</v>
      </c>
      <c r="AN269" s="1">
        <v>0.98957862122442897</v>
      </c>
      <c r="AO269" s="1">
        <v>0.98030361203530902</v>
      </c>
      <c r="AP269" s="1">
        <v>0.973911186656642</v>
      </c>
      <c r="AQ269" s="1">
        <v>0.97045340255153301</v>
      </c>
      <c r="AR269" s="1">
        <v>0.97426211367386095</v>
      </c>
      <c r="AS269" s="1">
        <v>0.97528129768271499</v>
      </c>
      <c r="AT269" s="1">
        <v>0.99136992151168901</v>
      </c>
      <c r="AU269" s="15">
        <v>0.988550374585351</v>
      </c>
      <c r="AV269" s="1" t="str">
        <f t="shared" si="38"/>
        <v>AT</v>
      </c>
      <c r="AX269" s="9" t="s">
        <v>18</v>
      </c>
      <c r="AY269" s="1">
        <v>0.97945091691244701</v>
      </c>
      <c r="AZ269" s="1">
        <v>0.98259303150958899</v>
      </c>
      <c r="BA269" s="1">
        <v>0.96793321965957702</v>
      </c>
      <c r="BB269" s="1">
        <v>0.97620808894192601</v>
      </c>
      <c r="BC269" s="1">
        <v>0.94413429824830597</v>
      </c>
      <c r="BD269" s="1">
        <v>0.96386824225694401</v>
      </c>
      <c r="BE269" s="1">
        <v>0.85974712450636903</v>
      </c>
      <c r="BF269" s="1">
        <v>0.98220116598909102</v>
      </c>
      <c r="BG269" s="15">
        <v>0.98346468404172305</v>
      </c>
      <c r="BH269" s="1" t="str">
        <f t="shared" si="39"/>
        <v>BG</v>
      </c>
    </row>
    <row r="270" spans="2:60" x14ac:dyDescent="0.35">
      <c r="B270" s="10" t="s">
        <v>38</v>
      </c>
      <c r="K270" s="15"/>
      <c r="N270" s="10" t="s">
        <v>38</v>
      </c>
      <c r="W270" s="15"/>
      <c r="Z270" s="10" t="s">
        <v>38</v>
      </c>
      <c r="AI270" s="15"/>
      <c r="AL270" s="10" t="s">
        <v>38</v>
      </c>
      <c r="AU270" s="15"/>
      <c r="AX270" s="10" t="s">
        <v>38</v>
      </c>
      <c r="BG270" s="15"/>
    </row>
    <row r="271" spans="2:60" x14ac:dyDescent="0.35">
      <c r="B271" s="9" t="s">
        <v>11</v>
      </c>
      <c r="C271" s="1">
        <v>0.91762683655921495</v>
      </c>
      <c r="D271" s="1">
        <v>0.98821682902614305</v>
      </c>
      <c r="E271" s="1">
        <v>0.96698335246198797</v>
      </c>
      <c r="F271" s="1">
        <v>0.94066447641023299</v>
      </c>
      <c r="G271" s="1">
        <v>0.96851024394369101</v>
      </c>
      <c r="H271" s="1">
        <v>0.98831321761190405</v>
      </c>
      <c r="I271" s="1">
        <v>0.85653497053267302</v>
      </c>
      <c r="J271" s="1">
        <v>0.99364503685632699</v>
      </c>
      <c r="K271" s="15">
        <v>0.99383401943030902</v>
      </c>
      <c r="L271" s="1" t="str">
        <f t="shared" si="35"/>
        <v>K</v>
      </c>
      <c r="N271" s="9" t="s">
        <v>11</v>
      </c>
      <c r="O271" s="1">
        <v>0.90198588486508902</v>
      </c>
      <c r="P271" s="1">
        <v>0.94735904479684196</v>
      </c>
      <c r="Q271" s="1">
        <v>0.92978927952260904</v>
      </c>
      <c r="R271" s="1">
        <v>0.90411416981663895</v>
      </c>
      <c r="S271" s="1">
        <v>0.93878756226781501</v>
      </c>
      <c r="T271" s="1">
        <v>0.93942276764997701</v>
      </c>
      <c r="U271" s="1">
        <v>0.90494459245023096</v>
      </c>
      <c r="V271" s="1">
        <v>0.95060825950282901</v>
      </c>
      <c r="W271" s="15">
        <v>0.94664483078484996</v>
      </c>
      <c r="X271" s="1" t="str">
        <f t="shared" si="36"/>
        <v>V</v>
      </c>
      <c r="Z271" s="9" t="s">
        <v>11</v>
      </c>
      <c r="AA271" s="1">
        <v>0.92503472572890899</v>
      </c>
      <c r="AB271" s="1">
        <v>0.96653350059828902</v>
      </c>
      <c r="AC271" s="1">
        <v>0.95336116233749801</v>
      </c>
      <c r="AD271" s="1">
        <v>0.91947050584812295</v>
      </c>
      <c r="AE271" s="1">
        <v>0.95612539899264903</v>
      </c>
      <c r="AF271" s="1">
        <v>0.96243084097979603</v>
      </c>
      <c r="AG271" s="1">
        <v>0.90588923079488903</v>
      </c>
      <c r="AH271" s="1">
        <v>0.96747559256682003</v>
      </c>
      <c r="AI271" s="15">
        <v>0.96651936575871</v>
      </c>
      <c r="AJ271" s="1" t="str">
        <f t="shared" si="37"/>
        <v>AH</v>
      </c>
      <c r="AL271" s="9" t="s">
        <v>11</v>
      </c>
      <c r="AM271" s="1">
        <v>0.89897825663390896</v>
      </c>
      <c r="AN271" s="1">
        <v>0.979328856038995</v>
      </c>
      <c r="AO271" s="1">
        <v>0.96771850219410205</v>
      </c>
      <c r="AP271" s="1">
        <v>0.92049320139784496</v>
      </c>
      <c r="AQ271" s="1">
        <v>0.97064820325083501</v>
      </c>
      <c r="AR271" s="1">
        <v>0.97626141071956196</v>
      </c>
      <c r="AS271" s="1">
        <v>0.97843261406750004</v>
      </c>
      <c r="AT271" s="1">
        <v>0.98045686931348797</v>
      </c>
      <c r="AU271" s="15">
        <v>0.97923752395872898</v>
      </c>
      <c r="AV271" s="1" t="str">
        <f t="shared" si="38"/>
        <v>AT</v>
      </c>
      <c r="AX271" s="9" t="s">
        <v>11</v>
      </c>
      <c r="AY271" s="1">
        <v>0.95264070096858999</v>
      </c>
      <c r="AZ271" s="1">
        <v>0.97743197105338098</v>
      </c>
      <c r="BA271" s="1">
        <v>0.96265151329708598</v>
      </c>
      <c r="BB271" s="1">
        <v>0.96264910694589201</v>
      </c>
      <c r="BC271" s="1">
        <v>0.96045837254827104</v>
      </c>
      <c r="BD271" s="1">
        <v>0.97328767086845303</v>
      </c>
      <c r="BE271" s="1">
        <v>0.81247587710329905</v>
      </c>
      <c r="BF271" s="1">
        <v>0.98133513478800005</v>
      </c>
      <c r="BG271" s="15">
        <v>0.98064740103181103</v>
      </c>
      <c r="BH271" s="1" t="str">
        <f t="shared" si="39"/>
        <v>BF</v>
      </c>
    </row>
    <row r="272" spans="2:60" x14ac:dyDescent="0.35">
      <c r="B272" s="9" t="s">
        <v>12</v>
      </c>
      <c r="C272" s="1">
        <v>0.86159782763070902</v>
      </c>
      <c r="D272" s="1">
        <v>0.98896576270824699</v>
      </c>
      <c r="E272" s="1">
        <v>0.96156270049592396</v>
      </c>
      <c r="F272" s="1">
        <v>0.87414860401924099</v>
      </c>
      <c r="G272" s="1">
        <v>0.95828644232696003</v>
      </c>
      <c r="H272" s="1">
        <v>0.97995266370082101</v>
      </c>
      <c r="I272" s="1">
        <v>0.84629018204414996</v>
      </c>
      <c r="J272" s="1">
        <v>0.99102958475748604</v>
      </c>
      <c r="K272" s="15">
        <v>0.99311473472795997</v>
      </c>
      <c r="L272" s="1" t="str">
        <f t="shared" si="35"/>
        <v>K</v>
      </c>
      <c r="N272" s="9" t="s">
        <v>12</v>
      </c>
      <c r="O272" s="1">
        <v>0.83046802959793997</v>
      </c>
      <c r="P272" s="1">
        <v>0.94164804228334498</v>
      </c>
      <c r="Q272" s="1">
        <v>0.92506737396816596</v>
      </c>
      <c r="R272" s="1">
        <v>0.81775030420206796</v>
      </c>
      <c r="S272" s="1">
        <v>0.93741306248128597</v>
      </c>
      <c r="T272" s="1">
        <v>0.91658295174837401</v>
      </c>
      <c r="U272" s="1">
        <v>0.90851864438282304</v>
      </c>
      <c r="V272" s="1">
        <v>0.94155396016310899</v>
      </c>
      <c r="W272" s="15">
        <v>0.94493331658608204</v>
      </c>
      <c r="X272" s="1" t="str">
        <f t="shared" si="36"/>
        <v>W</v>
      </c>
      <c r="Z272" s="9" t="s">
        <v>12</v>
      </c>
      <c r="AA272" s="1">
        <v>0.84863960221697898</v>
      </c>
      <c r="AB272" s="1">
        <v>0.96594071272125004</v>
      </c>
      <c r="AC272" s="1">
        <v>0.953274226714101</v>
      </c>
      <c r="AD272" s="1">
        <v>0.82829157294451805</v>
      </c>
      <c r="AE272" s="1">
        <v>0.93800528768673996</v>
      </c>
      <c r="AF272" s="1">
        <v>0.94871388075879604</v>
      </c>
      <c r="AG272" s="1">
        <v>0.94699975203870101</v>
      </c>
      <c r="AH272" s="1">
        <v>0.96387553155213201</v>
      </c>
      <c r="AI272" s="15">
        <v>0.96604314245455802</v>
      </c>
      <c r="AJ272" s="1" t="str">
        <f t="shared" si="37"/>
        <v>AI</v>
      </c>
      <c r="AL272" s="9" t="s">
        <v>12</v>
      </c>
      <c r="AM272" s="1">
        <v>0.76271705746399998</v>
      </c>
      <c r="AN272" s="1">
        <v>0.97906263223882695</v>
      </c>
      <c r="AO272" s="1">
        <v>0.97087424012521195</v>
      </c>
      <c r="AP272" s="1">
        <v>0.81524691230997404</v>
      </c>
      <c r="AQ272" s="1">
        <v>0.96727373272424599</v>
      </c>
      <c r="AR272" s="1">
        <v>0.97168002090399497</v>
      </c>
      <c r="AS272" s="1">
        <v>0.97540366717487803</v>
      </c>
      <c r="AT272" s="1">
        <v>0.979175807594725</v>
      </c>
      <c r="AU272" s="15">
        <v>0.97903629045731999</v>
      </c>
      <c r="AV272" s="1" t="str">
        <f t="shared" si="38"/>
        <v>AT</v>
      </c>
      <c r="AX272" s="9" t="s">
        <v>12</v>
      </c>
      <c r="AY272" s="1">
        <v>0.91571508766053999</v>
      </c>
      <c r="AZ272" s="1">
        <v>0.97970519749916096</v>
      </c>
      <c r="BA272" s="1">
        <v>0.95805219903323602</v>
      </c>
      <c r="BB272" s="1">
        <v>0.93493269691593095</v>
      </c>
      <c r="BC272" s="1">
        <v>0.94776669988084195</v>
      </c>
      <c r="BD272" s="1">
        <v>0.94310616110479994</v>
      </c>
      <c r="BE272" s="1">
        <v>0.77154895082729102</v>
      </c>
      <c r="BF272" s="1">
        <v>0.97768349409910704</v>
      </c>
      <c r="BG272" s="15">
        <v>0.97967150219948196</v>
      </c>
      <c r="BH272" s="1" t="str">
        <f t="shared" si="39"/>
        <v>AZ</v>
      </c>
    </row>
    <row r="273" spans="2:60" x14ac:dyDescent="0.35">
      <c r="B273" s="9" t="s">
        <v>13</v>
      </c>
      <c r="C273" s="1">
        <v>0.87408672437041901</v>
      </c>
      <c r="D273" s="1">
        <v>0.99112938511292503</v>
      </c>
      <c r="E273" s="1">
        <v>0.956054231339868</v>
      </c>
      <c r="F273" s="1">
        <v>0.76120355576212295</v>
      </c>
      <c r="G273" s="1">
        <v>0.89682228138902698</v>
      </c>
      <c r="H273" s="1">
        <v>0.96462669160304604</v>
      </c>
      <c r="I273" s="1">
        <v>0.86742791781638195</v>
      </c>
      <c r="J273" s="1">
        <v>0.98855514232489095</v>
      </c>
      <c r="K273" s="15">
        <v>0.99080639354127598</v>
      </c>
      <c r="L273" s="1" t="str">
        <f t="shared" si="35"/>
        <v>D</v>
      </c>
      <c r="N273" s="9" t="s">
        <v>13</v>
      </c>
      <c r="O273" s="1">
        <v>0.86531731879655205</v>
      </c>
      <c r="P273" s="1">
        <v>0.93695755317459295</v>
      </c>
      <c r="Q273" s="1">
        <v>0.91297699672666399</v>
      </c>
      <c r="R273" s="1">
        <v>0.76457813106401196</v>
      </c>
      <c r="S273" s="1">
        <v>0.91294923820952101</v>
      </c>
      <c r="T273" s="1">
        <v>0.88778276762114905</v>
      </c>
      <c r="U273" s="1">
        <v>0.88504291034896299</v>
      </c>
      <c r="V273" s="1">
        <v>0.92498407466580501</v>
      </c>
      <c r="W273" s="15">
        <v>0.94187296050388603</v>
      </c>
      <c r="X273" s="1" t="str">
        <f t="shared" si="36"/>
        <v>W</v>
      </c>
      <c r="Z273" s="9" t="s">
        <v>13</v>
      </c>
      <c r="AA273" s="1">
        <v>0.85469006885852095</v>
      </c>
      <c r="AB273" s="1">
        <v>0.94644427351641502</v>
      </c>
      <c r="AC273" s="1">
        <v>0.94825218079777696</v>
      </c>
      <c r="AD273" s="1">
        <v>0.69416654792195598</v>
      </c>
      <c r="AE273" s="1">
        <v>0.91676789554652904</v>
      </c>
      <c r="AF273" s="1">
        <v>0.94017399961939296</v>
      </c>
      <c r="AG273" s="1">
        <v>0.94134656428520003</v>
      </c>
      <c r="AH273" s="1">
        <v>0.96100913773283603</v>
      </c>
      <c r="AI273" s="15">
        <v>0.95583992142942398</v>
      </c>
      <c r="AJ273" s="1" t="str">
        <f t="shared" si="37"/>
        <v>AH</v>
      </c>
      <c r="AL273" s="9" t="s">
        <v>13</v>
      </c>
      <c r="AM273" s="1">
        <v>0.80932478548180597</v>
      </c>
      <c r="AN273" s="1">
        <v>0.97831053063877704</v>
      </c>
      <c r="AO273" s="1">
        <v>0.96858644343471001</v>
      </c>
      <c r="AP273" s="1">
        <v>0.49261433717497399</v>
      </c>
      <c r="AQ273" s="1">
        <v>0.95284138954324105</v>
      </c>
      <c r="AR273" s="1">
        <v>0.96813087120094998</v>
      </c>
      <c r="AS273" s="1">
        <v>0.97298066970840702</v>
      </c>
      <c r="AT273" s="1">
        <v>0.97828743258161499</v>
      </c>
      <c r="AU273" s="15">
        <v>0.97863257050411101</v>
      </c>
      <c r="AV273" s="1" t="str">
        <f t="shared" si="38"/>
        <v>AU</v>
      </c>
      <c r="AX273" s="9" t="s">
        <v>13</v>
      </c>
      <c r="AY273" s="1">
        <v>0.96002683888949003</v>
      </c>
      <c r="AZ273" s="1">
        <v>0.97868569656414695</v>
      </c>
      <c r="BA273" s="1">
        <v>0.95161204526688603</v>
      </c>
      <c r="BB273" s="1">
        <v>0.91345118239818801</v>
      </c>
      <c r="BC273" s="1">
        <v>0.93627175004671004</v>
      </c>
      <c r="BD273" s="1">
        <v>0.93544942064186498</v>
      </c>
      <c r="BE273" s="1">
        <v>0.73477766687940604</v>
      </c>
      <c r="BF273" s="1">
        <v>0.97701966164621201</v>
      </c>
      <c r="BG273" s="15">
        <v>0.978678004682905</v>
      </c>
      <c r="BH273" s="1" t="str">
        <f t="shared" si="39"/>
        <v>AZ</v>
      </c>
    </row>
    <row r="274" spans="2:60" x14ac:dyDescent="0.35">
      <c r="B274" s="9" t="s">
        <v>14</v>
      </c>
      <c r="C274" s="1">
        <v>0.94522743194634595</v>
      </c>
      <c r="D274" s="1">
        <v>0.96996981106614</v>
      </c>
      <c r="E274" s="1">
        <v>0.93281479113211596</v>
      </c>
      <c r="F274" s="1">
        <v>0.619580363055106</v>
      </c>
      <c r="G274" s="1">
        <v>0.77611742766752101</v>
      </c>
      <c r="H274" s="1">
        <v>0.96306008495460804</v>
      </c>
      <c r="I274" s="1">
        <v>0.86343308782322203</v>
      </c>
      <c r="J274" s="1">
        <v>0.98493671403178096</v>
      </c>
      <c r="K274" s="15">
        <v>0.98079771623794998</v>
      </c>
      <c r="L274" s="1" t="str">
        <f t="shared" si="35"/>
        <v>J</v>
      </c>
      <c r="N274" s="9" t="s">
        <v>14</v>
      </c>
      <c r="O274" s="1">
        <v>0.92925963946909795</v>
      </c>
      <c r="P274" s="1">
        <v>0.89376689970338696</v>
      </c>
      <c r="Q274" s="1">
        <v>0.88159926750398498</v>
      </c>
      <c r="R274" s="1">
        <v>0.65341536284361701</v>
      </c>
      <c r="S274" s="1">
        <v>0.85512787464673001</v>
      </c>
      <c r="T274" s="1">
        <v>0.849439203815474</v>
      </c>
      <c r="U274" s="1">
        <v>0.83561438545304001</v>
      </c>
      <c r="V274" s="1">
        <v>0.87334390126942896</v>
      </c>
      <c r="W274" s="15">
        <v>0.90483587103028995</v>
      </c>
      <c r="X274" s="1" t="str">
        <f t="shared" si="36"/>
        <v>O</v>
      </c>
      <c r="Z274" s="9" t="s">
        <v>14</v>
      </c>
      <c r="AA274" s="1">
        <v>0.91991330305994701</v>
      </c>
      <c r="AB274" s="1">
        <v>0.85733104339918997</v>
      </c>
      <c r="AC274" s="1">
        <v>0.91880338280275597</v>
      </c>
      <c r="AD274" s="1">
        <v>0.52875283449515198</v>
      </c>
      <c r="AE274" s="1">
        <v>0.84251810628588997</v>
      </c>
      <c r="AF274" s="1">
        <v>0.92764088425185198</v>
      </c>
      <c r="AG274" s="1">
        <v>0.93232469230319504</v>
      </c>
      <c r="AH274" s="1">
        <v>0.95545872746696203</v>
      </c>
      <c r="AI274" s="15">
        <v>0.93700824231026303</v>
      </c>
      <c r="AJ274" s="1" t="str">
        <f t="shared" si="37"/>
        <v>AH</v>
      </c>
      <c r="AL274" s="9" t="s">
        <v>14</v>
      </c>
      <c r="AM274" s="1">
        <v>0.949868856209232</v>
      </c>
      <c r="AN274" s="1">
        <v>0.96764905077617402</v>
      </c>
      <c r="AO274" s="1">
        <v>0.95948228887902298</v>
      </c>
      <c r="AP274" s="1">
        <v>0.39641307482835603</v>
      </c>
      <c r="AQ274" s="1">
        <v>0.94985663559223399</v>
      </c>
      <c r="AR274" s="1">
        <v>0.96107578453508802</v>
      </c>
      <c r="AS274" s="1">
        <v>0.96798054623517005</v>
      </c>
      <c r="AT274" s="1">
        <v>0.97565277957579599</v>
      </c>
      <c r="AU274" s="15">
        <v>0.97506872187524996</v>
      </c>
      <c r="AV274" s="1" t="str">
        <f t="shared" si="38"/>
        <v>AT</v>
      </c>
      <c r="AX274" s="9" t="s">
        <v>14</v>
      </c>
      <c r="AY274" s="1">
        <v>0.97163306071095201</v>
      </c>
      <c r="AZ274" s="1">
        <v>0.93780549255729695</v>
      </c>
      <c r="BA274" s="1">
        <v>0.92928333143409603</v>
      </c>
      <c r="BB274" s="1">
        <v>0.90869998846626299</v>
      </c>
      <c r="BC274" s="1">
        <v>0.84550390420128396</v>
      </c>
      <c r="BD274" s="1">
        <v>0.92433675277977201</v>
      </c>
      <c r="BE274" s="1">
        <v>0.76857689715473099</v>
      </c>
      <c r="BF274" s="1">
        <v>0.97444777624858703</v>
      </c>
      <c r="BG274" s="15">
        <v>0.97504614823904101</v>
      </c>
      <c r="BH274" s="1" t="str">
        <f t="shared" si="39"/>
        <v>BG</v>
      </c>
    </row>
    <row r="275" spans="2:60" x14ac:dyDescent="0.35">
      <c r="B275" s="9" t="s">
        <v>15</v>
      </c>
      <c r="C275" s="1">
        <v>0.740830803021716</v>
      </c>
      <c r="D275" s="1">
        <v>0.79862816840923501</v>
      </c>
      <c r="E275" s="1">
        <v>0.70868855358852501</v>
      </c>
      <c r="F275" s="1">
        <v>0.72570876935957795</v>
      </c>
      <c r="G275" s="1">
        <v>0.85085040840987902</v>
      </c>
      <c r="H275" s="1">
        <v>0.88209358422905504</v>
      </c>
      <c r="I275" s="1">
        <v>0.79117877914958201</v>
      </c>
      <c r="J275" s="1">
        <v>0.80693483154925805</v>
      </c>
      <c r="K275" s="15">
        <v>0.79977248219152197</v>
      </c>
      <c r="L275" s="1" t="str">
        <f t="shared" si="35"/>
        <v>H</v>
      </c>
      <c r="N275" s="9" t="s">
        <v>15</v>
      </c>
      <c r="O275" s="1">
        <v>0.80612151595743198</v>
      </c>
      <c r="P275" s="1">
        <v>0.82773994022133102</v>
      </c>
      <c r="Q275" s="1">
        <v>0.78278486847565198</v>
      </c>
      <c r="R275" s="1">
        <v>0.75592533741165702</v>
      </c>
      <c r="S275" s="1">
        <v>0.87005189390800397</v>
      </c>
      <c r="T275" s="1">
        <v>0.86011806922177603</v>
      </c>
      <c r="U275" s="1">
        <v>0.85047262958990999</v>
      </c>
      <c r="V275" s="1">
        <v>0.80917173332861703</v>
      </c>
      <c r="W275" s="15">
        <v>0.82887905265815198</v>
      </c>
      <c r="X275" s="1" t="str">
        <f t="shared" si="36"/>
        <v>S</v>
      </c>
      <c r="Z275" s="9" t="s">
        <v>15</v>
      </c>
      <c r="AA275" s="1">
        <v>0.73758421779225203</v>
      </c>
      <c r="AB275" s="1">
        <v>0.68822868190391195</v>
      </c>
      <c r="AC275" s="1">
        <v>0.62295279425201</v>
      </c>
      <c r="AD275" s="1">
        <v>0.60639090851052901</v>
      </c>
      <c r="AE275" s="1">
        <v>0.82920024806414405</v>
      </c>
      <c r="AF275" s="1">
        <v>0.84145920799925</v>
      </c>
      <c r="AG275" s="1">
        <v>0.83002380121139496</v>
      </c>
      <c r="AH275" s="1">
        <v>0.80273702399531599</v>
      </c>
      <c r="AI275" s="15">
        <v>0.69217552936154902</v>
      </c>
      <c r="AJ275" s="1" t="str">
        <f t="shared" si="37"/>
        <v>AF</v>
      </c>
      <c r="AL275" s="9" t="s">
        <v>15</v>
      </c>
      <c r="AM275" s="1">
        <v>0.65076748148853802</v>
      </c>
      <c r="AN275" s="1">
        <v>0.80587556944095395</v>
      </c>
      <c r="AO275" s="1">
        <v>0.78157921627452398</v>
      </c>
      <c r="AP275" s="1">
        <v>0.70629095015298904</v>
      </c>
      <c r="AQ275" s="1">
        <v>0.90548796144310695</v>
      </c>
      <c r="AR275" s="1">
        <v>0.91903632309000804</v>
      </c>
      <c r="AS275" s="1">
        <v>0.92611694003283396</v>
      </c>
      <c r="AT275" s="1">
        <v>0.838079648342831</v>
      </c>
      <c r="AU275" s="15">
        <v>0.80753271133492199</v>
      </c>
      <c r="AV275" s="1" t="str">
        <f t="shared" si="38"/>
        <v>AS</v>
      </c>
      <c r="AX275" s="9" t="s">
        <v>15</v>
      </c>
      <c r="AY275" s="1">
        <v>0.83602971389541203</v>
      </c>
      <c r="AZ275" s="1">
        <v>0.93973749310041899</v>
      </c>
      <c r="BA275" s="1">
        <v>0.92204584322003502</v>
      </c>
      <c r="BB275" s="1">
        <v>0.92383481972985404</v>
      </c>
      <c r="BC275" s="1">
        <v>0.91739309934781399</v>
      </c>
      <c r="BD275" s="1">
        <v>0.931322242390765</v>
      </c>
      <c r="BE275" s="1">
        <v>0.850148608686917</v>
      </c>
      <c r="BF275" s="1">
        <v>0.93455089566047</v>
      </c>
      <c r="BG275" s="15">
        <v>0.939700325764246</v>
      </c>
      <c r="BH275" s="1" t="str">
        <f t="shared" si="39"/>
        <v>AZ</v>
      </c>
    </row>
    <row r="276" spans="2:60" x14ac:dyDescent="0.35">
      <c r="B276" s="9" t="s">
        <v>16</v>
      </c>
      <c r="C276" s="1">
        <v>0.862253541122179</v>
      </c>
      <c r="D276" s="1">
        <v>0.99049353464983103</v>
      </c>
      <c r="E276" s="1">
        <v>0.95968018514868503</v>
      </c>
      <c r="F276" s="1">
        <v>0.87878887095605196</v>
      </c>
      <c r="G276" s="1">
        <v>0.94632723933774199</v>
      </c>
      <c r="H276" s="1">
        <v>0.97956784148978604</v>
      </c>
      <c r="I276" s="1">
        <v>0.89058683416032103</v>
      </c>
      <c r="J276" s="1">
        <v>0.98860789397107796</v>
      </c>
      <c r="K276" s="15">
        <v>0.99155918646555097</v>
      </c>
      <c r="L276" s="1" t="str">
        <f t="shared" si="35"/>
        <v>K</v>
      </c>
      <c r="N276" s="9" t="s">
        <v>16</v>
      </c>
      <c r="O276" s="1">
        <v>0.83901066141679104</v>
      </c>
      <c r="P276" s="1">
        <v>0.93095229188580297</v>
      </c>
      <c r="Q276" s="1">
        <v>0.91026469768183804</v>
      </c>
      <c r="R276" s="1">
        <v>0.81554598410746404</v>
      </c>
      <c r="S276" s="1">
        <v>0.92480287569037101</v>
      </c>
      <c r="T276" s="1">
        <v>0.91364458533800497</v>
      </c>
      <c r="U276" s="1">
        <v>0.90733642835359396</v>
      </c>
      <c r="V276" s="1">
        <v>0.93313310760865198</v>
      </c>
      <c r="W276" s="15">
        <v>0.93442686395908003</v>
      </c>
      <c r="X276" s="1" t="str">
        <f t="shared" si="36"/>
        <v>W</v>
      </c>
      <c r="Z276" s="9" t="s">
        <v>16</v>
      </c>
      <c r="AA276" s="1">
        <v>0.82819283956698797</v>
      </c>
      <c r="AB276" s="1">
        <v>0.95980024834295796</v>
      </c>
      <c r="AC276" s="1">
        <v>0.94766987474426601</v>
      </c>
      <c r="AD276" s="1">
        <v>0.829573107096095</v>
      </c>
      <c r="AE276" s="1">
        <v>0.94114650855502902</v>
      </c>
      <c r="AF276" s="1">
        <v>0.94950093647836198</v>
      </c>
      <c r="AG276" s="1">
        <v>0.94594659115472801</v>
      </c>
      <c r="AH276" s="1">
        <v>0.95944379904652799</v>
      </c>
      <c r="AI276" s="15">
        <v>0.95972970326860796</v>
      </c>
      <c r="AJ276" s="1" t="str">
        <f t="shared" si="37"/>
        <v>AB</v>
      </c>
      <c r="AL276" s="9" t="s">
        <v>16</v>
      </c>
      <c r="AM276" s="1">
        <v>0.77296034536193803</v>
      </c>
      <c r="AN276" s="1">
        <v>0.97587974504820596</v>
      </c>
      <c r="AO276" s="1">
        <v>0.96641487717803598</v>
      </c>
      <c r="AP276" s="1">
        <v>0.82135431689976102</v>
      </c>
      <c r="AQ276" s="1">
        <v>0.96418053548550597</v>
      </c>
      <c r="AR276" s="1">
        <v>0.96986070568921401</v>
      </c>
      <c r="AS276" s="1">
        <v>0.97492316448713101</v>
      </c>
      <c r="AT276" s="1">
        <v>0.97667350417118104</v>
      </c>
      <c r="AU276" s="15">
        <v>0.97576246145998202</v>
      </c>
      <c r="AV276" s="1" t="str">
        <f t="shared" si="38"/>
        <v>AT</v>
      </c>
      <c r="AX276" s="9" t="s">
        <v>16</v>
      </c>
      <c r="AY276" s="1">
        <v>0.88759915492362396</v>
      </c>
      <c r="AZ276" s="1">
        <v>0.97690339197283305</v>
      </c>
      <c r="BA276" s="1">
        <v>0.93965350484530197</v>
      </c>
      <c r="BB276" s="1">
        <v>0.93270472123917103</v>
      </c>
      <c r="BC276" s="1">
        <v>0.93042005049207099</v>
      </c>
      <c r="BD276" s="1">
        <v>0.94047813625862697</v>
      </c>
      <c r="BE276" s="1">
        <v>0.68955361546113203</v>
      </c>
      <c r="BF276" s="1">
        <v>0.97527148598958402</v>
      </c>
      <c r="BG276" s="15">
        <v>0.97696152820303905</v>
      </c>
      <c r="BH276" s="1" t="str">
        <f t="shared" si="39"/>
        <v>BG</v>
      </c>
    </row>
    <row r="277" spans="2:60" x14ac:dyDescent="0.35">
      <c r="B277" s="9" t="s">
        <v>17</v>
      </c>
      <c r="C277" s="1">
        <v>0.89276515798617195</v>
      </c>
      <c r="D277" s="1">
        <v>0.99505180988530795</v>
      </c>
      <c r="E277" s="1">
        <v>0.97249460390275699</v>
      </c>
      <c r="F277" s="1">
        <v>0.85898838991885795</v>
      </c>
      <c r="G277" s="1">
        <v>0.95396595553922303</v>
      </c>
      <c r="H277" s="1">
        <v>0.98059094445032902</v>
      </c>
      <c r="I277" s="1">
        <v>0.89092325525286598</v>
      </c>
      <c r="J277" s="1">
        <v>0.99390441823125197</v>
      </c>
      <c r="K277" s="15">
        <v>0.99525684846196705</v>
      </c>
      <c r="L277" s="1" t="str">
        <f t="shared" si="35"/>
        <v>K</v>
      </c>
      <c r="N277" s="9" t="s">
        <v>17</v>
      </c>
      <c r="O277" s="1">
        <v>0.85628487025421296</v>
      </c>
      <c r="P277" s="1">
        <v>0.95259125064867101</v>
      </c>
      <c r="Q277" s="1">
        <v>0.94028638363468897</v>
      </c>
      <c r="R277" s="1">
        <v>0.80574610494674803</v>
      </c>
      <c r="S277" s="1">
        <v>0.930499385531384</v>
      </c>
      <c r="T277" s="1">
        <v>0.925402735662334</v>
      </c>
      <c r="U277" s="1">
        <v>0.90316221884126602</v>
      </c>
      <c r="V277" s="1">
        <v>0.944057599037884</v>
      </c>
      <c r="W277" s="15">
        <v>0.95409815475056403</v>
      </c>
      <c r="X277" s="1" t="str">
        <f t="shared" si="36"/>
        <v>W</v>
      </c>
      <c r="Z277" s="9" t="s">
        <v>17</v>
      </c>
      <c r="AA277" s="1">
        <v>0.87489923792564495</v>
      </c>
      <c r="AB277" s="1">
        <v>0.973401806641637</v>
      </c>
      <c r="AC277" s="1">
        <v>0.96207552900152604</v>
      </c>
      <c r="AD277" s="1">
        <v>0.81084044887465401</v>
      </c>
      <c r="AE277" s="1">
        <v>0.95297549859096098</v>
      </c>
      <c r="AF277" s="1">
        <v>0.95462011256309598</v>
      </c>
      <c r="AG277" s="1">
        <v>0.95078970853461198</v>
      </c>
      <c r="AH277" s="1">
        <v>0.97112625644138595</v>
      </c>
      <c r="AI277" s="15">
        <v>0.97350946500600799</v>
      </c>
      <c r="AJ277" s="1" t="str">
        <f t="shared" si="37"/>
        <v>AI</v>
      </c>
      <c r="AL277" s="9" t="s">
        <v>17</v>
      </c>
      <c r="AM277" s="1">
        <v>0.82264978474294903</v>
      </c>
      <c r="AN277" s="1">
        <v>0.98389933758082704</v>
      </c>
      <c r="AO277" s="1">
        <v>0.97677718224856902</v>
      </c>
      <c r="AP277" s="1">
        <v>0.80525683239867396</v>
      </c>
      <c r="AQ277" s="1">
        <v>0.97128540896373805</v>
      </c>
      <c r="AR277" s="1">
        <v>0.97317190389721797</v>
      </c>
      <c r="AS277" s="1">
        <v>0.97545438922430605</v>
      </c>
      <c r="AT277" s="1">
        <v>0.98382270530691596</v>
      </c>
      <c r="AU277" s="15">
        <v>0.98367525980794401</v>
      </c>
      <c r="AV277" s="1" t="str">
        <f t="shared" si="38"/>
        <v>AN</v>
      </c>
      <c r="AX277" s="9" t="s">
        <v>17</v>
      </c>
      <c r="AY277" s="1">
        <v>0.94750215028323803</v>
      </c>
      <c r="AZ277" s="1">
        <v>0.98192175868609899</v>
      </c>
      <c r="BA277" s="1">
        <v>0.969415120648768</v>
      </c>
      <c r="BB277" s="1">
        <v>0.92253470749218902</v>
      </c>
      <c r="BC277" s="1">
        <v>0.93879162406926198</v>
      </c>
      <c r="BD277" s="1">
        <v>0.962210346672281</v>
      </c>
      <c r="BE277" s="1">
        <v>0.78102088776656198</v>
      </c>
      <c r="BF277" s="1">
        <v>0.98197306899180803</v>
      </c>
      <c r="BG277" s="15">
        <v>0.98360875515526902</v>
      </c>
      <c r="BH277" s="1" t="str">
        <f t="shared" si="39"/>
        <v>BG</v>
      </c>
    </row>
    <row r="278" spans="2:60" x14ac:dyDescent="0.35">
      <c r="B278" s="9" t="s">
        <v>18</v>
      </c>
      <c r="C278" s="1">
        <v>0.81847747738469001</v>
      </c>
      <c r="D278" s="1">
        <v>0.99593753143024899</v>
      </c>
      <c r="E278" s="1">
        <v>0.97775705379882505</v>
      </c>
      <c r="F278" s="1">
        <v>0.86229830167203703</v>
      </c>
      <c r="G278" s="1">
        <v>0.95789881052764503</v>
      </c>
      <c r="H278" s="1">
        <v>0.98444070518747095</v>
      </c>
      <c r="I278" s="1">
        <v>0.86988417204119595</v>
      </c>
      <c r="J278" s="1">
        <v>0.99468181887606899</v>
      </c>
      <c r="K278" s="15">
        <v>0.995666068689115</v>
      </c>
      <c r="L278" s="1" t="str">
        <f t="shared" si="35"/>
        <v>D</v>
      </c>
      <c r="N278" s="9" t="s">
        <v>18</v>
      </c>
      <c r="O278" s="1">
        <v>0.76431403923433205</v>
      </c>
      <c r="P278" s="1">
        <v>0.95661119456267996</v>
      </c>
      <c r="Q278" s="1">
        <v>0.94257393572769899</v>
      </c>
      <c r="R278" s="1">
        <v>0.78585874164681302</v>
      </c>
      <c r="S278" s="1">
        <v>0.93017429014325903</v>
      </c>
      <c r="T278" s="1">
        <v>0.92838156188100696</v>
      </c>
      <c r="U278" s="1">
        <v>0.90879910060814895</v>
      </c>
      <c r="V278" s="1">
        <v>0.94656739602340501</v>
      </c>
      <c r="W278" s="15">
        <v>0.95515234355747802</v>
      </c>
      <c r="X278" s="1" t="str">
        <f t="shared" si="36"/>
        <v>P</v>
      </c>
      <c r="Z278" s="9" t="s">
        <v>18</v>
      </c>
      <c r="AA278" s="1">
        <v>0.77077961207636003</v>
      </c>
      <c r="AB278" s="1">
        <v>0.98320917047257095</v>
      </c>
      <c r="AC278" s="1">
        <v>0.96562028779986298</v>
      </c>
      <c r="AD278" s="1">
        <v>0.78713634174212899</v>
      </c>
      <c r="AE278" s="1">
        <v>0.94778461799457503</v>
      </c>
      <c r="AF278" s="1">
        <v>0.95544750957336799</v>
      </c>
      <c r="AG278" s="1">
        <v>0.94862435014035595</v>
      </c>
      <c r="AH278" s="1">
        <v>0.98047743909868601</v>
      </c>
      <c r="AI278" s="15">
        <v>0.98004669425040003</v>
      </c>
      <c r="AJ278" s="1" t="str">
        <f t="shared" si="37"/>
        <v>AB</v>
      </c>
      <c r="AL278" s="9" t="s">
        <v>18</v>
      </c>
      <c r="AM278" s="1">
        <v>0.69711459959311795</v>
      </c>
      <c r="AN278" s="1">
        <v>0.99016219880609002</v>
      </c>
      <c r="AO278" s="1">
        <v>0.98005252558643696</v>
      </c>
      <c r="AP278" s="1">
        <v>0.79968747423175501</v>
      </c>
      <c r="AQ278" s="1">
        <v>0.96917020042479096</v>
      </c>
      <c r="AR278" s="1">
        <v>0.97367940236874395</v>
      </c>
      <c r="AS278" s="1">
        <v>0.977710316248111</v>
      </c>
      <c r="AT278" s="1">
        <v>0.99137083914629798</v>
      </c>
      <c r="AU278" s="15">
        <v>0.98970896845149803</v>
      </c>
      <c r="AV278" s="1" t="str">
        <f t="shared" si="38"/>
        <v>AT</v>
      </c>
      <c r="AX278" s="9" t="s">
        <v>18</v>
      </c>
      <c r="AY278" s="1">
        <v>0.882686818714562</v>
      </c>
      <c r="AZ278" s="1">
        <v>0.97966587953783102</v>
      </c>
      <c r="BA278" s="1">
        <v>0.96771131787357001</v>
      </c>
      <c r="BB278" s="1">
        <v>0.91240842026882296</v>
      </c>
      <c r="BC278" s="1">
        <v>0.93464897366995903</v>
      </c>
      <c r="BD278" s="1">
        <v>0.96050792777590099</v>
      </c>
      <c r="BE278" s="1">
        <v>0.820475584291813</v>
      </c>
      <c r="BF278" s="1">
        <v>0.98213725702573995</v>
      </c>
      <c r="BG278" s="15">
        <v>0.98404050613468497</v>
      </c>
      <c r="BH278" s="1" t="str">
        <f t="shared" si="39"/>
        <v>BG</v>
      </c>
    </row>
    <row r="279" spans="2:60" x14ac:dyDescent="0.35">
      <c r="B279" s="9" t="s">
        <v>86</v>
      </c>
      <c r="C279" s="1">
        <f>COUNTIF($L$190:$L$278, SUBSTITUTE(ADDRESS(1, COLUMN(), 4), "1", ""))</f>
        <v>5</v>
      </c>
      <c r="D279" s="1">
        <f t="shared" ref="D279:K279" si="40">COUNTIF($L$190:$L$278, SUBSTITUTE(ADDRESS(1, COLUMN(), 4), "1", ""))</f>
        <v>23</v>
      </c>
      <c r="E279" s="1">
        <f t="shared" si="40"/>
        <v>0</v>
      </c>
      <c r="F279" s="1">
        <f t="shared" si="40"/>
        <v>0</v>
      </c>
      <c r="G279" s="1">
        <f t="shared" si="40"/>
        <v>0</v>
      </c>
      <c r="H279" s="1">
        <f t="shared" si="40"/>
        <v>6</v>
      </c>
      <c r="I279" s="1">
        <f t="shared" si="40"/>
        <v>0</v>
      </c>
      <c r="J279" s="1">
        <f t="shared" si="40"/>
        <v>20</v>
      </c>
      <c r="K279" s="1">
        <f t="shared" si="40"/>
        <v>26</v>
      </c>
      <c r="N279" s="9" t="s">
        <v>86</v>
      </c>
      <c r="O279" s="1">
        <f>COUNTIF($X$190:$X$278, SUBSTITUTE(ADDRESS(1, COLUMN(), 4), "1", ""))</f>
        <v>41</v>
      </c>
      <c r="P279" s="1">
        <f t="shared" ref="P279:W279" si="41">COUNTIF($X$190:$X$278, SUBSTITUTE(ADDRESS(1, COLUMN(), 4), "1", ""))</f>
        <v>8</v>
      </c>
      <c r="Q279" s="1">
        <f t="shared" si="41"/>
        <v>0</v>
      </c>
      <c r="R279" s="1">
        <f t="shared" si="41"/>
        <v>0</v>
      </c>
      <c r="S279" s="1">
        <f t="shared" si="41"/>
        <v>5</v>
      </c>
      <c r="T279" s="1">
        <f t="shared" si="41"/>
        <v>0</v>
      </c>
      <c r="U279" s="1">
        <f t="shared" si="41"/>
        <v>0</v>
      </c>
      <c r="V279" s="1">
        <f t="shared" si="41"/>
        <v>6</v>
      </c>
      <c r="W279" s="1">
        <f t="shared" si="41"/>
        <v>20</v>
      </c>
      <c r="Z279" s="9" t="s">
        <v>86</v>
      </c>
      <c r="AA279" s="1">
        <f>COUNTIF($AJ$190:$AJ$278, SUBSTITUTE(ADDRESS(1, COLUMN(), 4), "1", ""))</f>
        <v>11</v>
      </c>
      <c r="AB279" s="1">
        <f t="shared" ref="AB279:AI279" si="42">COUNTIF($AJ$190:$AJ$278, SUBSTITUTE(ADDRESS(1, COLUMN(), 4), "1", ""))</f>
        <v>15</v>
      </c>
      <c r="AC279" s="1">
        <f t="shared" si="42"/>
        <v>0</v>
      </c>
      <c r="AD279" s="1">
        <f t="shared" si="42"/>
        <v>0</v>
      </c>
      <c r="AE279" s="1">
        <f t="shared" si="42"/>
        <v>3</v>
      </c>
      <c r="AF279" s="1">
        <f t="shared" si="42"/>
        <v>5</v>
      </c>
      <c r="AG279" s="1">
        <f t="shared" si="42"/>
        <v>2</v>
      </c>
      <c r="AH279" s="1">
        <f t="shared" si="42"/>
        <v>32</v>
      </c>
      <c r="AI279" s="1">
        <f t="shared" si="42"/>
        <v>12</v>
      </c>
      <c r="AL279" s="9" t="s">
        <v>86</v>
      </c>
      <c r="AM279" s="1">
        <f>COUNTIF($AV$190:$AV$278, SUBSTITUTE(ADDRESS(1, COLUMN(), 4), "1", ""))</f>
        <v>0</v>
      </c>
      <c r="AN279" s="1">
        <f t="shared" ref="AN279:AU279" si="43">COUNTIF($AV$190:$AV$278, SUBSTITUTE(ADDRESS(1, COLUMN(), 4), "1", ""))</f>
        <v>4</v>
      </c>
      <c r="AO279" s="1">
        <f t="shared" si="43"/>
        <v>0</v>
      </c>
      <c r="AP279" s="1">
        <f t="shared" si="43"/>
        <v>0</v>
      </c>
      <c r="AQ279" s="1">
        <f t="shared" si="43"/>
        <v>0</v>
      </c>
      <c r="AR279" s="1">
        <f t="shared" si="43"/>
        <v>1</v>
      </c>
      <c r="AS279" s="1">
        <f t="shared" si="43"/>
        <v>9</v>
      </c>
      <c r="AT279" s="1">
        <f t="shared" si="43"/>
        <v>57</v>
      </c>
      <c r="AU279" s="1">
        <f t="shared" si="43"/>
        <v>9</v>
      </c>
      <c r="AX279" s="9" t="s">
        <v>86</v>
      </c>
      <c r="AY279" s="1">
        <f>COUNTIF($BH$190:$BH$278, SUBSTITUTE(ADDRESS(1, COLUMN(), 4), "1", ""))</f>
        <v>8</v>
      </c>
      <c r="AZ279" s="1">
        <f t="shared" ref="AZ279:BG279" si="44">COUNTIF($BH$190:$BH$278, SUBSTITUTE(ADDRESS(1, COLUMN(), 4), "1", ""))</f>
        <v>13</v>
      </c>
      <c r="BA279" s="1">
        <f t="shared" si="44"/>
        <v>0</v>
      </c>
      <c r="BB279" s="1">
        <f t="shared" si="44"/>
        <v>0</v>
      </c>
      <c r="BC279" s="1">
        <f t="shared" si="44"/>
        <v>0</v>
      </c>
      <c r="BD279" s="1">
        <f t="shared" si="44"/>
        <v>0</v>
      </c>
      <c r="BE279" s="1">
        <f t="shared" si="44"/>
        <v>0</v>
      </c>
      <c r="BF279" s="1">
        <f t="shared" si="44"/>
        <v>8</v>
      </c>
      <c r="BG279" s="1">
        <f t="shared" si="44"/>
        <v>51</v>
      </c>
    </row>
    <row r="281" spans="2:60" x14ac:dyDescent="0.35">
      <c r="B281" s="1" t="s">
        <v>89</v>
      </c>
      <c r="C281" s="1" t="s">
        <v>40</v>
      </c>
      <c r="D281" s="1" t="s">
        <v>41</v>
      </c>
      <c r="E281" s="1" t="s">
        <v>42</v>
      </c>
      <c r="F281" s="1" t="s">
        <v>70</v>
      </c>
      <c r="G281" s="1" t="s">
        <v>43</v>
      </c>
      <c r="H281" s="1" t="s">
        <v>44</v>
      </c>
      <c r="I281" s="1" t="s">
        <v>45</v>
      </c>
      <c r="J281" s="1" t="s">
        <v>84</v>
      </c>
      <c r="K281" s="1" t="s">
        <v>53</v>
      </c>
      <c r="L281" s="1" t="s">
        <v>54</v>
      </c>
      <c r="N281" s="1" t="s">
        <v>95</v>
      </c>
      <c r="O281" s="1" t="s">
        <v>40</v>
      </c>
      <c r="P281" s="1" t="s">
        <v>41</v>
      </c>
      <c r="Q281" s="1" t="s">
        <v>42</v>
      </c>
      <c r="R281" s="1" t="s">
        <v>70</v>
      </c>
      <c r="S281" s="1" t="s">
        <v>43</v>
      </c>
      <c r="T281" s="1" t="s">
        <v>44</v>
      </c>
      <c r="U281" s="1" t="s">
        <v>45</v>
      </c>
      <c r="V281" s="1" t="s">
        <v>84</v>
      </c>
      <c r="W281" s="1" t="s">
        <v>53</v>
      </c>
      <c r="X281" s="1" t="s">
        <v>54</v>
      </c>
      <c r="Z281" s="1" t="s">
        <v>101</v>
      </c>
      <c r="AA281" s="1" t="s">
        <v>40</v>
      </c>
      <c r="AB281" s="1" t="s">
        <v>41</v>
      </c>
      <c r="AC281" s="1" t="s">
        <v>42</v>
      </c>
      <c r="AD281" s="1" t="s">
        <v>70</v>
      </c>
      <c r="AE281" s="1" t="s">
        <v>43</v>
      </c>
      <c r="AF281" s="1" t="s">
        <v>44</v>
      </c>
      <c r="AG281" s="1" t="s">
        <v>45</v>
      </c>
      <c r="AH281" s="1" t="s">
        <v>84</v>
      </c>
      <c r="AI281" s="1" t="s">
        <v>53</v>
      </c>
      <c r="AJ281" s="1" t="s">
        <v>54</v>
      </c>
      <c r="AL281" s="1" t="s">
        <v>107</v>
      </c>
      <c r="AM281" s="1" t="s">
        <v>40</v>
      </c>
      <c r="AN281" s="1" t="s">
        <v>41</v>
      </c>
      <c r="AO281" s="1" t="s">
        <v>42</v>
      </c>
      <c r="AP281" s="1" t="s">
        <v>70</v>
      </c>
      <c r="AQ281" s="1" t="s">
        <v>43</v>
      </c>
      <c r="AR281" s="1" t="s">
        <v>44</v>
      </c>
      <c r="AS281" s="1" t="s">
        <v>45</v>
      </c>
      <c r="AT281" s="1" t="s">
        <v>84</v>
      </c>
      <c r="AU281" s="1" t="s">
        <v>53</v>
      </c>
      <c r="AV281" s="1" t="s">
        <v>54</v>
      </c>
      <c r="AX281" s="1" t="s">
        <v>114</v>
      </c>
      <c r="AY281" s="1" t="s">
        <v>40</v>
      </c>
      <c r="AZ281" s="1" t="s">
        <v>41</v>
      </c>
      <c r="BA281" s="1" t="s">
        <v>42</v>
      </c>
      <c r="BB281" s="1" t="s">
        <v>70</v>
      </c>
      <c r="BC281" s="1" t="s">
        <v>43</v>
      </c>
      <c r="BD281" s="1" t="s">
        <v>44</v>
      </c>
      <c r="BE281" s="1" t="s">
        <v>45</v>
      </c>
      <c r="BF281" s="1" t="s">
        <v>84</v>
      </c>
      <c r="BG281" s="1" t="s">
        <v>53</v>
      </c>
      <c r="BH281" s="1" t="s">
        <v>54</v>
      </c>
    </row>
    <row r="282" spans="2:60" x14ac:dyDescent="0.35">
      <c r="B282" s="10" t="s">
        <v>29</v>
      </c>
      <c r="N282" s="10" t="s">
        <v>29</v>
      </c>
      <c r="Z282" s="10" t="s">
        <v>29</v>
      </c>
      <c r="AL282" s="10" t="s">
        <v>29</v>
      </c>
      <c r="AX282" s="10" t="s">
        <v>29</v>
      </c>
    </row>
    <row r="283" spans="2:60" x14ac:dyDescent="0.35">
      <c r="B283" s="9" t="s">
        <v>11</v>
      </c>
      <c r="C283" s="1">
        <v>0.98786538995901296</v>
      </c>
      <c r="D283" s="1">
        <v>0.99205970803125498</v>
      </c>
      <c r="E283" s="1">
        <v>0.92166769148676697</v>
      </c>
      <c r="F283" s="1">
        <v>0.98077118226665405</v>
      </c>
      <c r="G283" s="1">
        <v>0.91370155051566904</v>
      </c>
      <c r="H283" s="1">
        <v>0.97186801770491305</v>
      </c>
      <c r="I283" s="1">
        <v>0.70735322642880305</v>
      </c>
      <c r="J283" s="1">
        <v>0.994410585450486</v>
      </c>
      <c r="K283" s="15">
        <v>0.98524364112319596</v>
      </c>
      <c r="L283" s="1" t="str">
        <f>SUBSTITUTE(ADDRESS(1, MATCH(MAX(C283:K283),C283:K283, 0) + COLUMN(C4)-1, 4), "1", "")</f>
        <v>J</v>
      </c>
      <c r="N283" s="9" t="s">
        <v>11</v>
      </c>
      <c r="O283" s="1">
        <v>0.97176521309388597</v>
      </c>
      <c r="P283" s="1">
        <v>0.96454137747928403</v>
      </c>
      <c r="Q283" s="1">
        <v>0.96212435919094896</v>
      </c>
      <c r="R283" s="1">
        <v>0.95964700867702701</v>
      </c>
      <c r="S283" s="1">
        <v>0.96429385709507398</v>
      </c>
      <c r="T283" s="1">
        <v>0.95886745044758903</v>
      </c>
      <c r="U283" s="1">
        <v>0.95713422829560402</v>
      </c>
      <c r="V283" s="1">
        <v>0.96521115135389302</v>
      </c>
      <c r="W283" s="15">
        <v>0.96459368855820304</v>
      </c>
      <c r="X283" s="1" t="str">
        <f>SUBSTITUTE(ADDRESS(1, MATCH(MAX(O283:W283),O283:W283, 0) + COLUMN(O4)-1, 4), "1", "")</f>
        <v>O</v>
      </c>
      <c r="Z283" s="9" t="s">
        <v>11</v>
      </c>
      <c r="AA283" s="1">
        <v>0.99518227610423504</v>
      </c>
      <c r="AB283" s="1">
        <v>0.993669427583872</v>
      </c>
      <c r="AC283" s="1">
        <v>0.99300627277192299</v>
      </c>
      <c r="AD283" s="1">
        <v>0.99241501255751996</v>
      </c>
      <c r="AE283" s="1">
        <v>0.99261015571067601</v>
      </c>
      <c r="AF283" s="1">
        <v>0.99095330551774896</v>
      </c>
      <c r="AG283" s="1">
        <v>0.99161888298698697</v>
      </c>
      <c r="AH283" s="1">
        <v>0.99477993571622803</v>
      </c>
      <c r="AI283" s="15">
        <v>0.99447569047656603</v>
      </c>
      <c r="AJ283" s="1" t="str">
        <f>SUBSTITUTE(ADDRESS(1, MATCH(MAX(AA283:AI283),AA283:AI283, 0) + COLUMN(AA4)-1, 4), "1", "")</f>
        <v>AA</v>
      </c>
      <c r="AL283" s="9" t="s">
        <v>11</v>
      </c>
      <c r="AM283" s="1">
        <v>0.99736026848224302</v>
      </c>
      <c r="AN283" s="1">
        <v>0.99709213600181301</v>
      </c>
      <c r="AO283" s="1">
        <v>0.99549118493039401</v>
      </c>
      <c r="AP283" s="1">
        <v>0.99644039021938502</v>
      </c>
      <c r="AQ283" s="1">
        <v>0.99606070863095197</v>
      </c>
      <c r="AR283" s="1">
        <v>0.99647981072678404</v>
      </c>
      <c r="AS283" s="1">
        <v>0.99699189710592195</v>
      </c>
      <c r="AT283" s="1">
        <v>0.99749740818578503</v>
      </c>
      <c r="AU283" s="15">
        <v>0.99711869314758395</v>
      </c>
      <c r="AV283" s="1" t="str">
        <f>SUBSTITUTE(ADDRESS(1, MATCH(MAX(AM283:AU283),AM283:AU283, 0) + COLUMN(AM4)-1, 4), "1", "")</f>
        <v>AT</v>
      </c>
      <c r="AX283" s="9" t="s">
        <v>11</v>
      </c>
      <c r="AY283" s="1">
        <v>0.99863861817360999</v>
      </c>
      <c r="AZ283" s="1">
        <v>0.99853917648873702</v>
      </c>
      <c r="BA283" s="1">
        <v>0.995910321238208</v>
      </c>
      <c r="BB283" s="1">
        <v>0.99782631053636295</v>
      </c>
      <c r="BC283" s="1">
        <v>0.99093273239826096</v>
      </c>
      <c r="BD283" s="1">
        <v>0.99812474997629697</v>
      </c>
      <c r="BE283" s="1">
        <v>0.81961055570153496</v>
      </c>
      <c r="BF283" s="1">
        <v>0.99891762866816602</v>
      </c>
      <c r="BG283" s="15">
        <v>0.99848095901872103</v>
      </c>
      <c r="BH283" s="1" t="str">
        <f>SUBSTITUTE(ADDRESS(1, MATCH(MAX(AY283:BG283),AY283:BG283, 0) + COLUMN(AY4)-1, 4), "1", "")</f>
        <v>BF</v>
      </c>
    </row>
    <row r="284" spans="2:60" x14ac:dyDescent="0.35">
      <c r="B284" s="9" t="s">
        <v>12</v>
      </c>
      <c r="C284" s="1">
        <v>0.98427050768303104</v>
      </c>
      <c r="D284" s="1">
        <v>0.99410774263531199</v>
      </c>
      <c r="E284" s="1">
        <v>0.90656765432574504</v>
      </c>
      <c r="F284" s="1">
        <v>0.98004568771381995</v>
      </c>
      <c r="G284" s="1">
        <v>0.89040059362924495</v>
      </c>
      <c r="H284" s="1">
        <v>0.96736013958636002</v>
      </c>
      <c r="I284" s="1">
        <v>0.70028945222053696</v>
      </c>
      <c r="J284" s="1">
        <v>0.99208872305977003</v>
      </c>
      <c r="K284" s="15">
        <v>0.98366132368468695</v>
      </c>
      <c r="L284" s="1" t="str">
        <f t="shared" ref="L284:L347" si="45">SUBSTITUTE(ADDRESS(1, MATCH(MAX(C284:K284),C284:K284, 0) + COLUMN(C5)-1, 4), "1", "")</f>
        <v>D</v>
      </c>
      <c r="N284" s="9" t="s">
        <v>12</v>
      </c>
      <c r="O284" s="1">
        <v>0.96907578186003196</v>
      </c>
      <c r="P284" s="1">
        <v>0.963862943513909</v>
      </c>
      <c r="Q284" s="1">
        <v>0.95516346703533295</v>
      </c>
      <c r="R284" s="1">
        <v>0.956614848572509</v>
      </c>
      <c r="S284" s="1">
        <v>0.96124527391707704</v>
      </c>
      <c r="T284" s="1">
        <v>0.94543528273765898</v>
      </c>
      <c r="U284" s="1">
        <v>0.903274380410372</v>
      </c>
      <c r="V284" s="1">
        <v>0.95646230727089199</v>
      </c>
      <c r="W284" s="15">
        <v>0.96440565068733497</v>
      </c>
      <c r="X284" s="1" t="str">
        <f t="shared" ref="X284:X347" si="46">SUBSTITUTE(ADDRESS(1, MATCH(MAX(O284:W284),O284:W284, 0) + COLUMN(O5)-1, 4), "1", "")</f>
        <v>O</v>
      </c>
      <c r="Z284" s="9" t="s">
        <v>12</v>
      </c>
      <c r="AA284" s="1">
        <v>0.99377016143919195</v>
      </c>
      <c r="AB284" s="1">
        <v>0.991617002209635</v>
      </c>
      <c r="AC284" s="1">
        <v>0.99192349238650901</v>
      </c>
      <c r="AD284" s="1">
        <v>0.98694817709160199</v>
      </c>
      <c r="AE284" s="1">
        <v>0.98971467335766194</v>
      </c>
      <c r="AF284" s="1">
        <v>0.98930963549595696</v>
      </c>
      <c r="AG284" s="1">
        <v>0.98920126177421297</v>
      </c>
      <c r="AH284" s="1">
        <v>0.99366911434845895</v>
      </c>
      <c r="AI284" s="15">
        <v>0.99366636074192405</v>
      </c>
      <c r="AJ284" s="1" t="str">
        <f t="shared" ref="AJ284:AJ347" si="47">SUBSTITUTE(ADDRESS(1, MATCH(MAX(AA284:AI284),AA284:AI284, 0) + COLUMN(AA5)-1, 4), "1", "")</f>
        <v>AA</v>
      </c>
      <c r="AL284" s="9" t="s">
        <v>12</v>
      </c>
      <c r="AM284" s="1">
        <v>0.99633751105787804</v>
      </c>
      <c r="AN284" s="1">
        <v>0.99709031317194996</v>
      </c>
      <c r="AO284" s="1">
        <v>0.99498687265449803</v>
      </c>
      <c r="AP284" s="1">
        <v>0.99443411678426696</v>
      </c>
      <c r="AQ284" s="1">
        <v>0.99445472589823503</v>
      </c>
      <c r="AR284" s="1">
        <v>0.99503972376350303</v>
      </c>
      <c r="AS284" s="1">
        <v>0.99584417278070503</v>
      </c>
      <c r="AT284" s="1">
        <v>0.99702384096731</v>
      </c>
      <c r="AU284" s="15">
        <v>0.99705338921599396</v>
      </c>
      <c r="AV284" s="1" t="str">
        <f t="shared" ref="AV284:AV347" si="48">SUBSTITUTE(ADDRESS(1, MATCH(MAX(AM284:AU284),AM284:AU284, 0) + COLUMN(AM5)-1, 4), "1", "")</f>
        <v>AN</v>
      </c>
      <c r="AX284" s="9" t="s">
        <v>12</v>
      </c>
      <c r="AY284" s="1">
        <v>0.99849280464975598</v>
      </c>
      <c r="AZ284" s="1">
        <v>0.99863143526596199</v>
      </c>
      <c r="BA284" s="1">
        <v>0.99544290890911202</v>
      </c>
      <c r="BB284" s="1">
        <v>0.99749992678142496</v>
      </c>
      <c r="BC284" s="1">
        <v>0.98816601790101799</v>
      </c>
      <c r="BD284" s="1">
        <v>0.99672951161739698</v>
      </c>
      <c r="BE284" s="1">
        <v>0.81224109966675695</v>
      </c>
      <c r="BF284" s="1">
        <v>0.99864892199094502</v>
      </c>
      <c r="BG284" s="15">
        <v>0.99779175698001799</v>
      </c>
      <c r="BH284" s="1" t="str">
        <f t="shared" ref="BH284:BH347" si="49">SUBSTITUTE(ADDRESS(1, MATCH(MAX(AY284:BG284),AY284:BG284, 0) + COLUMN(AY5)-1, 4), "1", "")</f>
        <v>BF</v>
      </c>
    </row>
    <row r="285" spans="2:60" x14ac:dyDescent="0.35">
      <c r="B285" s="9" t="s">
        <v>13</v>
      </c>
      <c r="C285" s="1">
        <v>0.97979551161279599</v>
      </c>
      <c r="D285" s="1">
        <v>0.98866999268893296</v>
      </c>
      <c r="E285" s="1">
        <v>0.91626065441327698</v>
      </c>
      <c r="F285" s="1">
        <v>0.96515587148270299</v>
      </c>
      <c r="G285" s="1">
        <v>0.86286497846764598</v>
      </c>
      <c r="H285" s="1">
        <v>0.95065775468255198</v>
      </c>
      <c r="I285" s="1">
        <v>0.63647896990952602</v>
      </c>
      <c r="J285" s="1">
        <v>0.98611702561086401</v>
      </c>
      <c r="K285" s="15">
        <v>0.97711822630845202</v>
      </c>
      <c r="L285" s="1" t="str">
        <f t="shared" si="45"/>
        <v>D</v>
      </c>
      <c r="N285" s="9" t="s">
        <v>13</v>
      </c>
      <c r="O285" s="1">
        <v>0.96469397548306202</v>
      </c>
      <c r="P285" s="1">
        <v>0.96011316140015002</v>
      </c>
      <c r="Q285" s="1">
        <v>0.951279900969629</v>
      </c>
      <c r="R285" s="1">
        <v>0.94663970773341999</v>
      </c>
      <c r="S285" s="1">
        <v>0.954928715527389</v>
      </c>
      <c r="T285" s="1">
        <v>0.91520980655278095</v>
      </c>
      <c r="U285" s="1">
        <v>0.88655487820648504</v>
      </c>
      <c r="V285" s="1">
        <v>0.93768741905584796</v>
      </c>
      <c r="W285" s="15">
        <v>0.96013737004532496</v>
      </c>
      <c r="X285" s="1" t="str">
        <f t="shared" si="46"/>
        <v>O</v>
      </c>
      <c r="Z285" s="9" t="s">
        <v>13</v>
      </c>
      <c r="AA285" s="1">
        <v>0.99143490722112004</v>
      </c>
      <c r="AB285" s="1">
        <v>0.985047606009398</v>
      </c>
      <c r="AC285" s="1">
        <v>0.989824316208752</v>
      </c>
      <c r="AD285" s="1">
        <v>0.96946953022431304</v>
      </c>
      <c r="AE285" s="1">
        <v>0.98681497170647803</v>
      </c>
      <c r="AF285" s="1">
        <v>0.97753265972638603</v>
      </c>
      <c r="AG285" s="1">
        <v>0.98250861439710002</v>
      </c>
      <c r="AH285" s="1">
        <v>0.99009036152796104</v>
      </c>
      <c r="AI285" s="15">
        <v>0.98794617601240997</v>
      </c>
      <c r="AJ285" s="1" t="str">
        <f t="shared" si="47"/>
        <v>AA</v>
      </c>
      <c r="AL285" s="9" t="s">
        <v>13</v>
      </c>
      <c r="AM285" s="1">
        <v>0.99439884092602304</v>
      </c>
      <c r="AN285" s="1">
        <v>0.99667032086916196</v>
      </c>
      <c r="AO285" s="1">
        <v>0.99332602835415496</v>
      </c>
      <c r="AP285" s="1">
        <v>0.960672333966059</v>
      </c>
      <c r="AQ285" s="1">
        <v>0.99272764862921203</v>
      </c>
      <c r="AR285" s="1">
        <v>0.99095308777625801</v>
      </c>
      <c r="AS285" s="1">
        <v>0.99227016968070902</v>
      </c>
      <c r="AT285" s="1">
        <v>0.99564739166352501</v>
      </c>
      <c r="AU285" s="15">
        <v>0.996599420952895</v>
      </c>
      <c r="AV285" s="1" t="str">
        <f t="shared" si="48"/>
        <v>AN</v>
      </c>
      <c r="AX285" s="9" t="s">
        <v>13</v>
      </c>
      <c r="AY285" s="1">
        <v>0.99769470922116399</v>
      </c>
      <c r="AZ285" s="1">
        <v>0.99847743477741502</v>
      </c>
      <c r="BA285" s="1">
        <v>0.99509789808249605</v>
      </c>
      <c r="BB285" s="1">
        <v>0.99695005910259904</v>
      </c>
      <c r="BC285" s="1">
        <v>0.98194016991992705</v>
      </c>
      <c r="BD285" s="1">
        <v>0.99313944458259595</v>
      </c>
      <c r="BE285" s="1">
        <v>0.80350760790825404</v>
      </c>
      <c r="BF285" s="1">
        <v>0.99763237314904596</v>
      </c>
      <c r="BG285" s="15">
        <v>0.99785510217457196</v>
      </c>
      <c r="BH285" s="1" t="str">
        <f t="shared" si="49"/>
        <v>AZ</v>
      </c>
    </row>
    <row r="286" spans="2:60" x14ac:dyDescent="0.35">
      <c r="B286" s="9" t="s">
        <v>14</v>
      </c>
      <c r="C286" s="1">
        <v>0.97361093551466205</v>
      </c>
      <c r="D286" s="1">
        <v>0.967356671523252</v>
      </c>
      <c r="E286" s="1">
        <v>0.91070028325740005</v>
      </c>
      <c r="F286" s="1">
        <v>0.90810998624233596</v>
      </c>
      <c r="G286" s="1">
        <v>0.76524132877690398</v>
      </c>
      <c r="H286" s="1">
        <v>0.89439478553248297</v>
      </c>
      <c r="I286" s="1">
        <v>0.69854373625793897</v>
      </c>
      <c r="J286" s="1">
        <v>0.97597616593775205</v>
      </c>
      <c r="K286" s="15">
        <v>0.95588344288691296</v>
      </c>
      <c r="L286" s="1" t="str">
        <f t="shared" si="45"/>
        <v>J</v>
      </c>
      <c r="N286" s="9" t="s">
        <v>14</v>
      </c>
      <c r="O286" s="1">
        <v>0.95699878136302097</v>
      </c>
      <c r="P286" s="1">
        <v>0.93497546834217005</v>
      </c>
      <c r="Q286" s="1">
        <v>0.926462327647809</v>
      </c>
      <c r="R286" s="1">
        <v>0.882542770480918</v>
      </c>
      <c r="S286" s="1">
        <v>0.93623837005100696</v>
      </c>
      <c r="T286" s="1">
        <v>0.85911078031154098</v>
      </c>
      <c r="U286" s="1">
        <v>0.84651045275896497</v>
      </c>
      <c r="V286" s="1">
        <v>0.88936373596566798</v>
      </c>
      <c r="W286" s="15">
        <v>0.93049574413003799</v>
      </c>
      <c r="X286" s="1" t="str">
        <f t="shared" si="46"/>
        <v>O</v>
      </c>
      <c r="Z286" s="9" t="s">
        <v>14</v>
      </c>
      <c r="AA286" s="1">
        <v>0.98395147286116302</v>
      </c>
      <c r="AB286" s="1">
        <v>0.949391045354542</v>
      </c>
      <c r="AC286" s="1">
        <v>0.97254882768151896</v>
      </c>
      <c r="AD286" s="1">
        <v>0.887142899519759</v>
      </c>
      <c r="AE286" s="1">
        <v>0.97250036429431996</v>
      </c>
      <c r="AF286" s="1">
        <v>0.95734516011078996</v>
      </c>
      <c r="AG286" s="1">
        <v>0.96316688477267098</v>
      </c>
      <c r="AH286" s="1">
        <v>0.978732410708962</v>
      </c>
      <c r="AI286" s="15">
        <v>0.97219635349556699</v>
      </c>
      <c r="AJ286" s="1" t="str">
        <f t="shared" si="47"/>
        <v>AA</v>
      </c>
      <c r="AL286" s="9" t="s">
        <v>14</v>
      </c>
      <c r="AM286" s="1">
        <v>0.99232236554148501</v>
      </c>
      <c r="AN286" s="1">
        <v>0.99295418510799205</v>
      </c>
      <c r="AO286" s="1">
        <v>0.99087445385638595</v>
      </c>
      <c r="AP286" s="1">
        <v>0.91836539031835396</v>
      </c>
      <c r="AQ286" s="1">
        <v>0.98847838458257598</v>
      </c>
      <c r="AR286" s="1">
        <v>0.97662312587236499</v>
      </c>
      <c r="AS286" s="1">
        <v>0.98255243445856499</v>
      </c>
      <c r="AT286" s="1">
        <v>0.99091582059978101</v>
      </c>
      <c r="AU286" s="15">
        <v>0.99454668298739202</v>
      </c>
      <c r="AV286" s="1" t="str">
        <f t="shared" si="48"/>
        <v>AU</v>
      </c>
      <c r="AX286" s="9" t="s">
        <v>14</v>
      </c>
      <c r="AY286" s="1">
        <v>0.99752694954378995</v>
      </c>
      <c r="AZ286" s="1">
        <v>0.99770115901120504</v>
      </c>
      <c r="BA286" s="1">
        <v>0.99332701614424601</v>
      </c>
      <c r="BB286" s="1">
        <v>0.996148603739063</v>
      </c>
      <c r="BC286" s="1">
        <v>0.97367350148282905</v>
      </c>
      <c r="BD286" s="1">
        <v>0.98676199205225901</v>
      </c>
      <c r="BE286" s="1">
        <v>0.75868572951301705</v>
      </c>
      <c r="BF286" s="1">
        <v>0.99383694509998899</v>
      </c>
      <c r="BG286" s="15">
        <v>0.99743988231907099</v>
      </c>
      <c r="BH286" s="1" t="str">
        <f t="shared" si="49"/>
        <v>AZ</v>
      </c>
    </row>
    <row r="287" spans="2:60" x14ac:dyDescent="0.35">
      <c r="B287" s="9" t="s">
        <v>15</v>
      </c>
      <c r="C287" s="1">
        <v>0.95882274211736396</v>
      </c>
      <c r="D287" s="1">
        <v>0.88792573432343902</v>
      </c>
      <c r="E287" s="1">
        <v>0.88102875605948605</v>
      </c>
      <c r="F287" s="1">
        <v>0.88781111001426705</v>
      </c>
      <c r="G287" s="1">
        <v>0.88518390661191004</v>
      </c>
      <c r="H287" s="1">
        <v>0.93270750185031603</v>
      </c>
      <c r="I287" s="1">
        <v>0.69448610125699295</v>
      </c>
      <c r="J287" s="1">
        <v>0.930971782858248</v>
      </c>
      <c r="K287" s="15">
        <v>0.885839898383038</v>
      </c>
      <c r="L287" s="1" t="str">
        <f t="shared" si="45"/>
        <v>C</v>
      </c>
      <c r="N287" s="9" t="s">
        <v>15</v>
      </c>
      <c r="O287" s="1">
        <v>0.96147801781079001</v>
      </c>
      <c r="P287" s="1">
        <v>0.93534983704242902</v>
      </c>
      <c r="Q287" s="1">
        <v>0.92610472399607102</v>
      </c>
      <c r="R287" s="1">
        <v>0.92701125119898098</v>
      </c>
      <c r="S287" s="1">
        <v>0.95007716702305101</v>
      </c>
      <c r="T287" s="1">
        <v>0.93859495571990204</v>
      </c>
      <c r="U287" s="1">
        <v>0.93488985751022602</v>
      </c>
      <c r="V287" s="1">
        <v>0.91998256768376396</v>
      </c>
      <c r="W287" s="15">
        <v>0.93622140397280396</v>
      </c>
      <c r="X287" s="1" t="str">
        <f t="shared" si="46"/>
        <v>O</v>
      </c>
      <c r="Z287" s="9" t="s">
        <v>15</v>
      </c>
      <c r="AA287" s="1">
        <v>0.97556835082305304</v>
      </c>
      <c r="AB287" s="1">
        <v>0.89921643060682699</v>
      </c>
      <c r="AC287" s="1">
        <v>0.96461913303153302</v>
      </c>
      <c r="AD287" s="1">
        <v>0.89916474416206804</v>
      </c>
      <c r="AE287" s="1">
        <v>0.97476867037716597</v>
      </c>
      <c r="AF287" s="1">
        <v>0.97372950642843004</v>
      </c>
      <c r="AG287" s="1">
        <v>0.97029369135391796</v>
      </c>
      <c r="AH287" s="1">
        <v>0.964427581369251</v>
      </c>
      <c r="AI287" s="15">
        <v>0.90290763858932199</v>
      </c>
      <c r="AJ287" s="1" t="str">
        <f t="shared" si="47"/>
        <v>AA</v>
      </c>
      <c r="AL287" s="9" t="s">
        <v>15</v>
      </c>
      <c r="AM287" s="1">
        <v>0.98000434005597403</v>
      </c>
      <c r="AN287" s="1">
        <v>0.92758699191484195</v>
      </c>
      <c r="AO287" s="1">
        <v>0.96839781594005403</v>
      </c>
      <c r="AP287" s="1">
        <v>0.927434178847933</v>
      </c>
      <c r="AQ287" s="1">
        <v>0.98260451412814398</v>
      </c>
      <c r="AR287" s="1">
        <v>0.98603242280209702</v>
      </c>
      <c r="AS287" s="1">
        <v>0.98522301709364002</v>
      </c>
      <c r="AT287" s="1">
        <v>0.96632032731900597</v>
      </c>
      <c r="AU287" s="15">
        <v>0.92734311680470305</v>
      </c>
      <c r="AV287" s="1" t="str">
        <f t="shared" si="48"/>
        <v>AR</v>
      </c>
      <c r="AX287" s="9" t="s">
        <v>15</v>
      </c>
      <c r="AY287" s="1">
        <v>0.995694313587691</v>
      </c>
      <c r="AZ287" s="1">
        <v>0.99293827389012801</v>
      </c>
      <c r="BA287" s="1">
        <v>0.99187782079260201</v>
      </c>
      <c r="BB287" s="1">
        <v>0.99284264106735698</v>
      </c>
      <c r="BC287" s="1">
        <v>0.98930179681141495</v>
      </c>
      <c r="BD287" s="1">
        <v>0.99596872350258303</v>
      </c>
      <c r="BE287" s="1">
        <v>0.91351447024733301</v>
      </c>
      <c r="BF287" s="1">
        <v>0.99605487170824603</v>
      </c>
      <c r="BG287" s="15">
        <v>0.99292537676166703</v>
      </c>
      <c r="BH287" s="1" t="str">
        <f t="shared" si="49"/>
        <v>BF</v>
      </c>
    </row>
    <row r="288" spans="2:60" x14ac:dyDescent="0.35">
      <c r="B288" s="9" t="s">
        <v>16</v>
      </c>
      <c r="C288" s="1">
        <v>0.98911603971041095</v>
      </c>
      <c r="D288" s="1">
        <v>0.99167648360391103</v>
      </c>
      <c r="E288" s="1">
        <v>0.90210427263882398</v>
      </c>
      <c r="F288" s="1">
        <v>0.97574106906383695</v>
      </c>
      <c r="G288" s="1">
        <v>0.903071838952893</v>
      </c>
      <c r="H288" s="1">
        <v>0.96499859229220797</v>
      </c>
      <c r="I288" s="1">
        <v>0.70065761491785195</v>
      </c>
      <c r="J288" s="1">
        <v>0.99195228758073495</v>
      </c>
      <c r="K288" s="15">
        <v>0.98537143784890602</v>
      </c>
      <c r="L288" s="1" t="str">
        <f t="shared" si="45"/>
        <v>J</v>
      </c>
      <c r="N288" s="9" t="s">
        <v>16</v>
      </c>
      <c r="O288" s="1">
        <v>0.96810685742525304</v>
      </c>
      <c r="P288" s="1">
        <v>0.96055386884055804</v>
      </c>
      <c r="Q288" s="1">
        <v>0.95024737134981296</v>
      </c>
      <c r="R288" s="1">
        <v>0.95591863802767496</v>
      </c>
      <c r="S288" s="1">
        <v>0.95985567124326898</v>
      </c>
      <c r="T288" s="1">
        <v>0.94476354502763005</v>
      </c>
      <c r="U288" s="1">
        <v>0.936489294920542</v>
      </c>
      <c r="V288" s="1">
        <v>0.95459363314427004</v>
      </c>
      <c r="W288" s="15">
        <v>0.96116036714655395</v>
      </c>
      <c r="X288" s="1" t="str">
        <f t="shared" si="46"/>
        <v>O</v>
      </c>
      <c r="Z288" s="9" t="s">
        <v>16</v>
      </c>
      <c r="AA288" s="1">
        <v>0.99129994004209099</v>
      </c>
      <c r="AB288" s="1">
        <v>0.99042209125138603</v>
      </c>
      <c r="AC288" s="1">
        <v>0.99052234336802003</v>
      </c>
      <c r="AD288" s="1">
        <v>0.98761422359373197</v>
      </c>
      <c r="AE288" s="1">
        <v>0.98988233203841303</v>
      </c>
      <c r="AF288" s="1">
        <v>0.98821164143569196</v>
      </c>
      <c r="AG288" s="1">
        <v>0.98972659468955804</v>
      </c>
      <c r="AH288" s="1">
        <v>0.99288539133555698</v>
      </c>
      <c r="AI288" s="15">
        <v>0.99207727219393704</v>
      </c>
      <c r="AJ288" s="1" t="str">
        <f t="shared" si="47"/>
        <v>AH</v>
      </c>
      <c r="AL288" s="9" t="s">
        <v>16</v>
      </c>
      <c r="AM288" s="1">
        <v>0.99491801784635903</v>
      </c>
      <c r="AN288" s="1">
        <v>0.99607951670718498</v>
      </c>
      <c r="AO288" s="1">
        <v>0.99369947102501199</v>
      </c>
      <c r="AP288" s="1">
        <v>0.99377646144888698</v>
      </c>
      <c r="AQ288" s="1">
        <v>0.99413495778583505</v>
      </c>
      <c r="AR288" s="1">
        <v>0.99496066189803001</v>
      </c>
      <c r="AS288" s="1">
        <v>0.99556033593087101</v>
      </c>
      <c r="AT288" s="1">
        <v>0.99649541413474196</v>
      </c>
      <c r="AU288" s="15">
        <v>0.99605631574103604</v>
      </c>
      <c r="AV288" s="1" t="str">
        <f t="shared" si="48"/>
        <v>AT</v>
      </c>
      <c r="AX288" s="9" t="s">
        <v>16</v>
      </c>
      <c r="AY288" s="1">
        <v>0.99730924854440905</v>
      </c>
      <c r="AZ288" s="1">
        <v>0.99847241238906803</v>
      </c>
      <c r="BA288" s="1">
        <v>0.99300913973391203</v>
      </c>
      <c r="BB288" s="1">
        <v>0.99817754442372797</v>
      </c>
      <c r="BC288" s="1">
        <v>0.99050989599580197</v>
      </c>
      <c r="BD288" s="1">
        <v>0.99628697915758901</v>
      </c>
      <c r="BE288" s="1">
        <v>0.79856065117405195</v>
      </c>
      <c r="BF288" s="1">
        <v>0.99857299435968205</v>
      </c>
      <c r="BG288" s="15">
        <v>0.99847246987998794</v>
      </c>
      <c r="BH288" s="1" t="str">
        <f t="shared" si="49"/>
        <v>BF</v>
      </c>
    </row>
    <row r="289" spans="2:60" x14ac:dyDescent="0.35">
      <c r="B289" s="9" t="s">
        <v>17</v>
      </c>
      <c r="C289" s="1">
        <v>0.98783413642927298</v>
      </c>
      <c r="D289" s="1">
        <v>0.99355010814797395</v>
      </c>
      <c r="E289" s="1">
        <v>0.90823391796430697</v>
      </c>
      <c r="F289" s="1">
        <v>0.95899713936278796</v>
      </c>
      <c r="G289" s="1">
        <v>0.87452915364155204</v>
      </c>
      <c r="H289" s="1">
        <v>0.96293553081849803</v>
      </c>
      <c r="I289" s="1">
        <v>0.70673698504143601</v>
      </c>
      <c r="J289" s="1">
        <v>0.99153346083628402</v>
      </c>
      <c r="K289" s="15">
        <v>0.98361397590576105</v>
      </c>
      <c r="L289" s="1" t="str">
        <f t="shared" si="45"/>
        <v>D</v>
      </c>
      <c r="N289" s="9" t="s">
        <v>17</v>
      </c>
      <c r="O289" s="1">
        <v>0.97118483222889096</v>
      </c>
      <c r="P289" s="1">
        <v>0.96983312701490898</v>
      </c>
      <c r="Q289" s="1">
        <v>0.96532699672200195</v>
      </c>
      <c r="R289" s="1">
        <v>0.96019435322978797</v>
      </c>
      <c r="S289" s="1">
        <v>0.96191588896620595</v>
      </c>
      <c r="T289" s="1">
        <v>0.94586933310930499</v>
      </c>
      <c r="U289" s="1">
        <v>0.93952704410607502</v>
      </c>
      <c r="V289" s="1">
        <v>0.95608611421520895</v>
      </c>
      <c r="W289" s="15">
        <v>0.96947971768363295</v>
      </c>
      <c r="X289" s="1" t="str">
        <f t="shared" si="46"/>
        <v>O</v>
      </c>
      <c r="Z289" s="9" t="s">
        <v>17</v>
      </c>
      <c r="AA289" s="1">
        <v>0.99493837166263299</v>
      </c>
      <c r="AB289" s="1">
        <v>0.995419451844756</v>
      </c>
      <c r="AC289" s="1">
        <v>0.99383515753868901</v>
      </c>
      <c r="AD289" s="1">
        <v>0.98707534369500505</v>
      </c>
      <c r="AE289" s="1">
        <v>0.99008261371836703</v>
      </c>
      <c r="AF289" s="1">
        <v>0.99068452969954401</v>
      </c>
      <c r="AG289" s="1">
        <v>0.98740995235566198</v>
      </c>
      <c r="AH289" s="1">
        <v>0.99485479625003304</v>
      </c>
      <c r="AI289" s="15">
        <v>0.99365735891884799</v>
      </c>
      <c r="AJ289" s="1" t="str">
        <f t="shared" si="47"/>
        <v>AB</v>
      </c>
      <c r="AL289" s="9" t="s">
        <v>17</v>
      </c>
      <c r="AM289" s="1">
        <v>0.99688247511364603</v>
      </c>
      <c r="AN289" s="1">
        <v>0.99783967504016302</v>
      </c>
      <c r="AO289" s="1">
        <v>0.99654993332755204</v>
      </c>
      <c r="AP289" s="1">
        <v>0.99407273316848099</v>
      </c>
      <c r="AQ289" s="1">
        <v>0.99407286581327303</v>
      </c>
      <c r="AR289" s="1">
        <v>0.995540230066155</v>
      </c>
      <c r="AS289" s="1">
        <v>0.99588325736436201</v>
      </c>
      <c r="AT289" s="1">
        <v>0.997575271396549</v>
      </c>
      <c r="AU289" s="15">
        <v>0.99773850397941799</v>
      </c>
      <c r="AV289" s="1" t="str">
        <f t="shared" si="48"/>
        <v>AN</v>
      </c>
      <c r="AX289" s="9" t="s">
        <v>17</v>
      </c>
      <c r="AY289" s="1">
        <v>0.99795926465419904</v>
      </c>
      <c r="AZ289" s="1">
        <v>0.99890647520498599</v>
      </c>
      <c r="BA289" s="1">
        <v>0.99648296241321399</v>
      </c>
      <c r="BB289" s="1">
        <v>0.99727009132968603</v>
      </c>
      <c r="BC289" s="1">
        <v>0.98563919654096899</v>
      </c>
      <c r="BD289" s="1">
        <v>0.99748381061588298</v>
      </c>
      <c r="BE289" s="1">
        <v>0.76435270301926095</v>
      </c>
      <c r="BF289" s="1">
        <v>0.99866828430224897</v>
      </c>
      <c r="BG289" s="15">
        <v>0.99850733458806296</v>
      </c>
      <c r="BH289" s="1" t="str">
        <f t="shared" si="49"/>
        <v>AZ</v>
      </c>
    </row>
    <row r="290" spans="2:60" x14ac:dyDescent="0.35">
      <c r="B290" s="9" t="s">
        <v>18</v>
      </c>
      <c r="C290" s="1">
        <v>0.98675371597505002</v>
      </c>
      <c r="D290" s="1">
        <v>0.99380644700505705</v>
      </c>
      <c r="E290" s="1">
        <v>0.92308833820953096</v>
      </c>
      <c r="F290" s="1">
        <v>0.95849408461742303</v>
      </c>
      <c r="G290" s="1">
        <v>0.88013159804263097</v>
      </c>
      <c r="H290" s="1">
        <v>0.969083167880471</v>
      </c>
      <c r="I290" s="1">
        <v>0.69971173574031598</v>
      </c>
      <c r="J290" s="1">
        <v>0.99169091445250801</v>
      </c>
      <c r="K290" s="15">
        <v>0.98585634823062196</v>
      </c>
      <c r="L290" s="1" t="str">
        <f t="shared" si="45"/>
        <v>D</v>
      </c>
      <c r="N290" s="9" t="s">
        <v>18</v>
      </c>
      <c r="O290" s="1">
        <v>0.971067196842612</v>
      </c>
      <c r="P290" s="1">
        <v>0.96756168118430996</v>
      </c>
      <c r="Q290" s="1">
        <v>0.96634339873917996</v>
      </c>
      <c r="R290" s="1">
        <v>0.95633918839640597</v>
      </c>
      <c r="S290" s="1">
        <v>0.96008030707902803</v>
      </c>
      <c r="T290" s="1">
        <v>0.94819056628015996</v>
      </c>
      <c r="U290" s="1">
        <v>0.92162337674519401</v>
      </c>
      <c r="V290" s="1">
        <v>0.95804709550509004</v>
      </c>
      <c r="W290" s="15">
        <v>0.96751180256632996</v>
      </c>
      <c r="X290" s="1" t="str">
        <f t="shared" si="46"/>
        <v>O</v>
      </c>
      <c r="Z290" s="9" t="s">
        <v>18</v>
      </c>
      <c r="AA290" s="1">
        <v>0.99248190876338105</v>
      </c>
      <c r="AB290" s="1">
        <v>0.99679898156437996</v>
      </c>
      <c r="AC290" s="1">
        <v>0.99491220254445301</v>
      </c>
      <c r="AD290" s="1">
        <v>0.984329982512815</v>
      </c>
      <c r="AE290" s="1">
        <v>0.99121315875614802</v>
      </c>
      <c r="AF290" s="1">
        <v>0.99147091058605596</v>
      </c>
      <c r="AG290" s="1">
        <v>0.99073611964916197</v>
      </c>
      <c r="AH290" s="1">
        <v>0.996004981973999</v>
      </c>
      <c r="AI290" s="15">
        <v>0.99493485644393198</v>
      </c>
      <c r="AJ290" s="1" t="str">
        <f t="shared" si="47"/>
        <v>AB</v>
      </c>
      <c r="AL290" s="9" t="s">
        <v>18</v>
      </c>
      <c r="AM290" s="1">
        <v>0.99224785897705603</v>
      </c>
      <c r="AN290" s="1">
        <v>0.99852201216454295</v>
      </c>
      <c r="AO290" s="1">
        <v>0.99695590155140001</v>
      </c>
      <c r="AP290" s="1">
        <v>0.99322480096302201</v>
      </c>
      <c r="AQ290" s="1">
        <v>0.99505435349160998</v>
      </c>
      <c r="AR290" s="1">
        <v>0.99580127270253604</v>
      </c>
      <c r="AS290" s="1">
        <v>0.99590287420115797</v>
      </c>
      <c r="AT290" s="1">
        <v>0.99830228239730101</v>
      </c>
      <c r="AU290" s="15">
        <v>0.99830923322488396</v>
      </c>
      <c r="AV290" s="1" t="str">
        <f t="shared" si="48"/>
        <v>AN</v>
      </c>
      <c r="AX290" s="9" t="s">
        <v>18</v>
      </c>
      <c r="AY290" s="1">
        <v>0.998336191438423</v>
      </c>
      <c r="AZ290" s="1">
        <v>0.99899415776061495</v>
      </c>
      <c r="BA290" s="1">
        <v>0.99705333740755397</v>
      </c>
      <c r="BB290" s="1">
        <v>0.99738159948233795</v>
      </c>
      <c r="BC290" s="1">
        <v>0.987718448336522</v>
      </c>
      <c r="BD290" s="1">
        <v>0.99778976078585602</v>
      </c>
      <c r="BE290" s="1">
        <v>0.84706840442498499</v>
      </c>
      <c r="BF290" s="1">
        <v>0.99881147189195896</v>
      </c>
      <c r="BG290" s="15">
        <v>0.99858609521255504</v>
      </c>
      <c r="BH290" s="1" t="str">
        <f t="shared" si="49"/>
        <v>AZ</v>
      </c>
    </row>
    <row r="291" spans="2:60" x14ac:dyDescent="0.35">
      <c r="B291" s="10" t="s">
        <v>30</v>
      </c>
      <c r="K291" s="15"/>
      <c r="N291" s="10" t="s">
        <v>30</v>
      </c>
      <c r="W291" s="15"/>
      <c r="Z291" s="10" t="s">
        <v>30</v>
      </c>
      <c r="AI291" s="15"/>
      <c r="AL291" s="10" t="s">
        <v>30</v>
      </c>
      <c r="AU291" s="15"/>
      <c r="AX291" s="10" t="s">
        <v>30</v>
      </c>
      <c r="BG291" s="15"/>
    </row>
    <row r="292" spans="2:60" x14ac:dyDescent="0.35">
      <c r="B292" s="9" t="s">
        <v>11</v>
      </c>
      <c r="C292" s="1">
        <v>0.98967713102996702</v>
      </c>
      <c r="D292" s="1">
        <v>0.99275952866199002</v>
      </c>
      <c r="E292" s="1">
        <v>0.92421294766172502</v>
      </c>
      <c r="F292" s="1">
        <v>0.97998666633001297</v>
      </c>
      <c r="G292" s="1">
        <v>0.90683714010240202</v>
      </c>
      <c r="H292" s="1">
        <v>0.97729767281274804</v>
      </c>
      <c r="I292" s="1">
        <v>0.73319272069626196</v>
      </c>
      <c r="J292" s="1">
        <v>0.99526548540292803</v>
      </c>
      <c r="K292" s="15">
        <v>0.98700443123242099</v>
      </c>
      <c r="L292" s="1" t="str">
        <f t="shared" si="45"/>
        <v>J</v>
      </c>
      <c r="N292" s="9" t="s">
        <v>11</v>
      </c>
      <c r="O292" s="1">
        <v>0.97117545545203099</v>
      </c>
      <c r="P292" s="1">
        <v>0.96522457729433297</v>
      </c>
      <c r="Q292" s="1">
        <v>0.96064606051078405</v>
      </c>
      <c r="R292" s="1">
        <v>0.96009218949452202</v>
      </c>
      <c r="S292" s="1">
        <v>0.96382655415332696</v>
      </c>
      <c r="T292" s="1">
        <v>0.96148939488719298</v>
      </c>
      <c r="U292" s="1">
        <v>0.95665280380986994</v>
      </c>
      <c r="V292" s="1">
        <v>0.96392754478526199</v>
      </c>
      <c r="W292" s="15">
        <v>0.96541338927770304</v>
      </c>
      <c r="X292" s="1" t="str">
        <f t="shared" si="46"/>
        <v>O</v>
      </c>
      <c r="Z292" s="9" t="s">
        <v>11</v>
      </c>
      <c r="AA292" s="1">
        <v>0.99524789338455999</v>
      </c>
      <c r="AB292" s="1">
        <v>0.99468985094382401</v>
      </c>
      <c r="AC292" s="1">
        <v>0.99294587707502102</v>
      </c>
      <c r="AD292" s="1">
        <v>0.99260459848374805</v>
      </c>
      <c r="AE292" s="1">
        <v>0.99177317813246901</v>
      </c>
      <c r="AF292" s="1">
        <v>0.99344298432287004</v>
      </c>
      <c r="AG292" s="1">
        <v>0.99273232234812103</v>
      </c>
      <c r="AH292" s="1">
        <v>0.99499422980743402</v>
      </c>
      <c r="AI292" s="15">
        <v>0.99461380071619898</v>
      </c>
      <c r="AJ292" s="1" t="str">
        <f t="shared" si="47"/>
        <v>AA</v>
      </c>
      <c r="AL292" s="9" t="s">
        <v>11</v>
      </c>
      <c r="AM292" s="1">
        <v>0.99718858963896295</v>
      </c>
      <c r="AN292" s="1">
        <v>0.99713737092818999</v>
      </c>
      <c r="AO292" s="1">
        <v>0.99573070513596895</v>
      </c>
      <c r="AP292" s="1">
        <v>0.99633004058656005</v>
      </c>
      <c r="AQ292" s="1">
        <v>0.99533042379274606</v>
      </c>
      <c r="AR292" s="1">
        <v>0.99657010858699202</v>
      </c>
      <c r="AS292" s="1">
        <v>0.99702347896950305</v>
      </c>
      <c r="AT292" s="1">
        <v>0.99739712681090398</v>
      </c>
      <c r="AU292" s="15">
        <v>0.997139493638865</v>
      </c>
      <c r="AV292" s="1" t="str">
        <f t="shared" si="48"/>
        <v>AT</v>
      </c>
      <c r="AX292" s="9" t="s">
        <v>11</v>
      </c>
      <c r="AY292" s="1">
        <v>0.99848103768042096</v>
      </c>
      <c r="AZ292" s="1">
        <v>0.99856641383294298</v>
      </c>
      <c r="BA292" s="1">
        <v>0.99608297573436999</v>
      </c>
      <c r="BB292" s="1">
        <v>0.997766288191688</v>
      </c>
      <c r="BC292" s="1">
        <v>0.99145914974119198</v>
      </c>
      <c r="BD292" s="1">
        <v>0.99845041715412997</v>
      </c>
      <c r="BE292" s="1">
        <v>0.83349882213580295</v>
      </c>
      <c r="BF292" s="1">
        <v>0.99907001266500095</v>
      </c>
      <c r="BG292" s="15">
        <v>0.99832946286485902</v>
      </c>
      <c r="BH292" s="1" t="str">
        <f t="shared" si="49"/>
        <v>BF</v>
      </c>
    </row>
    <row r="293" spans="2:60" x14ac:dyDescent="0.35">
      <c r="B293" s="9" t="s">
        <v>12</v>
      </c>
      <c r="C293" s="1">
        <v>0.97755571684216203</v>
      </c>
      <c r="D293" s="1">
        <v>0.992470874538526</v>
      </c>
      <c r="E293" s="1">
        <v>0.90326875887892699</v>
      </c>
      <c r="F293" s="1">
        <v>0.97384286768572503</v>
      </c>
      <c r="G293" s="1">
        <v>0.88618987298908902</v>
      </c>
      <c r="H293" s="1">
        <v>0.96820188014972397</v>
      </c>
      <c r="I293" s="1">
        <v>0.69008516840452505</v>
      </c>
      <c r="J293" s="1">
        <v>0.99258854808629704</v>
      </c>
      <c r="K293" s="15">
        <v>0.98433658717928696</v>
      </c>
      <c r="L293" s="1" t="str">
        <f t="shared" si="45"/>
        <v>J</v>
      </c>
      <c r="N293" s="9" t="s">
        <v>12</v>
      </c>
      <c r="O293" s="1">
        <v>0.96783408057004605</v>
      </c>
      <c r="P293" s="1">
        <v>0.96421234107564002</v>
      </c>
      <c r="Q293" s="1">
        <v>0.95711332671924498</v>
      </c>
      <c r="R293" s="1">
        <v>0.95202987730046296</v>
      </c>
      <c r="S293" s="1">
        <v>0.95867235029344</v>
      </c>
      <c r="T293" s="1">
        <v>0.94644336978005605</v>
      </c>
      <c r="U293" s="1">
        <v>0.94267777486864301</v>
      </c>
      <c r="V293" s="1">
        <v>0.95574426546729696</v>
      </c>
      <c r="W293" s="15">
        <v>0.96483869617600604</v>
      </c>
      <c r="X293" s="1" t="str">
        <f t="shared" si="46"/>
        <v>O</v>
      </c>
      <c r="Z293" s="9" t="s">
        <v>12</v>
      </c>
      <c r="AA293" s="1">
        <v>0.99298161029535503</v>
      </c>
      <c r="AB293" s="1">
        <v>0.99483605532360497</v>
      </c>
      <c r="AC293" s="1">
        <v>0.99242230909977203</v>
      </c>
      <c r="AD293" s="1">
        <v>0.98527164203310003</v>
      </c>
      <c r="AE293" s="1">
        <v>0.99020350516616895</v>
      </c>
      <c r="AF293" s="1">
        <v>0.98893045484346898</v>
      </c>
      <c r="AG293" s="1">
        <v>0.98898618505809999</v>
      </c>
      <c r="AH293" s="1">
        <v>0.99357451666312901</v>
      </c>
      <c r="AI293" s="15">
        <v>0.99321006076419405</v>
      </c>
      <c r="AJ293" s="1" t="str">
        <f t="shared" si="47"/>
        <v>AB</v>
      </c>
      <c r="AL293" s="9" t="s">
        <v>12</v>
      </c>
      <c r="AM293" s="1">
        <v>0.99425248333529204</v>
      </c>
      <c r="AN293" s="1">
        <v>0.99710720817514598</v>
      </c>
      <c r="AO293" s="1">
        <v>0.99524762697163305</v>
      </c>
      <c r="AP293" s="1">
        <v>0.99339794836629403</v>
      </c>
      <c r="AQ293" s="1">
        <v>0.99485922145304495</v>
      </c>
      <c r="AR293" s="1">
        <v>0.99537432452691199</v>
      </c>
      <c r="AS293" s="1">
        <v>0.99587414195262502</v>
      </c>
      <c r="AT293" s="1">
        <v>0.996893437633948</v>
      </c>
      <c r="AU293" s="15">
        <v>0.99710948758960405</v>
      </c>
      <c r="AV293" s="1" t="str">
        <f t="shared" si="48"/>
        <v>AU</v>
      </c>
      <c r="AX293" s="9" t="s">
        <v>12</v>
      </c>
      <c r="AY293" s="1">
        <v>0.99824696179695405</v>
      </c>
      <c r="AZ293" s="1">
        <v>0.99860376041276</v>
      </c>
      <c r="BA293" s="1">
        <v>0.99541285007213598</v>
      </c>
      <c r="BB293" s="1">
        <v>0.99764495286445698</v>
      </c>
      <c r="BC293" s="1">
        <v>0.98862141642330503</v>
      </c>
      <c r="BD293" s="1">
        <v>0.99668776230739198</v>
      </c>
      <c r="BE293" s="1">
        <v>0.79163957276221797</v>
      </c>
      <c r="BF293" s="1">
        <v>0.998708142605789</v>
      </c>
      <c r="BG293" s="15">
        <v>0.99802166681793103</v>
      </c>
      <c r="BH293" s="1" t="str">
        <f t="shared" si="49"/>
        <v>BF</v>
      </c>
    </row>
    <row r="294" spans="2:60" x14ac:dyDescent="0.35">
      <c r="B294" s="9" t="s">
        <v>13</v>
      </c>
      <c r="C294" s="1">
        <v>0.96741615237477496</v>
      </c>
      <c r="D294" s="1">
        <v>0.98955578034847202</v>
      </c>
      <c r="E294" s="1">
        <v>0.91497836732576299</v>
      </c>
      <c r="F294" s="1">
        <v>0.96070724312675504</v>
      </c>
      <c r="G294" s="1">
        <v>0.84687825955547502</v>
      </c>
      <c r="H294" s="1">
        <v>0.95500708895423103</v>
      </c>
      <c r="I294" s="1">
        <v>0.65178898043237699</v>
      </c>
      <c r="J294" s="1">
        <v>0.98714415717400295</v>
      </c>
      <c r="K294" s="15">
        <v>0.97894517498964995</v>
      </c>
      <c r="L294" s="1" t="str">
        <f t="shared" si="45"/>
        <v>D</v>
      </c>
      <c r="N294" s="9" t="s">
        <v>13</v>
      </c>
      <c r="O294" s="1">
        <v>0.96448042627678998</v>
      </c>
      <c r="P294" s="1">
        <v>0.96080303591134197</v>
      </c>
      <c r="Q294" s="1">
        <v>0.95005927682990499</v>
      </c>
      <c r="R294" s="1">
        <v>0.94061360777664704</v>
      </c>
      <c r="S294" s="1">
        <v>0.95598095507819603</v>
      </c>
      <c r="T294" s="1">
        <v>0.91324205382762402</v>
      </c>
      <c r="U294" s="1">
        <v>0.87498189738111798</v>
      </c>
      <c r="V294" s="1">
        <v>0.93181642428010003</v>
      </c>
      <c r="W294" s="15">
        <v>0.962026455752375</v>
      </c>
      <c r="X294" s="1" t="str">
        <f t="shared" si="46"/>
        <v>O</v>
      </c>
      <c r="Z294" s="9" t="s">
        <v>13</v>
      </c>
      <c r="AA294" s="1">
        <v>0.98974484790894102</v>
      </c>
      <c r="AB294" s="1">
        <v>0.99302955023670503</v>
      </c>
      <c r="AC294" s="1">
        <v>0.98955777954343405</v>
      </c>
      <c r="AD294" s="1">
        <v>0.96855181327922801</v>
      </c>
      <c r="AE294" s="1">
        <v>0.98638683484809397</v>
      </c>
      <c r="AF294" s="1">
        <v>0.97533229946511102</v>
      </c>
      <c r="AG294" s="1">
        <v>0.98065209952417798</v>
      </c>
      <c r="AH294" s="1">
        <v>0.99014968374198298</v>
      </c>
      <c r="AI294" s="15">
        <v>0.98939887786054004</v>
      </c>
      <c r="AJ294" s="1" t="str">
        <f t="shared" si="47"/>
        <v>AB</v>
      </c>
      <c r="AL294" s="9" t="s">
        <v>13</v>
      </c>
      <c r="AM294" s="1">
        <v>0.99067670019687104</v>
      </c>
      <c r="AN294" s="1">
        <v>0.99677966852089295</v>
      </c>
      <c r="AO294" s="1">
        <v>0.993525724059663</v>
      </c>
      <c r="AP294" s="1">
        <v>0.95110649880042297</v>
      </c>
      <c r="AQ294" s="1">
        <v>0.99180600513439598</v>
      </c>
      <c r="AR294" s="1">
        <v>0.99139199110084997</v>
      </c>
      <c r="AS294" s="1">
        <v>0.99233193915514994</v>
      </c>
      <c r="AT294" s="1">
        <v>0.99565060904863001</v>
      </c>
      <c r="AU294" s="15">
        <v>0.996698071652103</v>
      </c>
      <c r="AV294" s="1" t="str">
        <f t="shared" si="48"/>
        <v>AN</v>
      </c>
      <c r="AX294" s="9" t="s">
        <v>13</v>
      </c>
      <c r="AY294" s="1">
        <v>0.99839237003150205</v>
      </c>
      <c r="AZ294" s="1">
        <v>0.99851993266059502</v>
      </c>
      <c r="BA294" s="1">
        <v>0.99504142412768504</v>
      </c>
      <c r="BB294" s="1">
        <v>0.99711268378786599</v>
      </c>
      <c r="BC294" s="1">
        <v>0.98215059782457803</v>
      </c>
      <c r="BD294" s="1">
        <v>0.99558360514845201</v>
      </c>
      <c r="BE294" s="1">
        <v>0.83113218514620801</v>
      </c>
      <c r="BF294" s="1">
        <v>0.99766735462876999</v>
      </c>
      <c r="BG294" s="15">
        <v>0.99795915151477899</v>
      </c>
      <c r="BH294" s="1" t="str">
        <f t="shared" si="49"/>
        <v>AZ</v>
      </c>
    </row>
    <row r="295" spans="2:60" x14ac:dyDescent="0.35">
      <c r="B295" s="9" t="s">
        <v>14</v>
      </c>
      <c r="C295" s="1">
        <v>0.95062458998900101</v>
      </c>
      <c r="D295" s="1">
        <v>0.97106975690603303</v>
      </c>
      <c r="E295" s="1">
        <v>0.907276738841439</v>
      </c>
      <c r="F295" s="1">
        <v>0.89063972415058001</v>
      </c>
      <c r="G295" s="1">
        <v>0.81660560483321398</v>
      </c>
      <c r="H295" s="1">
        <v>0.93095924954161902</v>
      </c>
      <c r="I295" s="1">
        <v>0.65913585602299996</v>
      </c>
      <c r="J295" s="1">
        <v>0.97607304388183402</v>
      </c>
      <c r="K295" s="15">
        <v>0.94571542516695895</v>
      </c>
      <c r="L295" s="1" t="str">
        <f t="shared" si="45"/>
        <v>J</v>
      </c>
      <c r="N295" s="9" t="s">
        <v>14</v>
      </c>
      <c r="O295" s="1">
        <v>0.95764996003554903</v>
      </c>
      <c r="P295" s="1">
        <v>0.92361247181482198</v>
      </c>
      <c r="Q295" s="1">
        <v>0.92086790373386795</v>
      </c>
      <c r="R295" s="1">
        <v>0.86916822714578701</v>
      </c>
      <c r="S295" s="1">
        <v>0.94223132574565704</v>
      </c>
      <c r="T295" s="1">
        <v>0.85879636462630704</v>
      </c>
      <c r="U295" s="1">
        <v>0.83142353458165497</v>
      </c>
      <c r="V295" s="1">
        <v>0.88499248973926803</v>
      </c>
      <c r="W295" s="15">
        <v>0.93382905258200999</v>
      </c>
      <c r="X295" s="1" t="str">
        <f t="shared" si="46"/>
        <v>O</v>
      </c>
      <c r="Z295" s="9" t="s">
        <v>14</v>
      </c>
      <c r="AA295" s="1">
        <v>0.983671659030804</v>
      </c>
      <c r="AB295" s="1">
        <v>0.96424900245587797</v>
      </c>
      <c r="AC295" s="1">
        <v>0.97070507504701797</v>
      </c>
      <c r="AD295" s="1">
        <v>0.90391407110631405</v>
      </c>
      <c r="AE295" s="1">
        <v>0.97409473383903</v>
      </c>
      <c r="AF295" s="1">
        <v>0.95902952955466603</v>
      </c>
      <c r="AG295" s="1">
        <v>0.96634457254658501</v>
      </c>
      <c r="AH295" s="1">
        <v>0.97941037440719003</v>
      </c>
      <c r="AI295" s="15">
        <v>0.97779958454573901</v>
      </c>
      <c r="AJ295" s="1" t="str">
        <f t="shared" si="47"/>
        <v>AA</v>
      </c>
      <c r="AL295" s="9" t="s">
        <v>14</v>
      </c>
      <c r="AM295" s="1">
        <v>0.99090209311760802</v>
      </c>
      <c r="AN295" s="1">
        <v>0.99280849396912496</v>
      </c>
      <c r="AO295" s="1">
        <v>0.99086654988617795</v>
      </c>
      <c r="AP295" s="1">
        <v>0.91360387437448798</v>
      </c>
      <c r="AQ295" s="1">
        <v>0.99106500484015203</v>
      </c>
      <c r="AR295" s="1">
        <v>0.98047218722461404</v>
      </c>
      <c r="AS295" s="1">
        <v>0.98279012327090898</v>
      </c>
      <c r="AT295" s="1">
        <v>0.99028406660045998</v>
      </c>
      <c r="AU295" s="15">
        <v>0.99358987547466304</v>
      </c>
      <c r="AV295" s="1" t="str">
        <f t="shared" si="48"/>
        <v>AU</v>
      </c>
      <c r="AX295" s="9" t="s">
        <v>14</v>
      </c>
      <c r="AY295" s="1">
        <v>0.99687047299013998</v>
      </c>
      <c r="AZ295" s="1">
        <v>0.99642945904713298</v>
      </c>
      <c r="BA295" s="1">
        <v>0.99327804582325097</v>
      </c>
      <c r="BB295" s="1">
        <v>0.99535562037450198</v>
      </c>
      <c r="BC295" s="1">
        <v>0.97886278414708205</v>
      </c>
      <c r="BD295" s="1">
        <v>0.98258205512449803</v>
      </c>
      <c r="BE295" s="1">
        <v>0.82998546744584101</v>
      </c>
      <c r="BF295" s="1">
        <v>0.99428467908693896</v>
      </c>
      <c r="BG295" s="15">
        <v>0.99705420143910395</v>
      </c>
      <c r="BH295" s="1" t="str">
        <f t="shared" si="49"/>
        <v>BG</v>
      </c>
    </row>
    <row r="296" spans="2:60" x14ac:dyDescent="0.35">
      <c r="B296" s="9" t="s">
        <v>15</v>
      </c>
      <c r="C296" s="1">
        <v>0.95573735987216302</v>
      </c>
      <c r="D296" s="1">
        <v>0.88891989242175595</v>
      </c>
      <c r="E296" s="1">
        <v>0.88278035060320403</v>
      </c>
      <c r="F296" s="1">
        <v>0.88574425598718998</v>
      </c>
      <c r="G296" s="1">
        <v>0.89162251559998096</v>
      </c>
      <c r="H296" s="1">
        <v>0.93908521042970305</v>
      </c>
      <c r="I296" s="1">
        <v>0.68124789591825397</v>
      </c>
      <c r="J296" s="1">
        <v>0.93286418533953497</v>
      </c>
      <c r="K296" s="15">
        <v>0.88836596849049798</v>
      </c>
      <c r="L296" s="1" t="str">
        <f t="shared" si="45"/>
        <v>C</v>
      </c>
      <c r="N296" s="9" t="s">
        <v>15</v>
      </c>
      <c r="O296" s="1">
        <v>0.96107867697034099</v>
      </c>
      <c r="P296" s="1">
        <v>0.93625926977790797</v>
      </c>
      <c r="Q296" s="1">
        <v>0.925046709992427</v>
      </c>
      <c r="R296" s="1">
        <v>0.92445474651050197</v>
      </c>
      <c r="S296" s="1">
        <v>0.95309721237289602</v>
      </c>
      <c r="T296" s="1">
        <v>0.93855592446324798</v>
      </c>
      <c r="U296" s="1">
        <v>0.91947697857289501</v>
      </c>
      <c r="V296" s="1">
        <v>0.92471775467206296</v>
      </c>
      <c r="W296" s="15">
        <v>0.93638133408345303</v>
      </c>
      <c r="X296" s="1" t="str">
        <f t="shared" si="46"/>
        <v>O</v>
      </c>
      <c r="Z296" s="9" t="s">
        <v>15</v>
      </c>
      <c r="AA296" s="1">
        <v>0.97450925782520603</v>
      </c>
      <c r="AB296" s="1">
        <v>0.90169919614092298</v>
      </c>
      <c r="AC296" s="1">
        <v>0.96133322189995496</v>
      </c>
      <c r="AD296" s="1">
        <v>0.89693000831499703</v>
      </c>
      <c r="AE296" s="1">
        <v>0.97281630950963904</v>
      </c>
      <c r="AF296" s="1">
        <v>0.97651142951980496</v>
      </c>
      <c r="AG296" s="1">
        <v>0.95905850495812495</v>
      </c>
      <c r="AH296" s="1">
        <v>0.96672787106758895</v>
      </c>
      <c r="AI296" s="15">
        <v>0.89992583837955398</v>
      </c>
      <c r="AJ296" s="1" t="str">
        <f t="shared" si="47"/>
        <v>AF</v>
      </c>
      <c r="AL296" s="9" t="s">
        <v>15</v>
      </c>
      <c r="AM296" s="1">
        <v>0.97834461029198705</v>
      </c>
      <c r="AN296" s="1">
        <v>0.92774140759004797</v>
      </c>
      <c r="AO296" s="1">
        <v>0.96528266193092005</v>
      </c>
      <c r="AP296" s="1">
        <v>0.927057401161689</v>
      </c>
      <c r="AQ296" s="1">
        <v>0.98260451080968703</v>
      </c>
      <c r="AR296" s="1">
        <v>0.98586238813624205</v>
      </c>
      <c r="AS296" s="1">
        <v>0.98596297471267302</v>
      </c>
      <c r="AT296" s="1">
        <v>0.97073076593597096</v>
      </c>
      <c r="AU296" s="15">
        <v>0.92777878952818305</v>
      </c>
      <c r="AV296" s="1" t="str">
        <f t="shared" si="48"/>
        <v>AS</v>
      </c>
      <c r="AX296" s="9" t="s">
        <v>15</v>
      </c>
      <c r="AY296" s="1">
        <v>0.99543169410542898</v>
      </c>
      <c r="AZ296" s="1">
        <v>0.99298877498022498</v>
      </c>
      <c r="BA296" s="1">
        <v>0.99208516720478102</v>
      </c>
      <c r="BB296" s="1">
        <v>0.99284811532713302</v>
      </c>
      <c r="BC296" s="1">
        <v>0.99092907120843798</v>
      </c>
      <c r="BD296" s="1">
        <v>0.99592799900936702</v>
      </c>
      <c r="BE296" s="1">
        <v>0.83892373956930699</v>
      </c>
      <c r="BF296" s="1">
        <v>0.99619407165026297</v>
      </c>
      <c r="BG296" s="15">
        <v>0.99296992786762495</v>
      </c>
      <c r="BH296" s="1" t="str">
        <f t="shared" si="49"/>
        <v>BF</v>
      </c>
    </row>
    <row r="297" spans="2:60" x14ac:dyDescent="0.35">
      <c r="B297" s="9" t="s">
        <v>16</v>
      </c>
      <c r="C297" s="1">
        <v>0.99079046023391504</v>
      </c>
      <c r="D297" s="1">
        <v>0.99228474231580799</v>
      </c>
      <c r="E297" s="1">
        <v>0.90327819470120396</v>
      </c>
      <c r="F297" s="1">
        <v>0.97184676163232198</v>
      </c>
      <c r="G297" s="1">
        <v>0.88868349563027005</v>
      </c>
      <c r="H297" s="1">
        <v>0.967822401308152</v>
      </c>
      <c r="I297" s="1">
        <v>0.75123505277955605</v>
      </c>
      <c r="J297" s="1">
        <v>0.99190023887817802</v>
      </c>
      <c r="K297" s="15">
        <v>0.98561103465493904</v>
      </c>
      <c r="L297" s="1" t="str">
        <f t="shared" si="45"/>
        <v>D</v>
      </c>
      <c r="N297" s="9" t="s">
        <v>16</v>
      </c>
      <c r="O297" s="1">
        <v>0.96670036696134398</v>
      </c>
      <c r="P297" s="1">
        <v>0.96088153142371602</v>
      </c>
      <c r="Q297" s="1">
        <v>0.95135470252063004</v>
      </c>
      <c r="R297" s="1">
        <v>0.954054121420299</v>
      </c>
      <c r="S297" s="1">
        <v>0.96042170574041397</v>
      </c>
      <c r="T297" s="1">
        <v>0.94617173884627004</v>
      </c>
      <c r="U297" s="1">
        <v>0.94185571514472399</v>
      </c>
      <c r="V297" s="1">
        <v>0.952981093361561</v>
      </c>
      <c r="W297" s="15">
        <v>0.961310115218732</v>
      </c>
      <c r="X297" s="1" t="str">
        <f t="shared" si="46"/>
        <v>O</v>
      </c>
      <c r="Z297" s="9" t="s">
        <v>16</v>
      </c>
      <c r="AA297" s="1">
        <v>0.99038846240607403</v>
      </c>
      <c r="AB297" s="1">
        <v>0.992861685603174</v>
      </c>
      <c r="AC297" s="1">
        <v>0.99083148020401302</v>
      </c>
      <c r="AD297" s="1">
        <v>0.98297881710580604</v>
      </c>
      <c r="AE297" s="1">
        <v>0.98980466617913698</v>
      </c>
      <c r="AF297" s="1">
        <v>0.98884514725711503</v>
      </c>
      <c r="AG297" s="1">
        <v>0.98894394635058502</v>
      </c>
      <c r="AH297" s="1">
        <v>0.99260317680050802</v>
      </c>
      <c r="AI297" s="15">
        <v>0.99200965102348604</v>
      </c>
      <c r="AJ297" s="1" t="str">
        <f t="shared" si="47"/>
        <v>AB</v>
      </c>
      <c r="AL297" s="9" t="s">
        <v>16</v>
      </c>
      <c r="AM297" s="1">
        <v>0.99374449783128604</v>
      </c>
      <c r="AN297" s="1">
        <v>0.99597846490014297</v>
      </c>
      <c r="AO297" s="1">
        <v>0.99403066611732305</v>
      </c>
      <c r="AP297" s="1">
        <v>0.99216663671116101</v>
      </c>
      <c r="AQ297" s="1">
        <v>0.99430203858492605</v>
      </c>
      <c r="AR297" s="1">
        <v>0.99500519646149199</v>
      </c>
      <c r="AS297" s="1">
        <v>0.99574512951174698</v>
      </c>
      <c r="AT297" s="1">
        <v>0.99655687180533004</v>
      </c>
      <c r="AU297" s="15">
        <v>0.99605163640169403</v>
      </c>
      <c r="AV297" s="1" t="str">
        <f t="shared" si="48"/>
        <v>AT</v>
      </c>
      <c r="AX297" s="9" t="s">
        <v>16</v>
      </c>
      <c r="AY297" s="1">
        <v>0.99816935587567501</v>
      </c>
      <c r="AZ297" s="1">
        <v>0.99848194835380799</v>
      </c>
      <c r="BA297" s="1">
        <v>0.99307540884428402</v>
      </c>
      <c r="BB297" s="1">
        <v>0.99823130707805896</v>
      </c>
      <c r="BC297" s="1">
        <v>0.98663533001718395</v>
      </c>
      <c r="BD297" s="1">
        <v>0.99666633069014499</v>
      </c>
      <c r="BE297" s="1">
        <v>0.77095688526952399</v>
      </c>
      <c r="BF297" s="1">
        <v>0.99862386503349898</v>
      </c>
      <c r="BG297" s="15">
        <v>0.99841459924792697</v>
      </c>
      <c r="BH297" s="1" t="str">
        <f t="shared" si="49"/>
        <v>BF</v>
      </c>
    </row>
    <row r="298" spans="2:60" x14ac:dyDescent="0.35">
      <c r="B298" s="9" t="s">
        <v>17</v>
      </c>
      <c r="C298" s="1">
        <v>0.98394343788905803</v>
      </c>
      <c r="D298" s="1">
        <v>0.99428490466460495</v>
      </c>
      <c r="E298" s="1">
        <v>0.914566370046486</v>
      </c>
      <c r="F298" s="1">
        <v>0.96409364493414196</v>
      </c>
      <c r="G298" s="1">
        <v>0.89462696986511703</v>
      </c>
      <c r="H298" s="1">
        <v>0.96544886670281604</v>
      </c>
      <c r="I298" s="1">
        <v>0.66041234250463698</v>
      </c>
      <c r="J298" s="1">
        <v>0.99267220677471202</v>
      </c>
      <c r="K298" s="15">
        <v>0.983379451490208</v>
      </c>
      <c r="L298" s="1" t="str">
        <f t="shared" si="45"/>
        <v>D</v>
      </c>
      <c r="N298" s="9" t="s">
        <v>17</v>
      </c>
      <c r="O298" s="1">
        <v>0.971107768473632</v>
      </c>
      <c r="P298" s="1">
        <v>0.97009035462513404</v>
      </c>
      <c r="Q298" s="1">
        <v>0.96510645324798106</v>
      </c>
      <c r="R298" s="1">
        <v>0.95420235122863095</v>
      </c>
      <c r="S298" s="1">
        <v>0.96383868004142603</v>
      </c>
      <c r="T298" s="1">
        <v>0.94767768175789502</v>
      </c>
      <c r="U298" s="1">
        <v>0.93991142682275697</v>
      </c>
      <c r="V298" s="1">
        <v>0.95675215699783001</v>
      </c>
      <c r="W298" s="15">
        <v>0.96894557435158901</v>
      </c>
      <c r="X298" s="1" t="str">
        <f t="shared" si="46"/>
        <v>O</v>
      </c>
      <c r="Z298" s="9" t="s">
        <v>17</v>
      </c>
      <c r="AA298" s="1">
        <v>0.99453371573047</v>
      </c>
      <c r="AB298" s="1">
        <v>0.99457451824730603</v>
      </c>
      <c r="AC298" s="1">
        <v>0.99388679688354697</v>
      </c>
      <c r="AD298" s="1">
        <v>0.98279743595438496</v>
      </c>
      <c r="AE298" s="1">
        <v>0.99176159130160901</v>
      </c>
      <c r="AF298" s="1">
        <v>0.98925040203647596</v>
      </c>
      <c r="AG298" s="1">
        <v>0.98948623647371203</v>
      </c>
      <c r="AH298" s="1">
        <v>0.99480699762338398</v>
      </c>
      <c r="AI298" s="15">
        <v>0.99408943998231303</v>
      </c>
      <c r="AJ298" s="1" t="str">
        <f t="shared" si="47"/>
        <v>AH</v>
      </c>
      <c r="AL298" s="9" t="s">
        <v>17</v>
      </c>
      <c r="AM298" s="1">
        <v>0.99648658231946696</v>
      </c>
      <c r="AN298" s="1">
        <v>0.99783986465720098</v>
      </c>
      <c r="AO298" s="1">
        <v>0.996636023939523</v>
      </c>
      <c r="AP298" s="1">
        <v>0.99243728421805899</v>
      </c>
      <c r="AQ298" s="1">
        <v>0.99537838810055501</v>
      </c>
      <c r="AR298" s="1">
        <v>0.995090568055914</v>
      </c>
      <c r="AS298" s="1">
        <v>0.99595490741094705</v>
      </c>
      <c r="AT298" s="1">
        <v>0.99759337818065696</v>
      </c>
      <c r="AU298" s="15">
        <v>0.99780215278962303</v>
      </c>
      <c r="AV298" s="1" t="str">
        <f t="shared" si="48"/>
        <v>AN</v>
      </c>
      <c r="AX298" s="9" t="s">
        <v>17</v>
      </c>
      <c r="AY298" s="1">
        <v>0.998535039369844</v>
      </c>
      <c r="AZ298" s="1">
        <v>0.99887610170361096</v>
      </c>
      <c r="BA298" s="1">
        <v>0.99650830284476299</v>
      </c>
      <c r="BB298" s="1">
        <v>0.99696146084868398</v>
      </c>
      <c r="BC298" s="1">
        <v>0.988508635279301</v>
      </c>
      <c r="BD298" s="1">
        <v>0.99755857236592105</v>
      </c>
      <c r="BE298" s="1">
        <v>0.86760970086904698</v>
      </c>
      <c r="BF298" s="1">
        <v>0.99879516199331297</v>
      </c>
      <c r="BG298" s="15">
        <v>0.99866756000887202</v>
      </c>
      <c r="BH298" s="1" t="str">
        <f t="shared" si="49"/>
        <v>AZ</v>
      </c>
    </row>
    <row r="299" spans="2:60" x14ac:dyDescent="0.35">
      <c r="B299" s="9" t="s">
        <v>18</v>
      </c>
      <c r="C299" s="1">
        <v>0.98069216750006105</v>
      </c>
      <c r="D299" s="1">
        <v>0.99303858564207004</v>
      </c>
      <c r="E299" s="1">
        <v>0.92755818712521598</v>
      </c>
      <c r="F299" s="1">
        <v>0.966392217319609</v>
      </c>
      <c r="G299" s="1">
        <v>0.88022709537108901</v>
      </c>
      <c r="H299" s="1">
        <v>0.96639785133697598</v>
      </c>
      <c r="I299" s="1">
        <v>0.75173029187551499</v>
      </c>
      <c r="J299" s="1">
        <v>0.99357050490633403</v>
      </c>
      <c r="K299" s="15">
        <v>0.98690994797609399</v>
      </c>
      <c r="L299" s="1" t="str">
        <f t="shared" si="45"/>
        <v>J</v>
      </c>
      <c r="N299" s="9" t="s">
        <v>18</v>
      </c>
      <c r="O299" s="1">
        <v>0.96793937684270903</v>
      </c>
      <c r="P299" s="1">
        <v>0.96988452967502603</v>
      </c>
      <c r="Q299" s="1">
        <v>0.96664006338820296</v>
      </c>
      <c r="R299" s="1">
        <v>0.95125794861151403</v>
      </c>
      <c r="S299" s="1">
        <v>0.95935865502115403</v>
      </c>
      <c r="T299" s="1">
        <v>0.94886332674924001</v>
      </c>
      <c r="U299" s="1">
        <v>0.94101239312254303</v>
      </c>
      <c r="V299" s="1">
        <v>0.95820045204742899</v>
      </c>
      <c r="W299" s="15">
        <v>0.96745834138398001</v>
      </c>
      <c r="X299" s="1" t="str">
        <f t="shared" si="46"/>
        <v>P</v>
      </c>
      <c r="Z299" s="9" t="s">
        <v>18</v>
      </c>
      <c r="AA299" s="1">
        <v>0.98926178019916999</v>
      </c>
      <c r="AB299" s="1">
        <v>0.99628445605782801</v>
      </c>
      <c r="AC299" s="1">
        <v>0.99494426106511502</v>
      </c>
      <c r="AD299" s="1">
        <v>0.98431923861236903</v>
      </c>
      <c r="AE299" s="1">
        <v>0.99019435428971903</v>
      </c>
      <c r="AF299" s="1">
        <v>0.98978722479132297</v>
      </c>
      <c r="AG299" s="1">
        <v>0.99157453021950004</v>
      </c>
      <c r="AH299" s="1">
        <v>0.99632460807200895</v>
      </c>
      <c r="AI299" s="15">
        <v>0.99524265163973002</v>
      </c>
      <c r="AJ299" s="1" t="str">
        <f t="shared" si="47"/>
        <v>AH</v>
      </c>
      <c r="AL299" s="9" t="s">
        <v>18</v>
      </c>
      <c r="AM299" s="1">
        <v>0.99000520762250099</v>
      </c>
      <c r="AN299" s="1">
        <v>0.99858388677410304</v>
      </c>
      <c r="AO299" s="1">
        <v>0.99701889412293998</v>
      </c>
      <c r="AP299" s="1">
        <v>0.99226084365234901</v>
      </c>
      <c r="AQ299" s="1">
        <v>0.99465241721576902</v>
      </c>
      <c r="AR299" s="1">
        <v>0.99556968009749303</v>
      </c>
      <c r="AS299" s="1">
        <v>0.99619675621884896</v>
      </c>
      <c r="AT299" s="1">
        <v>0.99840127544596702</v>
      </c>
      <c r="AU299" s="15">
        <v>0.99827357440680098</v>
      </c>
      <c r="AV299" s="1" t="str">
        <f t="shared" si="48"/>
        <v>AN</v>
      </c>
      <c r="AX299" s="9" t="s">
        <v>18</v>
      </c>
      <c r="AY299" s="1">
        <v>0.99881947171399199</v>
      </c>
      <c r="AZ299" s="1">
        <v>0.99901586474427595</v>
      </c>
      <c r="BA299" s="1">
        <v>0.99703831458968195</v>
      </c>
      <c r="BB299" s="1">
        <v>0.99711865822458901</v>
      </c>
      <c r="BC299" s="1">
        <v>0.98441736205033303</v>
      </c>
      <c r="BD299" s="1">
        <v>0.99777400432374896</v>
      </c>
      <c r="BE299" s="1">
        <v>0.81944223902643898</v>
      </c>
      <c r="BF299" s="1">
        <v>0.99880813382428502</v>
      </c>
      <c r="BG299" s="15">
        <v>0.99872418176444699</v>
      </c>
      <c r="BH299" s="1" t="str">
        <f t="shared" si="49"/>
        <v>AZ</v>
      </c>
    </row>
    <row r="300" spans="2:60" x14ac:dyDescent="0.35">
      <c r="B300" s="10" t="s">
        <v>31</v>
      </c>
      <c r="K300" s="15"/>
      <c r="N300" s="10" t="s">
        <v>31</v>
      </c>
      <c r="W300" s="15"/>
      <c r="Z300" s="10" t="s">
        <v>31</v>
      </c>
      <c r="AI300" s="15"/>
      <c r="AL300" s="10" t="s">
        <v>31</v>
      </c>
      <c r="AU300" s="15"/>
      <c r="AX300" s="10" t="s">
        <v>31</v>
      </c>
      <c r="BG300" s="15"/>
    </row>
    <row r="301" spans="2:60" x14ac:dyDescent="0.35">
      <c r="B301" s="9" t="s">
        <v>11</v>
      </c>
      <c r="C301" s="1">
        <v>0.98193306563640403</v>
      </c>
      <c r="D301" s="1">
        <v>0.99379247400541704</v>
      </c>
      <c r="E301" s="1">
        <v>0.92426906474261605</v>
      </c>
      <c r="F301" s="1">
        <v>0.97659429439046497</v>
      </c>
      <c r="G301" s="1">
        <v>0.91560491116843401</v>
      </c>
      <c r="H301" s="1">
        <v>0.98236817147409805</v>
      </c>
      <c r="I301" s="1">
        <v>0.65222420389473601</v>
      </c>
      <c r="J301" s="1">
        <v>0.99524224341641698</v>
      </c>
      <c r="K301" s="15">
        <v>0.98969904510646001</v>
      </c>
      <c r="L301" s="1" t="str">
        <f t="shared" si="45"/>
        <v>J</v>
      </c>
      <c r="N301" s="9" t="s">
        <v>11</v>
      </c>
      <c r="O301" s="1">
        <v>0.96941718641144603</v>
      </c>
      <c r="P301" s="1">
        <v>0.96580221629672303</v>
      </c>
      <c r="Q301" s="1">
        <v>0.95805834326247197</v>
      </c>
      <c r="R301" s="1">
        <v>0.95627089761161799</v>
      </c>
      <c r="S301" s="1">
        <v>0.96266207835766304</v>
      </c>
      <c r="T301" s="1">
        <v>0.96468290117727795</v>
      </c>
      <c r="U301" s="1">
        <v>0.93172024265000397</v>
      </c>
      <c r="V301" s="1">
        <v>0.96250292109937097</v>
      </c>
      <c r="W301" s="15">
        <v>0.96585646656286595</v>
      </c>
      <c r="X301" s="1" t="str">
        <f t="shared" si="46"/>
        <v>O</v>
      </c>
      <c r="Z301" s="9" t="s">
        <v>11</v>
      </c>
      <c r="AA301" s="1">
        <v>0.99229401602843204</v>
      </c>
      <c r="AB301" s="1">
        <v>0.99499407678332796</v>
      </c>
      <c r="AC301" s="1">
        <v>0.99278726499444003</v>
      </c>
      <c r="AD301" s="1">
        <v>0.98871666733957497</v>
      </c>
      <c r="AE301" s="1">
        <v>0.99275504390021996</v>
      </c>
      <c r="AF301" s="1">
        <v>0.99451715401603102</v>
      </c>
      <c r="AG301" s="1">
        <v>0.98753344153993405</v>
      </c>
      <c r="AH301" s="1">
        <v>0.99522787491173703</v>
      </c>
      <c r="AI301" s="15">
        <v>0.99506017138018399</v>
      </c>
      <c r="AJ301" s="1" t="str">
        <f t="shared" si="47"/>
        <v>AH</v>
      </c>
      <c r="AL301" s="9" t="s">
        <v>11</v>
      </c>
      <c r="AM301" s="1">
        <v>0.993203254050258</v>
      </c>
      <c r="AN301" s="1">
        <v>0.99721076166839895</v>
      </c>
      <c r="AO301" s="1">
        <v>0.99538768703882197</v>
      </c>
      <c r="AP301" s="1">
        <v>0.989651934829755</v>
      </c>
      <c r="AQ301" s="1">
        <v>0.99582478610994296</v>
      </c>
      <c r="AR301" s="1">
        <v>0.99708939127115204</v>
      </c>
      <c r="AS301" s="1">
        <v>0.99726393286876402</v>
      </c>
      <c r="AT301" s="1">
        <v>0.99753488641185295</v>
      </c>
      <c r="AU301" s="15">
        <v>0.99724461848843404</v>
      </c>
      <c r="AV301" s="1" t="str">
        <f t="shared" si="48"/>
        <v>AT</v>
      </c>
      <c r="AX301" s="9" t="s">
        <v>11</v>
      </c>
      <c r="AY301" s="1">
        <v>0.99872856787808795</v>
      </c>
      <c r="AZ301" s="1">
        <v>0.99864238169963004</v>
      </c>
      <c r="BA301" s="1">
        <v>0.99600409590397898</v>
      </c>
      <c r="BB301" s="1">
        <v>0.99786912754643997</v>
      </c>
      <c r="BC301" s="1">
        <v>0.99150437261694202</v>
      </c>
      <c r="BD301" s="1">
        <v>0.99874532761670398</v>
      </c>
      <c r="BE301" s="1">
        <v>0.744177891877986</v>
      </c>
      <c r="BF301" s="1">
        <v>0.99914508946512504</v>
      </c>
      <c r="BG301" s="15">
        <v>0.99854973797824897</v>
      </c>
      <c r="BH301" s="1" t="str">
        <f t="shared" si="49"/>
        <v>BF</v>
      </c>
    </row>
    <row r="302" spans="2:60" x14ac:dyDescent="0.35">
      <c r="B302" s="9" t="s">
        <v>12</v>
      </c>
      <c r="C302" s="1">
        <v>0.96180629612600899</v>
      </c>
      <c r="D302" s="1">
        <v>0.99162061283118996</v>
      </c>
      <c r="E302" s="1">
        <v>0.90963120789438201</v>
      </c>
      <c r="F302" s="1">
        <v>0.94375455198120695</v>
      </c>
      <c r="G302" s="1">
        <v>0.90267905762564604</v>
      </c>
      <c r="H302" s="1">
        <v>0.96492969193191802</v>
      </c>
      <c r="I302" s="1">
        <v>0.62453363668649498</v>
      </c>
      <c r="J302" s="1">
        <v>0.99318320242888003</v>
      </c>
      <c r="K302" s="15">
        <v>0.98636657583854404</v>
      </c>
      <c r="L302" s="1" t="str">
        <f t="shared" si="45"/>
        <v>J</v>
      </c>
      <c r="N302" s="9" t="s">
        <v>12</v>
      </c>
      <c r="O302" s="1">
        <v>0.95820496901760399</v>
      </c>
      <c r="P302" s="1">
        <v>0.96435641577777498</v>
      </c>
      <c r="Q302" s="1">
        <v>0.95445349199528096</v>
      </c>
      <c r="R302" s="1">
        <v>0.92622769217164502</v>
      </c>
      <c r="S302" s="1">
        <v>0.96175645266475296</v>
      </c>
      <c r="T302" s="1">
        <v>0.94549467670516696</v>
      </c>
      <c r="U302" s="1">
        <v>0.93804240025889196</v>
      </c>
      <c r="V302" s="1">
        <v>0.95455141337591098</v>
      </c>
      <c r="W302" s="15">
        <v>0.96518665241613499</v>
      </c>
      <c r="X302" s="1" t="str">
        <f t="shared" si="46"/>
        <v>W</v>
      </c>
      <c r="Z302" s="9" t="s">
        <v>12</v>
      </c>
      <c r="AA302" s="1">
        <v>0.98111189684815403</v>
      </c>
      <c r="AB302" s="1">
        <v>0.99450858429805</v>
      </c>
      <c r="AC302" s="1">
        <v>0.99235806003698002</v>
      </c>
      <c r="AD302" s="1">
        <v>0.96069395865821094</v>
      </c>
      <c r="AE302" s="1">
        <v>0.99109561203995999</v>
      </c>
      <c r="AF302" s="1">
        <v>0.99081259696750901</v>
      </c>
      <c r="AG302" s="1">
        <v>0.98944438550274405</v>
      </c>
      <c r="AH302" s="1">
        <v>0.99338583400681302</v>
      </c>
      <c r="AI302" s="15">
        <v>0.99421876141216603</v>
      </c>
      <c r="AJ302" s="1" t="str">
        <f t="shared" si="47"/>
        <v>AB</v>
      </c>
      <c r="AL302" s="9" t="s">
        <v>12</v>
      </c>
      <c r="AM302" s="1">
        <v>0.97550629078918505</v>
      </c>
      <c r="AN302" s="1">
        <v>0.99714226307364096</v>
      </c>
      <c r="AO302" s="1">
        <v>0.99525915526078701</v>
      </c>
      <c r="AP302" s="1">
        <v>0.97062727924102099</v>
      </c>
      <c r="AQ302" s="1">
        <v>0.99510321220973896</v>
      </c>
      <c r="AR302" s="1">
        <v>0.99523372794599096</v>
      </c>
      <c r="AS302" s="1">
        <v>0.99598889804403201</v>
      </c>
      <c r="AT302" s="1">
        <v>0.99703969298315398</v>
      </c>
      <c r="AU302" s="15">
        <v>0.99714408313053904</v>
      </c>
      <c r="AV302" s="1" t="str">
        <f t="shared" si="48"/>
        <v>AU</v>
      </c>
      <c r="AX302" s="9" t="s">
        <v>12</v>
      </c>
      <c r="AY302" s="1">
        <v>0.99666711549093701</v>
      </c>
      <c r="AZ302" s="1">
        <v>0.99866569889807</v>
      </c>
      <c r="BA302" s="1">
        <v>0.99523747910638904</v>
      </c>
      <c r="BB302" s="1">
        <v>0.99669233905180599</v>
      </c>
      <c r="BC302" s="1">
        <v>0.98530982874239303</v>
      </c>
      <c r="BD302" s="1">
        <v>0.99675051257180802</v>
      </c>
      <c r="BE302" s="1">
        <v>0.77126324386866396</v>
      </c>
      <c r="BF302" s="1">
        <v>0.99874044187367705</v>
      </c>
      <c r="BG302" s="15">
        <v>0.99837274720367397</v>
      </c>
      <c r="BH302" s="1" t="str">
        <f t="shared" si="49"/>
        <v>BF</v>
      </c>
    </row>
    <row r="303" spans="2:60" x14ac:dyDescent="0.35">
      <c r="B303" s="9" t="s">
        <v>13</v>
      </c>
      <c r="C303" s="1">
        <v>0.94961237509561003</v>
      </c>
      <c r="D303" s="1">
        <v>0.99104452963737399</v>
      </c>
      <c r="E303" s="1">
        <v>0.91717705422447604</v>
      </c>
      <c r="F303" s="1">
        <v>0.91194015684490104</v>
      </c>
      <c r="G303" s="1">
        <v>0.85991149170664205</v>
      </c>
      <c r="H303" s="1">
        <v>0.94986318846972795</v>
      </c>
      <c r="I303" s="1">
        <v>0.64736702624796405</v>
      </c>
      <c r="J303" s="1">
        <v>0.98636639610093102</v>
      </c>
      <c r="K303" s="15">
        <v>0.98085060329883</v>
      </c>
      <c r="L303" s="1" t="str">
        <f t="shared" si="45"/>
        <v>D</v>
      </c>
      <c r="N303" s="9" t="s">
        <v>13</v>
      </c>
      <c r="O303" s="1">
        <v>0.95605931168060798</v>
      </c>
      <c r="P303" s="1">
        <v>0.958271946634076</v>
      </c>
      <c r="Q303" s="1">
        <v>0.950075929514682</v>
      </c>
      <c r="R303" s="1">
        <v>0.89900098736240097</v>
      </c>
      <c r="S303" s="1">
        <v>0.95661230944575204</v>
      </c>
      <c r="T303" s="1">
        <v>0.91441329034517904</v>
      </c>
      <c r="U303" s="1">
        <v>0.91230243581020298</v>
      </c>
      <c r="V303" s="1">
        <v>0.93647077034239501</v>
      </c>
      <c r="W303" s="15">
        <v>0.96200272611996196</v>
      </c>
      <c r="X303" s="1" t="str">
        <f t="shared" si="46"/>
        <v>W</v>
      </c>
      <c r="Z303" s="9" t="s">
        <v>13</v>
      </c>
      <c r="AA303" s="1">
        <v>0.98106826206184705</v>
      </c>
      <c r="AB303" s="1">
        <v>0.98779535243135397</v>
      </c>
      <c r="AC303" s="1">
        <v>0.989813377212578</v>
      </c>
      <c r="AD303" s="1">
        <v>0.92283599344912903</v>
      </c>
      <c r="AE303" s="1">
        <v>0.98662386811915104</v>
      </c>
      <c r="AF303" s="1">
        <v>0.98200775695341003</v>
      </c>
      <c r="AG303" s="1">
        <v>0.98265162913456106</v>
      </c>
      <c r="AH303" s="1">
        <v>0.98944129882398002</v>
      </c>
      <c r="AI303" s="15">
        <v>0.98996944164954004</v>
      </c>
      <c r="AJ303" s="1" t="str">
        <f t="shared" si="47"/>
        <v>AI</v>
      </c>
      <c r="AL303" s="9" t="s">
        <v>13</v>
      </c>
      <c r="AM303" s="1">
        <v>0.96965738725279604</v>
      </c>
      <c r="AN303" s="1">
        <v>0.99683837381364304</v>
      </c>
      <c r="AO303" s="1">
        <v>0.99420943689656005</v>
      </c>
      <c r="AP303" s="1">
        <v>0.90125601728958404</v>
      </c>
      <c r="AQ303" s="1">
        <v>0.99223010959199298</v>
      </c>
      <c r="AR303" s="1">
        <v>0.99158371521966804</v>
      </c>
      <c r="AS303" s="1">
        <v>0.99247142953261702</v>
      </c>
      <c r="AT303" s="1">
        <v>0.99564110571533104</v>
      </c>
      <c r="AU303" s="15">
        <v>0.99673251907141203</v>
      </c>
      <c r="AV303" s="1" t="str">
        <f t="shared" si="48"/>
        <v>AN</v>
      </c>
      <c r="AX303" s="9" t="s">
        <v>13</v>
      </c>
      <c r="AY303" s="1">
        <v>0.997082776700977</v>
      </c>
      <c r="AZ303" s="1">
        <v>0.99853236804060097</v>
      </c>
      <c r="BA303" s="1">
        <v>0.99503362180974397</v>
      </c>
      <c r="BB303" s="1">
        <v>0.99408217326611303</v>
      </c>
      <c r="BC303" s="1">
        <v>0.98539458182608997</v>
      </c>
      <c r="BD303" s="1">
        <v>0.99425787481337102</v>
      </c>
      <c r="BE303" s="1">
        <v>0.885901904168371</v>
      </c>
      <c r="BF303" s="1">
        <v>0.99767826704053697</v>
      </c>
      <c r="BG303" s="15">
        <v>0.99835954417594297</v>
      </c>
      <c r="BH303" s="1" t="str">
        <f t="shared" si="49"/>
        <v>AZ</v>
      </c>
    </row>
    <row r="304" spans="2:60" x14ac:dyDescent="0.35">
      <c r="B304" s="9" t="s">
        <v>14</v>
      </c>
      <c r="C304" s="1">
        <v>0.96063837818125497</v>
      </c>
      <c r="D304" s="1">
        <v>0.97000839449739695</v>
      </c>
      <c r="E304" s="1">
        <v>0.91037196677726395</v>
      </c>
      <c r="F304" s="1">
        <v>0.85747303041883904</v>
      </c>
      <c r="G304" s="1">
        <v>0.776680671479139</v>
      </c>
      <c r="H304" s="1">
        <v>0.92673229128505996</v>
      </c>
      <c r="I304" s="1">
        <v>0.630000044027343</v>
      </c>
      <c r="J304" s="1">
        <v>0.97438532579422399</v>
      </c>
      <c r="K304" s="15">
        <v>0.95490959327370495</v>
      </c>
      <c r="L304" s="1" t="str">
        <f t="shared" si="45"/>
        <v>J</v>
      </c>
      <c r="N304" s="9" t="s">
        <v>14</v>
      </c>
      <c r="O304" s="1">
        <v>0.95427986682872601</v>
      </c>
      <c r="P304" s="1">
        <v>0.92344204217120496</v>
      </c>
      <c r="Q304" s="1">
        <v>0.92475876307272098</v>
      </c>
      <c r="R304" s="1">
        <v>0.84599940593087397</v>
      </c>
      <c r="S304" s="1">
        <v>0.93541344436487195</v>
      </c>
      <c r="T304" s="1">
        <v>0.85805471647048903</v>
      </c>
      <c r="U304" s="1">
        <v>0.85805539330095504</v>
      </c>
      <c r="V304" s="1">
        <v>0.87379159136353901</v>
      </c>
      <c r="W304" s="15">
        <v>0.92906650845863603</v>
      </c>
      <c r="X304" s="1" t="str">
        <f t="shared" si="46"/>
        <v>O</v>
      </c>
      <c r="Z304" s="9" t="s">
        <v>14</v>
      </c>
      <c r="AA304" s="1">
        <v>0.97978244221849997</v>
      </c>
      <c r="AB304" s="1">
        <v>0.94418231261852903</v>
      </c>
      <c r="AC304" s="1">
        <v>0.97290993040860896</v>
      </c>
      <c r="AD304" s="1">
        <v>0.86634929564386398</v>
      </c>
      <c r="AE304" s="1">
        <v>0.97209195471106302</v>
      </c>
      <c r="AF304" s="1">
        <v>0.95908396045338395</v>
      </c>
      <c r="AG304" s="1">
        <v>0.96687044202253503</v>
      </c>
      <c r="AH304" s="1">
        <v>0.97918933533503305</v>
      </c>
      <c r="AI304" s="15">
        <v>0.97583976943164297</v>
      </c>
      <c r="AJ304" s="1" t="str">
        <f t="shared" si="47"/>
        <v>AA</v>
      </c>
      <c r="AL304" s="9" t="s">
        <v>14</v>
      </c>
      <c r="AM304" s="1">
        <v>0.98730470255221603</v>
      </c>
      <c r="AN304" s="1">
        <v>0.98005174156684005</v>
      </c>
      <c r="AO304" s="1">
        <v>0.99056896434668695</v>
      </c>
      <c r="AP304" s="1">
        <v>0.87245735220799503</v>
      </c>
      <c r="AQ304" s="1">
        <v>0.98900443400595694</v>
      </c>
      <c r="AR304" s="1">
        <v>0.97867175309135002</v>
      </c>
      <c r="AS304" s="1">
        <v>0.98318112372989797</v>
      </c>
      <c r="AT304" s="1">
        <v>0.99034130386979402</v>
      </c>
      <c r="AU304" s="15">
        <v>0.99444708905330703</v>
      </c>
      <c r="AV304" s="1" t="str">
        <f t="shared" si="48"/>
        <v>AU</v>
      </c>
      <c r="AX304" s="9" t="s">
        <v>14</v>
      </c>
      <c r="AY304" s="1">
        <v>0.99642039570589602</v>
      </c>
      <c r="AZ304" s="1">
        <v>0.99779624085260199</v>
      </c>
      <c r="BA304" s="1">
        <v>0.99307534906028705</v>
      </c>
      <c r="BB304" s="1">
        <v>0.99358928350783904</v>
      </c>
      <c r="BC304" s="1">
        <v>0.97100632917055796</v>
      </c>
      <c r="BD304" s="1">
        <v>0.98452557739467295</v>
      </c>
      <c r="BE304" s="1">
        <v>0.89764450725298905</v>
      </c>
      <c r="BF304" s="1">
        <v>0.99396668267675503</v>
      </c>
      <c r="BG304" s="15">
        <v>0.99725727308474099</v>
      </c>
      <c r="BH304" s="1" t="str">
        <f t="shared" si="49"/>
        <v>AZ</v>
      </c>
    </row>
    <row r="305" spans="2:60" x14ac:dyDescent="0.35">
      <c r="B305" s="9" t="s">
        <v>15</v>
      </c>
      <c r="C305" s="1">
        <v>0.93980467798161205</v>
      </c>
      <c r="D305" s="1">
        <v>0.88960973978219104</v>
      </c>
      <c r="E305" s="1">
        <v>0.82718850690854895</v>
      </c>
      <c r="F305" s="1">
        <v>0.87082241238773705</v>
      </c>
      <c r="G305" s="1">
        <v>0.88255994830034501</v>
      </c>
      <c r="H305" s="1">
        <v>0.93949569233331398</v>
      </c>
      <c r="I305" s="1">
        <v>0.652105447581112</v>
      </c>
      <c r="J305" s="1">
        <v>0.93115617261716999</v>
      </c>
      <c r="K305" s="15">
        <v>0.89158859338575502</v>
      </c>
      <c r="L305" s="1" t="str">
        <f t="shared" si="45"/>
        <v>C</v>
      </c>
      <c r="N305" s="9" t="s">
        <v>15</v>
      </c>
      <c r="O305" s="1">
        <v>0.95495233523367196</v>
      </c>
      <c r="P305" s="1">
        <v>0.93644126637008396</v>
      </c>
      <c r="Q305" s="1">
        <v>0.91154081237557905</v>
      </c>
      <c r="R305" s="1">
        <v>0.88671618777851902</v>
      </c>
      <c r="S305" s="1">
        <v>0.95088407182946499</v>
      </c>
      <c r="T305" s="1">
        <v>0.93921931000428605</v>
      </c>
      <c r="U305" s="1">
        <v>0.93498755120585397</v>
      </c>
      <c r="V305" s="1">
        <v>0.92837593154798403</v>
      </c>
      <c r="W305" s="15">
        <v>0.93636113171714996</v>
      </c>
      <c r="X305" s="1" t="str">
        <f t="shared" si="46"/>
        <v>O</v>
      </c>
      <c r="Z305" s="9" t="s">
        <v>15</v>
      </c>
      <c r="AA305" s="1">
        <v>0.96054985191184605</v>
      </c>
      <c r="AB305" s="1">
        <v>0.906046061162885</v>
      </c>
      <c r="AC305" s="1">
        <v>0.90086746460876399</v>
      </c>
      <c r="AD305" s="1">
        <v>0.88729444069930496</v>
      </c>
      <c r="AE305" s="1">
        <v>0.97469355419128101</v>
      </c>
      <c r="AF305" s="1">
        <v>0.97368119208091497</v>
      </c>
      <c r="AG305" s="1">
        <v>0.97220385393090403</v>
      </c>
      <c r="AH305" s="1">
        <v>0.96725589298660997</v>
      </c>
      <c r="AI305" s="15">
        <v>0.90750682255385395</v>
      </c>
      <c r="AJ305" s="1" t="str">
        <f t="shared" si="47"/>
        <v>AE</v>
      </c>
      <c r="AL305" s="9" t="s">
        <v>15</v>
      </c>
      <c r="AM305" s="1">
        <v>0.95795725782336705</v>
      </c>
      <c r="AN305" s="1">
        <v>0.92932859853872596</v>
      </c>
      <c r="AO305" s="1">
        <v>0.91557277473460696</v>
      </c>
      <c r="AP305" s="1">
        <v>0.91817350318348701</v>
      </c>
      <c r="AQ305" s="1">
        <v>0.98284924987940803</v>
      </c>
      <c r="AR305" s="1">
        <v>0.98676208673563404</v>
      </c>
      <c r="AS305" s="1">
        <v>0.98779945735851404</v>
      </c>
      <c r="AT305" s="1">
        <v>0.97180230184990202</v>
      </c>
      <c r="AU305" s="15">
        <v>0.92906176358432302</v>
      </c>
      <c r="AV305" s="1" t="str">
        <f t="shared" si="48"/>
        <v>AS</v>
      </c>
      <c r="AX305" s="9" t="s">
        <v>15</v>
      </c>
      <c r="AY305" s="1">
        <v>0.993269085025697</v>
      </c>
      <c r="AZ305" s="1">
        <v>0.99308030993267904</v>
      </c>
      <c r="BA305" s="1">
        <v>0.99163527167791798</v>
      </c>
      <c r="BB305" s="1">
        <v>0.992270181882005</v>
      </c>
      <c r="BC305" s="1">
        <v>0.98883591037820295</v>
      </c>
      <c r="BD305" s="1">
        <v>0.99609965769654796</v>
      </c>
      <c r="BE305" s="1">
        <v>0.846181202855666</v>
      </c>
      <c r="BF305" s="1">
        <v>0.99631105036196199</v>
      </c>
      <c r="BG305" s="15">
        <v>0.99304498151842602</v>
      </c>
      <c r="BH305" s="1" t="str">
        <f t="shared" si="49"/>
        <v>BF</v>
      </c>
    </row>
    <row r="306" spans="2:60" x14ac:dyDescent="0.35">
      <c r="B306" s="9" t="s">
        <v>16</v>
      </c>
      <c r="C306" s="1">
        <v>0.958453653821153</v>
      </c>
      <c r="D306" s="1">
        <v>0.99321289182796502</v>
      </c>
      <c r="E306" s="1">
        <v>0.90448986783163399</v>
      </c>
      <c r="F306" s="1">
        <v>0.95630023514470397</v>
      </c>
      <c r="G306" s="1">
        <v>0.89254472129870499</v>
      </c>
      <c r="H306" s="1">
        <v>0.96485992645034702</v>
      </c>
      <c r="I306" s="1">
        <v>0.66097520072629201</v>
      </c>
      <c r="J306" s="1">
        <v>0.99192965041194003</v>
      </c>
      <c r="K306" s="15">
        <v>0.98803301029743495</v>
      </c>
      <c r="L306" s="1" t="str">
        <f t="shared" si="45"/>
        <v>D</v>
      </c>
      <c r="N306" s="9" t="s">
        <v>16</v>
      </c>
      <c r="O306" s="1">
        <v>0.95714472421302099</v>
      </c>
      <c r="P306" s="1">
        <v>0.95994403705682996</v>
      </c>
      <c r="Q306" s="1">
        <v>0.94815617105795602</v>
      </c>
      <c r="R306" s="1">
        <v>0.91813607521592899</v>
      </c>
      <c r="S306" s="1">
        <v>0.95958004376493</v>
      </c>
      <c r="T306" s="1">
        <v>0.94543529842760299</v>
      </c>
      <c r="U306" s="1">
        <v>0.94344455078183398</v>
      </c>
      <c r="V306" s="1">
        <v>0.95209281215529196</v>
      </c>
      <c r="W306" s="15">
        <v>0.96199435408564005</v>
      </c>
      <c r="X306" s="1" t="str">
        <f t="shared" si="46"/>
        <v>W</v>
      </c>
      <c r="Z306" s="9" t="s">
        <v>16</v>
      </c>
      <c r="AA306" s="1">
        <v>0.97593460639998197</v>
      </c>
      <c r="AB306" s="1">
        <v>0.99320372944159696</v>
      </c>
      <c r="AC306" s="1">
        <v>0.99042820559268896</v>
      </c>
      <c r="AD306" s="1">
        <v>0.96010817043183605</v>
      </c>
      <c r="AE306" s="1">
        <v>0.98939543210426195</v>
      </c>
      <c r="AF306" s="1">
        <v>0.98830843711177097</v>
      </c>
      <c r="AG306" s="1">
        <v>0.988287102062956</v>
      </c>
      <c r="AH306" s="1">
        <v>0.99239754193517704</v>
      </c>
      <c r="AI306" s="15">
        <v>0.99265668795962203</v>
      </c>
      <c r="AJ306" s="1" t="str">
        <f t="shared" si="47"/>
        <v>AB</v>
      </c>
      <c r="AL306" s="9" t="s">
        <v>16</v>
      </c>
      <c r="AM306" s="1">
        <v>0.973661280813227</v>
      </c>
      <c r="AN306" s="1">
        <v>0.99623486838936903</v>
      </c>
      <c r="AO306" s="1">
        <v>0.99389677948439303</v>
      </c>
      <c r="AP306" s="1">
        <v>0.969875581751097</v>
      </c>
      <c r="AQ306" s="1">
        <v>0.99358657899038705</v>
      </c>
      <c r="AR306" s="1">
        <v>0.99439442832244995</v>
      </c>
      <c r="AS306" s="1">
        <v>0.99579281148994303</v>
      </c>
      <c r="AT306" s="1">
        <v>0.99653843573522705</v>
      </c>
      <c r="AU306" s="15">
        <v>0.99626090395743205</v>
      </c>
      <c r="AV306" s="1" t="str">
        <f t="shared" si="48"/>
        <v>AT</v>
      </c>
      <c r="AX306" s="9" t="s">
        <v>16</v>
      </c>
      <c r="AY306" s="1">
        <v>0.99488496282483596</v>
      </c>
      <c r="AZ306" s="1">
        <v>0.99847482116941799</v>
      </c>
      <c r="BA306" s="1">
        <v>0.99264113234655404</v>
      </c>
      <c r="BB306" s="1">
        <v>0.99697215620570401</v>
      </c>
      <c r="BC306" s="1">
        <v>0.98857557577106403</v>
      </c>
      <c r="BD306" s="1">
        <v>0.99665141699059601</v>
      </c>
      <c r="BE306" s="1">
        <v>0.75388560022672002</v>
      </c>
      <c r="BF306" s="1">
        <v>0.99865454003284004</v>
      </c>
      <c r="BG306" s="15">
        <v>0.99846238907281604</v>
      </c>
      <c r="BH306" s="1" t="str">
        <f t="shared" si="49"/>
        <v>BF</v>
      </c>
    </row>
    <row r="307" spans="2:60" x14ac:dyDescent="0.35">
      <c r="B307" s="9" t="s">
        <v>17</v>
      </c>
      <c r="C307" s="1">
        <v>0.97614049927764202</v>
      </c>
      <c r="D307" s="1">
        <v>0.99405111574128702</v>
      </c>
      <c r="E307" s="1">
        <v>0.91321985805152495</v>
      </c>
      <c r="F307" s="1">
        <v>0.93845562830246498</v>
      </c>
      <c r="G307" s="1">
        <v>0.87101340423838003</v>
      </c>
      <c r="H307" s="1">
        <v>0.97014570868483796</v>
      </c>
      <c r="I307" s="1">
        <v>0.78845337448209596</v>
      </c>
      <c r="J307" s="1">
        <v>0.99245737191759698</v>
      </c>
      <c r="K307" s="15">
        <v>0.98664022174858101</v>
      </c>
      <c r="L307" s="1" t="str">
        <f t="shared" si="45"/>
        <v>D</v>
      </c>
      <c r="N307" s="9" t="s">
        <v>17</v>
      </c>
      <c r="O307" s="1">
        <v>0.96273288630737897</v>
      </c>
      <c r="P307" s="1">
        <v>0.97001395732155005</v>
      </c>
      <c r="Q307" s="1">
        <v>0.96443402079408302</v>
      </c>
      <c r="R307" s="1">
        <v>0.92272552749000802</v>
      </c>
      <c r="S307" s="1">
        <v>0.96272927804448305</v>
      </c>
      <c r="T307" s="1">
        <v>0.94734866344016799</v>
      </c>
      <c r="U307" s="1">
        <v>0.94325044207042996</v>
      </c>
      <c r="V307" s="1">
        <v>0.95787341835102002</v>
      </c>
      <c r="W307" s="15">
        <v>0.96973810054903897</v>
      </c>
      <c r="X307" s="1" t="str">
        <f t="shared" si="46"/>
        <v>P</v>
      </c>
      <c r="Z307" s="9" t="s">
        <v>17</v>
      </c>
      <c r="AA307" s="1">
        <v>0.98317612122929898</v>
      </c>
      <c r="AB307" s="1">
        <v>0.99571952804323904</v>
      </c>
      <c r="AC307" s="1">
        <v>0.99407206784567304</v>
      </c>
      <c r="AD307" s="1">
        <v>0.96051884766931495</v>
      </c>
      <c r="AE307" s="1">
        <v>0.98963590689999104</v>
      </c>
      <c r="AF307" s="1">
        <v>0.98883519039877099</v>
      </c>
      <c r="AG307" s="1">
        <v>0.98980750069187595</v>
      </c>
      <c r="AH307" s="1">
        <v>0.99471729024816402</v>
      </c>
      <c r="AI307" s="15">
        <v>0.99579207546056903</v>
      </c>
      <c r="AJ307" s="1" t="str">
        <f t="shared" si="47"/>
        <v>AI</v>
      </c>
      <c r="AL307" s="9" t="s">
        <v>17</v>
      </c>
      <c r="AM307" s="1">
        <v>0.97915606063382998</v>
      </c>
      <c r="AN307" s="1">
        <v>0.99788390070337896</v>
      </c>
      <c r="AO307" s="1">
        <v>0.99663822737457097</v>
      </c>
      <c r="AP307" s="1">
        <v>0.97011770959907795</v>
      </c>
      <c r="AQ307" s="1">
        <v>0.99422014152813099</v>
      </c>
      <c r="AR307" s="1">
        <v>0.99555406118711198</v>
      </c>
      <c r="AS307" s="1">
        <v>0.99600273528376504</v>
      </c>
      <c r="AT307" s="1">
        <v>0.99754572251928098</v>
      </c>
      <c r="AU307" s="15">
        <v>0.99778681751517095</v>
      </c>
      <c r="AV307" s="1" t="str">
        <f t="shared" si="48"/>
        <v>AN</v>
      </c>
      <c r="AX307" s="9" t="s">
        <v>17</v>
      </c>
      <c r="AY307" s="1">
        <v>0.99662791956174601</v>
      </c>
      <c r="AZ307" s="1">
        <v>0.99890699105515801</v>
      </c>
      <c r="BA307" s="1">
        <v>0.99643841858148696</v>
      </c>
      <c r="BB307" s="1">
        <v>0.99573305766685605</v>
      </c>
      <c r="BC307" s="1">
        <v>0.98487564737523303</v>
      </c>
      <c r="BD307" s="1">
        <v>0.99772109138989196</v>
      </c>
      <c r="BE307" s="1">
        <v>0.75770903623132602</v>
      </c>
      <c r="BF307" s="1">
        <v>0.99881924566896096</v>
      </c>
      <c r="BG307" s="15">
        <v>0.99864328226933097</v>
      </c>
      <c r="BH307" s="1" t="str">
        <f t="shared" si="49"/>
        <v>AZ</v>
      </c>
    </row>
    <row r="308" spans="2:60" x14ac:dyDescent="0.35">
      <c r="B308" s="9" t="s">
        <v>18</v>
      </c>
      <c r="C308" s="1">
        <v>0.94876749870090105</v>
      </c>
      <c r="D308" s="1">
        <v>0.99381345094457296</v>
      </c>
      <c r="E308" s="1">
        <v>0.92665374396099998</v>
      </c>
      <c r="F308" s="1">
        <v>0.93960955657358602</v>
      </c>
      <c r="G308" s="1">
        <v>0.86391506599728396</v>
      </c>
      <c r="H308" s="1">
        <v>0.97375626609892496</v>
      </c>
      <c r="I308" s="1">
        <v>0.66076003019849205</v>
      </c>
      <c r="J308" s="1">
        <v>0.99380376796436998</v>
      </c>
      <c r="K308" s="15">
        <v>0.98761492041783105</v>
      </c>
      <c r="L308" s="1" t="str">
        <f t="shared" si="45"/>
        <v>D</v>
      </c>
      <c r="N308" s="9" t="s">
        <v>18</v>
      </c>
      <c r="O308" s="1">
        <v>0.95610492079144005</v>
      </c>
      <c r="P308" s="1">
        <v>0.967476626885452</v>
      </c>
      <c r="Q308" s="1">
        <v>0.96650285857351703</v>
      </c>
      <c r="R308" s="1">
        <v>0.92224386558331595</v>
      </c>
      <c r="S308" s="1">
        <v>0.95453072685179297</v>
      </c>
      <c r="T308" s="1">
        <v>0.94807058852417603</v>
      </c>
      <c r="U308" s="1">
        <v>0.94207176394036496</v>
      </c>
      <c r="V308" s="1">
        <v>0.95628390710397204</v>
      </c>
      <c r="W308" s="15">
        <v>0.96745416098980896</v>
      </c>
      <c r="X308" s="1" t="str">
        <f t="shared" si="46"/>
        <v>P</v>
      </c>
      <c r="Z308" s="9" t="s">
        <v>18</v>
      </c>
      <c r="AA308" s="1">
        <v>0.97176948263186602</v>
      </c>
      <c r="AB308" s="1">
        <v>0.99662859810118598</v>
      </c>
      <c r="AC308" s="1">
        <v>0.99504650428609598</v>
      </c>
      <c r="AD308" s="1">
        <v>0.95788600025059101</v>
      </c>
      <c r="AE308" s="1">
        <v>0.989453259166032</v>
      </c>
      <c r="AF308" s="1">
        <v>0.990905082039506</v>
      </c>
      <c r="AG308" s="1">
        <v>0.98721243217035703</v>
      </c>
      <c r="AH308" s="1">
        <v>0.996267025041499</v>
      </c>
      <c r="AI308" s="15">
        <v>0.99620930079994297</v>
      </c>
      <c r="AJ308" s="1" t="str">
        <f t="shared" si="47"/>
        <v>AB</v>
      </c>
      <c r="AL308" s="9" t="s">
        <v>18</v>
      </c>
      <c r="AM308" s="1">
        <v>0.96360709534654598</v>
      </c>
      <c r="AN308" s="1">
        <v>0.99859704329758003</v>
      </c>
      <c r="AO308" s="1">
        <v>0.99709318931157898</v>
      </c>
      <c r="AP308" s="1">
        <v>0.96842449566315303</v>
      </c>
      <c r="AQ308" s="1">
        <v>0.99458689716942505</v>
      </c>
      <c r="AR308" s="1">
        <v>0.99573531074201405</v>
      </c>
      <c r="AS308" s="1">
        <v>0.99678604800575499</v>
      </c>
      <c r="AT308" s="1">
        <v>0.99844849672799696</v>
      </c>
      <c r="AU308" s="15">
        <v>0.99849460772626497</v>
      </c>
      <c r="AV308" s="1" t="str">
        <f t="shared" si="48"/>
        <v>AN</v>
      </c>
      <c r="AX308" s="9" t="s">
        <v>18</v>
      </c>
      <c r="AY308" s="1">
        <v>0.99611818205895297</v>
      </c>
      <c r="AZ308" s="1">
        <v>0.999004907898005</v>
      </c>
      <c r="BA308" s="1">
        <v>0.99704230618779</v>
      </c>
      <c r="BB308" s="1">
        <v>0.99607661665678804</v>
      </c>
      <c r="BC308" s="1">
        <v>0.98304193692667696</v>
      </c>
      <c r="BD308" s="1">
        <v>0.99793275863608799</v>
      </c>
      <c r="BE308" s="1">
        <v>0.81968149079091301</v>
      </c>
      <c r="BF308" s="1">
        <v>0.99882608819911201</v>
      </c>
      <c r="BG308" s="15">
        <v>0.99877399877357598</v>
      </c>
      <c r="BH308" s="1" t="str">
        <f t="shared" si="49"/>
        <v>AZ</v>
      </c>
    </row>
    <row r="309" spans="2:60" x14ac:dyDescent="0.35">
      <c r="B309" s="10" t="s">
        <v>32</v>
      </c>
      <c r="K309" s="15"/>
      <c r="N309" s="10" t="s">
        <v>32</v>
      </c>
      <c r="W309" s="15"/>
      <c r="Z309" s="10" t="s">
        <v>32</v>
      </c>
      <c r="AI309" s="15"/>
      <c r="AL309" s="10" t="s">
        <v>32</v>
      </c>
      <c r="AU309" s="15"/>
      <c r="AX309" s="10" t="s">
        <v>32</v>
      </c>
      <c r="BG309" s="15"/>
    </row>
    <row r="310" spans="2:60" x14ac:dyDescent="0.35">
      <c r="B310" s="9" t="s">
        <v>11</v>
      </c>
      <c r="C310" s="1">
        <v>0.98526910832300196</v>
      </c>
      <c r="D310" s="1">
        <v>0.99297582010053498</v>
      </c>
      <c r="E310" s="1">
        <v>0.923232631508622</v>
      </c>
      <c r="F310" s="1">
        <v>0.98022846125279905</v>
      </c>
      <c r="G310" s="1">
        <v>0.90830523012497999</v>
      </c>
      <c r="H310" s="1">
        <v>0.97482221622948395</v>
      </c>
      <c r="I310" s="1">
        <v>0.68281449592189702</v>
      </c>
      <c r="J310" s="1">
        <v>0.99494914220109298</v>
      </c>
      <c r="K310" s="15">
        <v>0.98799600908118801</v>
      </c>
      <c r="L310" s="1" t="str">
        <f t="shared" si="45"/>
        <v>J</v>
      </c>
      <c r="N310" s="9" t="s">
        <v>11</v>
      </c>
      <c r="O310" s="1">
        <v>0.971461368868763</v>
      </c>
      <c r="P310" s="1">
        <v>0.96520053311933096</v>
      </c>
      <c r="Q310" s="1">
        <v>0.96174431550317396</v>
      </c>
      <c r="R310" s="1">
        <v>0.95883925305258499</v>
      </c>
      <c r="S310" s="1">
        <v>0.96345487384210404</v>
      </c>
      <c r="T310" s="1">
        <v>0.96276781466052896</v>
      </c>
      <c r="U310" s="1">
        <v>0.93679725932241997</v>
      </c>
      <c r="V310" s="1">
        <v>0.96476987548140702</v>
      </c>
      <c r="W310" s="15">
        <v>0.96519192970066003</v>
      </c>
      <c r="X310" s="1" t="str">
        <f t="shared" si="46"/>
        <v>O</v>
      </c>
      <c r="Z310" s="9" t="s">
        <v>11</v>
      </c>
      <c r="AA310" s="1">
        <v>0.99447472739352505</v>
      </c>
      <c r="AB310" s="1">
        <v>0.98721703647496295</v>
      </c>
      <c r="AC310" s="1">
        <v>0.99318425293246404</v>
      </c>
      <c r="AD310" s="1">
        <v>0.99264003055759598</v>
      </c>
      <c r="AE310" s="1">
        <v>0.99201810324452599</v>
      </c>
      <c r="AF310" s="1">
        <v>0.99342871315801395</v>
      </c>
      <c r="AG310" s="1">
        <v>0.99281647177021604</v>
      </c>
      <c r="AH310" s="1">
        <v>0.99494189228256502</v>
      </c>
      <c r="AI310" s="15">
        <v>0.99494176879588003</v>
      </c>
      <c r="AJ310" s="1" t="str">
        <f t="shared" si="47"/>
        <v>AH</v>
      </c>
      <c r="AL310" s="9" t="s">
        <v>11</v>
      </c>
      <c r="AM310" s="1">
        <v>0.99648132893378305</v>
      </c>
      <c r="AN310" s="1">
        <v>0.99717562187752895</v>
      </c>
      <c r="AO310" s="1">
        <v>0.99582036958388198</v>
      </c>
      <c r="AP310" s="1">
        <v>0.99510417863462197</v>
      </c>
      <c r="AQ310" s="1">
        <v>0.99574995055947302</v>
      </c>
      <c r="AR310" s="1">
        <v>0.99684029975205901</v>
      </c>
      <c r="AS310" s="1">
        <v>0.99717862950448</v>
      </c>
      <c r="AT310" s="1">
        <v>0.99749569995093401</v>
      </c>
      <c r="AU310" s="15">
        <v>0.99719710236591197</v>
      </c>
      <c r="AV310" s="1" t="str">
        <f t="shared" si="48"/>
        <v>AT</v>
      </c>
      <c r="AX310" s="9" t="s">
        <v>11</v>
      </c>
      <c r="AY310" s="1">
        <v>0.99877649016321202</v>
      </c>
      <c r="AZ310" s="1">
        <v>0.99851985972048296</v>
      </c>
      <c r="BA310" s="1">
        <v>0.99603457796322803</v>
      </c>
      <c r="BB310" s="1">
        <v>0.99802743065386901</v>
      </c>
      <c r="BC310" s="1">
        <v>0.99005592757041205</v>
      </c>
      <c r="BD310" s="1">
        <v>0.99852646002248202</v>
      </c>
      <c r="BE310" s="1">
        <v>0.86783069044567496</v>
      </c>
      <c r="BF310" s="1">
        <v>0.99911586561007903</v>
      </c>
      <c r="BG310" s="15">
        <v>0.99841422243028599</v>
      </c>
      <c r="BH310" s="1" t="str">
        <f t="shared" si="49"/>
        <v>BF</v>
      </c>
    </row>
    <row r="311" spans="2:60" x14ac:dyDescent="0.35">
      <c r="B311" s="9" t="s">
        <v>12</v>
      </c>
      <c r="C311" s="1">
        <v>0.97898373015448903</v>
      </c>
      <c r="D311" s="1">
        <v>0.99350967257566403</v>
      </c>
      <c r="E311" s="1">
        <v>0.90568304160076796</v>
      </c>
      <c r="F311" s="1">
        <v>0.97019991995757504</v>
      </c>
      <c r="G311" s="1">
        <v>0.89398763232334499</v>
      </c>
      <c r="H311" s="1">
        <v>0.96919882435393601</v>
      </c>
      <c r="I311" s="1">
        <v>0.68059127814170595</v>
      </c>
      <c r="J311" s="1">
        <v>0.99252273132364999</v>
      </c>
      <c r="K311" s="15">
        <v>0.98579204690689004</v>
      </c>
      <c r="L311" s="1" t="str">
        <f t="shared" si="45"/>
        <v>D</v>
      </c>
      <c r="N311" s="9" t="s">
        <v>12</v>
      </c>
      <c r="O311" s="1">
        <v>0.96491876636788698</v>
      </c>
      <c r="P311" s="1">
        <v>0.96477504696879401</v>
      </c>
      <c r="Q311" s="1">
        <v>0.95722090342626598</v>
      </c>
      <c r="R311" s="1">
        <v>0.94668308276139901</v>
      </c>
      <c r="S311" s="1">
        <v>0.96040542805918505</v>
      </c>
      <c r="T311" s="1">
        <v>0.94497683110449504</v>
      </c>
      <c r="U311" s="1">
        <v>0.913176773928979</v>
      </c>
      <c r="V311" s="1">
        <v>0.95614108653097896</v>
      </c>
      <c r="W311" s="15">
        <v>0.96496774673487595</v>
      </c>
      <c r="X311" s="1" t="str">
        <f t="shared" si="46"/>
        <v>W</v>
      </c>
      <c r="Z311" s="9" t="s">
        <v>12</v>
      </c>
      <c r="AA311" s="1">
        <v>0.98930529713332305</v>
      </c>
      <c r="AB311" s="1">
        <v>0.99420881777441905</v>
      </c>
      <c r="AC311" s="1">
        <v>0.99237631539419402</v>
      </c>
      <c r="AD311" s="1">
        <v>0.97474692310578104</v>
      </c>
      <c r="AE311" s="1">
        <v>0.99062553906127204</v>
      </c>
      <c r="AF311" s="1">
        <v>0.98917824057003401</v>
      </c>
      <c r="AG311" s="1">
        <v>0.99071822184145997</v>
      </c>
      <c r="AH311" s="1">
        <v>0.99391630931561203</v>
      </c>
      <c r="AI311" s="15">
        <v>0.99467327290614305</v>
      </c>
      <c r="AJ311" s="1" t="str">
        <f t="shared" si="47"/>
        <v>AI</v>
      </c>
      <c r="AL311" s="9" t="s">
        <v>12</v>
      </c>
      <c r="AM311" s="1">
        <v>0.98691788989055895</v>
      </c>
      <c r="AN311" s="1">
        <v>0.99712590563834202</v>
      </c>
      <c r="AO311" s="1">
        <v>0.99533328435482704</v>
      </c>
      <c r="AP311" s="1">
        <v>0.98743991669943698</v>
      </c>
      <c r="AQ311" s="1">
        <v>0.99433663277422801</v>
      </c>
      <c r="AR311" s="1">
        <v>0.99521084627913103</v>
      </c>
      <c r="AS311" s="1">
        <v>0.99597004347787199</v>
      </c>
      <c r="AT311" s="1">
        <v>0.996899495242624</v>
      </c>
      <c r="AU311" s="15">
        <v>0.99708870273156702</v>
      </c>
      <c r="AV311" s="1" t="str">
        <f t="shared" si="48"/>
        <v>AN</v>
      </c>
      <c r="AX311" s="9" t="s">
        <v>12</v>
      </c>
      <c r="AY311" s="1">
        <v>0.99766429743771401</v>
      </c>
      <c r="AZ311" s="1">
        <v>0.99863767975765405</v>
      </c>
      <c r="BA311" s="1">
        <v>0.99547751966196496</v>
      </c>
      <c r="BB311" s="1">
        <v>0.99763016256881998</v>
      </c>
      <c r="BC311" s="1">
        <v>0.98854247813779095</v>
      </c>
      <c r="BD311" s="1">
        <v>0.99691017174296503</v>
      </c>
      <c r="BE311" s="1">
        <v>0.84667678816025205</v>
      </c>
      <c r="BF311" s="1">
        <v>0.99871294522258602</v>
      </c>
      <c r="BG311" s="15">
        <v>0.99825849295191105</v>
      </c>
      <c r="BH311" s="1" t="str">
        <f t="shared" si="49"/>
        <v>BF</v>
      </c>
    </row>
    <row r="312" spans="2:60" x14ac:dyDescent="0.35">
      <c r="B312" s="9" t="s">
        <v>13</v>
      </c>
      <c r="C312" s="1">
        <v>0.95129738200722802</v>
      </c>
      <c r="D312" s="1">
        <v>0.98510477790482598</v>
      </c>
      <c r="E312" s="1">
        <v>0.921899156682082</v>
      </c>
      <c r="F312" s="1">
        <v>0.93987061966931795</v>
      </c>
      <c r="G312" s="1">
        <v>0.84518451626218705</v>
      </c>
      <c r="H312" s="1">
        <v>0.95256457830580599</v>
      </c>
      <c r="I312" s="1">
        <v>0.72135064091125001</v>
      </c>
      <c r="J312" s="1">
        <v>0.98594603999101704</v>
      </c>
      <c r="K312" s="15">
        <v>0.98091309335337495</v>
      </c>
      <c r="L312" s="1" t="str">
        <f t="shared" si="45"/>
        <v>J</v>
      </c>
      <c r="N312" s="9" t="s">
        <v>13</v>
      </c>
      <c r="O312" s="1">
        <v>0.96118762772611399</v>
      </c>
      <c r="P312" s="1">
        <v>0.95920976169180505</v>
      </c>
      <c r="Q312" s="1">
        <v>0.95156539471675705</v>
      </c>
      <c r="R312" s="1">
        <v>0.92254332392202798</v>
      </c>
      <c r="S312" s="1">
        <v>0.95395149467884799</v>
      </c>
      <c r="T312" s="1">
        <v>0.91198054207683599</v>
      </c>
      <c r="U312" s="1">
        <v>0.90073084176471896</v>
      </c>
      <c r="V312" s="1">
        <v>0.92530118245454296</v>
      </c>
      <c r="W312" s="15">
        <v>0.96110517198763201</v>
      </c>
      <c r="X312" s="1" t="str">
        <f t="shared" si="46"/>
        <v>O</v>
      </c>
      <c r="Z312" s="9" t="s">
        <v>13</v>
      </c>
      <c r="AA312" s="1">
        <v>0.986623268551716</v>
      </c>
      <c r="AB312" s="1">
        <v>0.98777032833192602</v>
      </c>
      <c r="AC312" s="1">
        <v>0.98937712452026105</v>
      </c>
      <c r="AD312" s="1">
        <v>0.94510580078513196</v>
      </c>
      <c r="AE312" s="1">
        <v>0.98435648302555301</v>
      </c>
      <c r="AF312" s="1">
        <v>0.982191729025788</v>
      </c>
      <c r="AG312" s="1">
        <v>0.98371575220608598</v>
      </c>
      <c r="AH312" s="1">
        <v>0.99034815932391895</v>
      </c>
      <c r="AI312" s="15">
        <v>0.98620300210913103</v>
      </c>
      <c r="AJ312" s="1" t="str">
        <f t="shared" si="47"/>
        <v>AH</v>
      </c>
      <c r="AL312" s="9" t="s">
        <v>13</v>
      </c>
      <c r="AM312" s="1">
        <v>0.97995456291426097</v>
      </c>
      <c r="AN312" s="1">
        <v>0.99687768862739401</v>
      </c>
      <c r="AO312" s="1">
        <v>0.993786233935401</v>
      </c>
      <c r="AP312" s="1">
        <v>0.93143221390042197</v>
      </c>
      <c r="AQ312" s="1">
        <v>0.99269528640398197</v>
      </c>
      <c r="AR312" s="1">
        <v>0.99163140626912305</v>
      </c>
      <c r="AS312" s="1">
        <v>0.99239243554242296</v>
      </c>
      <c r="AT312" s="1">
        <v>0.995706603498835</v>
      </c>
      <c r="AU312" s="15">
        <v>0.99675897540907199</v>
      </c>
      <c r="AV312" s="1" t="str">
        <f t="shared" si="48"/>
        <v>AN</v>
      </c>
      <c r="AX312" s="9" t="s">
        <v>13</v>
      </c>
      <c r="AY312" s="1">
        <v>0.99819801067486902</v>
      </c>
      <c r="AZ312" s="1">
        <v>0.998525888239299</v>
      </c>
      <c r="BA312" s="1">
        <v>0.99501388462546703</v>
      </c>
      <c r="BB312" s="1">
        <v>0.99597726235310502</v>
      </c>
      <c r="BC312" s="1">
        <v>0.98075722658020503</v>
      </c>
      <c r="BD312" s="1">
        <v>0.99471650878405804</v>
      </c>
      <c r="BE312" s="1">
        <v>0.83116601706809401</v>
      </c>
      <c r="BF312" s="1">
        <v>0.99761193449782803</v>
      </c>
      <c r="BG312" s="15">
        <v>0.99246151953953599</v>
      </c>
      <c r="BH312" s="1" t="str">
        <f t="shared" si="49"/>
        <v>AZ</v>
      </c>
    </row>
    <row r="313" spans="2:60" x14ac:dyDescent="0.35">
      <c r="B313" s="9" t="s">
        <v>14</v>
      </c>
      <c r="C313" s="1">
        <v>0.96164175368168103</v>
      </c>
      <c r="D313" s="1">
        <v>0.97633003301920596</v>
      </c>
      <c r="E313" s="1">
        <v>0.91105255609358304</v>
      </c>
      <c r="F313" s="1">
        <v>0.88221420294776798</v>
      </c>
      <c r="G313" s="1">
        <v>0.77561635656082395</v>
      </c>
      <c r="H313" s="1">
        <v>0.927416256969678</v>
      </c>
      <c r="I313" s="1">
        <v>0.72366379532902703</v>
      </c>
      <c r="J313" s="1">
        <v>0.97531628538088899</v>
      </c>
      <c r="K313" s="15">
        <v>0.95378246321112103</v>
      </c>
      <c r="L313" s="1" t="str">
        <f t="shared" si="45"/>
        <v>D</v>
      </c>
      <c r="N313" s="9" t="s">
        <v>14</v>
      </c>
      <c r="O313" s="1">
        <v>0.95519610459593496</v>
      </c>
      <c r="P313" s="1">
        <v>0.92852859667936005</v>
      </c>
      <c r="Q313" s="1">
        <v>0.92452944721707697</v>
      </c>
      <c r="R313" s="1">
        <v>0.86336072693479504</v>
      </c>
      <c r="S313" s="1">
        <v>0.93324872126481295</v>
      </c>
      <c r="T313" s="1">
        <v>0.866044358307961</v>
      </c>
      <c r="U313" s="1">
        <v>0.86656375585851297</v>
      </c>
      <c r="V313" s="1">
        <v>0.874637514105717</v>
      </c>
      <c r="W313" s="15">
        <v>0.92915964071730905</v>
      </c>
      <c r="X313" s="1" t="str">
        <f t="shared" si="46"/>
        <v>O</v>
      </c>
      <c r="Z313" s="9" t="s">
        <v>14</v>
      </c>
      <c r="AA313" s="1">
        <v>0.98136106528675404</v>
      </c>
      <c r="AB313" s="1">
        <v>0.95707609600008103</v>
      </c>
      <c r="AC313" s="1">
        <v>0.97745410716400205</v>
      </c>
      <c r="AD313" s="1">
        <v>0.88085999236034995</v>
      </c>
      <c r="AE313" s="1">
        <v>0.97274889618322402</v>
      </c>
      <c r="AF313" s="1">
        <v>0.95274224808221097</v>
      </c>
      <c r="AG313" s="1">
        <v>0.96557678260133994</v>
      </c>
      <c r="AH313" s="1">
        <v>0.97991366005560898</v>
      </c>
      <c r="AI313" s="15">
        <v>0.97815610469770997</v>
      </c>
      <c r="AJ313" s="1" t="str">
        <f t="shared" si="47"/>
        <v>AA</v>
      </c>
      <c r="AL313" s="9" t="s">
        <v>14</v>
      </c>
      <c r="AM313" s="1">
        <v>0.99091077979012299</v>
      </c>
      <c r="AN313" s="1">
        <v>0.98637974794815497</v>
      </c>
      <c r="AO313" s="1">
        <v>0.99074147416413205</v>
      </c>
      <c r="AP313" s="1">
        <v>0.89508606355120202</v>
      </c>
      <c r="AQ313" s="1">
        <v>0.98868189365540504</v>
      </c>
      <c r="AR313" s="1">
        <v>0.98049613708174199</v>
      </c>
      <c r="AS313" s="1">
        <v>0.98309901396353905</v>
      </c>
      <c r="AT313" s="1">
        <v>0.99040700566347994</v>
      </c>
      <c r="AU313" s="15">
        <v>0.99343121915909505</v>
      </c>
      <c r="AV313" s="1" t="str">
        <f t="shared" si="48"/>
        <v>AU</v>
      </c>
      <c r="AX313" s="9" t="s">
        <v>14</v>
      </c>
      <c r="AY313" s="1">
        <v>0.99631278750743901</v>
      </c>
      <c r="AZ313" s="1">
        <v>0.99715349508679096</v>
      </c>
      <c r="BA313" s="1">
        <v>0.99314304932308906</v>
      </c>
      <c r="BB313" s="1">
        <v>0.99520433568575095</v>
      </c>
      <c r="BC313" s="1">
        <v>0.97537757055074303</v>
      </c>
      <c r="BD313" s="1">
        <v>0.98543242022729205</v>
      </c>
      <c r="BE313" s="1">
        <v>0.840004746619188</v>
      </c>
      <c r="BF313" s="1">
        <v>0.99421174852252503</v>
      </c>
      <c r="BG313" s="15">
        <v>0.99701105175699301</v>
      </c>
      <c r="BH313" s="1" t="str">
        <f t="shared" si="49"/>
        <v>AZ</v>
      </c>
    </row>
    <row r="314" spans="2:60" x14ac:dyDescent="0.35">
      <c r="B314" s="9" t="s">
        <v>15</v>
      </c>
      <c r="C314" s="1">
        <v>0.95213641503615098</v>
      </c>
      <c r="D314" s="1">
        <v>0.89029917371197298</v>
      </c>
      <c r="E314" s="1">
        <v>0.86054231770158096</v>
      </c>
      <c r="F314" s="1">
        <v>0.88397955982608101</v>
      </c>
      <c r="G314" s="1">
        <v>0.87810124577873805</v>
      </c>
      <c r="H314" s="1">
        <v>0.94129011114661199</v>
      </c>
      <c r="I314" s="1">
        <v>0.656246270783018</v>
      </c>
      <c r="J314" s="1">
        <v>0.93132193176247302</v>
      </c>
      <c r="K314" s="15">
        <v>0.88917171987103205</v>
      </c>
      <c r="L314" s="1" t="str">
        <f t="shared" si="45"/>
        <v>C</v>
      </c>
      <c r="N314" s="9" t="s">
        <v>15</v>
      </c>
      <c r="O314" s="1">
        <v>0.95812109525601197</v>
      </c>
      <c r="P314" s="1">
        <v>0.93656729816664197</v>
      </c>
      <c r="Q314" s="1">
        <v>0.91910013488230902</v>
      </c>
      <c r="R314" s="1">
        <v>0.91579866114466202</v>
      </c>
      <c r="S314" s="1">
        <v>0.95220973025468103</v>
      </c>
      <c r="T314" s="1">
        <v>0.94059995514561301</v>
      </c>
      <c r="U314" s="1">
        <v>0.93603123643431696</v>
      </c>
      <c r="V314" s="1">
        <v>0.922927322538316</v>
      </c>
      <c r="W314" s="15">
        <v>0.93630198693685895</v>
      </c>
      <c r="X314" s="1" t="str">
        <f t="shared" si="46"/>
        <v>O</v>
      </c>
      <c r="Z314" s="9" t="s">
        <v>15</v>
      </c>
      <c r="AA314" s="1">
        <v>0.96864308650389697</v>
      </c>
      <c r="AB314" s="1">
        <v>0.90357330074189102</v>
      </c>
      <c r="AC314" s="1">
        <v>0.93687469525835199</v>
      </c>
      <c r="AD314" s="1">
        <v>0.89454267271173205</v>
      </c>
      <c r="AE314" s="1">
        <v>0.97263698322125702</v>
      </c>
      <c r="AF314" s="1">
        <v>0.97740197780077998</v>
      </c>
      <c r="AG314" s="1">
        <v>0.97470619960703397</v>
      </c>
      <c r="AH314" s="1">
        <v>0.96846553945452096</v>
      </c>
      <c r="AI314" s="15">
        <v>0.90617481132092603</v>
      </c>
      <c r="AJ314" s="1" t="str">
        <f t="shared" si="47"/>
        <v>AF</v>
      </c>
      <c r="AL314" s="9" t="s">
        <v>15</v>
      </c>
      <c r="AM314" s="1">
        <v>0.97074633273841104</v>
      </c>
      <c r="AN314" s="1">
        <v>0.92861992620841305</v>
      </c>
      <c r="AO314" s="1">
        <v>0.93908668558021702</v>
      </c>
      <c r="AP314" s="1">
        <v>0.92562148328733995</v>
      </c>
      <c r="AQ314" s="1">
        <v>0.982808444677718</v>
      </c>
      <c r="AR314" s="1">
        <v>0.98601821083074304</v>
      </c>
      <c r="AS314" s="1">
        <v>0.986818321814525</v>
      </c>
      <c r="AT314" s="1">
        <v>0.97108379192917804</v>
      </c>
      <c r="AU314" s="15">
        <v>0.92838165885083501</v>
      </c>
      <c r="AV314" s="1" t="str">
        <f t="shared" si="48"/>
        <v>AS</v>
      </c>
      <c r="AX314" s="9" t="s">
        <v>15</v>
      </c>
      <c r="AY314" s="1">
        <v>0.99499568993800103</v>
      </c>
      <c r="AZ314" s="1">
        <v>0.99306249710358696</v>
      </c>
      <c r="BA314" s="1">
        <v>0.99212273835960596</v>
      </c>
      <c r="BB314" s="1">
        <v>0.99282405491794301</v>
      </c>
      <c r="BC314" s="1">
        <v>0.98643212604695496</v>
      </c>
      <c r="BD314" s="1">
        <v>0.99631147632679495</v>
      </c>
      <c r="BE314" s="1">
        <v>0.87240049758550897</v>
      </c>
      <c r="BF314" s="1">
        <v>0.99607319449802401</v>
      </c>
      <c r="BG314" s="15">
        <v>0.99299478910526795</v>
      </c>
      <c r="BH314" s="1" t="str">
        <f t="shared" si="49"/>
        <v>BD</v>
      </c>
    </row>
    <row r="315" spans="2:60" x14ac:dyDescent="0.35">
      <c r="B315" s="9" t="s">
        <v>16</v>
      </c>
      <c r="C315" s="1">
        <v>0.97640038316691602</v>
      </c>
      <c r="D315" s="1">
        <v>0.99286169192398999</v>
      </c>
      <c r="E315" s="1">
        <v>0.90432098631938296</v>
      </c>
      <c r="F315" s="1">
        <v>0.96293215104977903</v>
      </c>
      <c r="G315" s="1">
        <v>0.88337532297149501</v>
      </c>
      <c r="H315" s="1">
        <v>0.97044799881941401</v>
      </c>
      <c r="I315" s="1">
        <v>0.64496723809759604</v>
      </c>
      <c r="J315" s="1">
        <v>0.99225062556503196</v>
      </c>
      <c r="K315" s="15">
        <v>0.986516317875614</v>
      </c>
      <c r="L315" s="1" t="str">
        <f t="shared" si="45"/>
        <v>D</v>
      </c>
      <c r="N315" s="9" t="s">
        <v>16</v>
      </c>
      <c r="O315" s="1">
        <v>0.96392798450473505</v>
      </c>
      <c r="P315" s="1">
        <v>0.96098043499282704</v>
      </c>
      <c r="Q315" s="1">
        <v>0.94858068959707997</v>
      </c>
      <c r="R315" s="1">
        <v>0.94469250585312803</v>
      </c>
      <c r="S315" s="1">
        <v>0.95997700975346201</v>
      </c>
      <c r="T315" s="1">
        <v>0.94639928575362398</v>
      </c>
      <c r="U315" s="1">
        <v>0.927335537510527</v>
      </c>
      <c r="V315" s="1">
        <v>0.95526792315031095</v>
      </c>
      <c r="W315" s="15">
        <v>0.96194201918650901</v>
      </c>
      <c r="X315" s="1" t="str">
        <f t="shared" si="46"/>
        <v>O</v>
      </c>
      <c r="Z315" s="9" t="s">
        <v>16</v>
      </c>
      <c r="AA315" s="1">
        <v>0.98575637336865096</v>
      </c>
      <c r="AB315" s="1">
        <v>0.99274683928674001</v>
      </c>
      <c r="AC315" s="1">
        <v>0.990847892551733</v>
      </c>
      <c r="AD315" s="1">
        <v>0.97687778900321998</v>
      </c>
      <c r="AE315" s="1">
        <v>0.98906462679097495</v>
      </c>
      <c r="AF315" s="1">
        <v>0.98881671963083995</v>
      </c>
      <c r="AG315" s="1">
        <v>0.98749045737972496</v>
      </c>
      <c r="AH315" s="1">
        <v>0.992897133253549</v>
      </c>
      <c r="AI315" s="15">
        <v>0.99189470897593301</v>
      </c>
      <c r="AJ315" s="1" t="str">
        <f t="shared" si="47"/>
        <v>AH</v>
      </c>
      <c r="AL315" s="9" t="s">
        <v>16</v>
      </c>
      <c r="AM315" s="1">
        <v>0.98614888372703502</v>
      </c>
      <c r="AN315" s="1">
        <v>0.99613209137403902</v>
      </c>
      <c r="AO315" s="1">
        <v>0.99426469949405205</v>
      </c>
      <c r="AP315" s="1">
        <v>0.98679672924788897</v>
      </c>
      <c r="AQ315" s="1">
        <v>0.99423218653048195</v>
      </c>
      <c r="AR315" s="1">
        <v>0.99494623253067904</v>
      </c>
      <c r="AS315" s="1">
        <v>0.99588708269294302</v>
      </c>
      <c r="AT315" s="1">
        <v>0.99660168532050197</v>
      </c>
      <c r="AU315" s="15">
        <v>0.99617808447391698</v>
      </c>
      <c r="AV315" s="1" t="str">
        <f t="shared" si="48"/>
        <v>AT</v>
      </c>
      <c r="AX315" s="9" t="s">
        <v>16</v>
      </c>
      <c r="AY315" s="1">
        <v>0.99800363235747003</v>
      </c>
      <c r="AZ315" s="1">
        <v>0.99123611096910602</v>
      </c>
      <c r="BA315" s="1">
        <v>0.99255819324293004</v>
      </c>
      <c r="BB315" s="1">
        <v>0.99790700087345696</v>
      </c>
      <c r="BC315" s="1">
        <v>0.98370848764832597</v>
      </c>
      <c r="BD315" s="1">
        <v>0.99654137711707302</v>
      </c>
      <c r="BE315" s="1">
        <v>0.90832755085553996</v>
      </c>
      <c r="BF315" s="1">
        <v>0.99863531763051205</v>
      </c>
      <c r="BG315" s="15">
        <v>0.99846974651119302</v>
      </c>
      <c r="BH315" s="1" t="str">
        <f t="shared" si="49"/>
        <v>BF</v>
      </c>
    </row>
    <row r="316" spans="2:60" x14ac:dyDescent="0.35">
      <c r="B316" s="9" t="s">
        <v>17</v>
      </c>
      <c r="C316" s="1">
        <v>0.98301876039640601</v>
      </c>
      <c r="D316" s="1">
        <v>0.99318281587556601</v>
      </c>
      <c r="E316" s="1">
        <v>0.91148324237601497</v>
      </c>
      <c r="F316" s="1">
        <v>0.96229465785908697</v>
      </c>
      <c r="G316" s="1">
        <v>0.881475284832693</v>
      </c>
      <c r="H316" s="1">
        <v>0.96608638681827896</v>
      </c>
      <c r="I316" s="1">
        <v>0.72676022703700704</v>
      </c>
      <c r="J316" s="1">
        <v>0.99161546680690804</v>
      </c>
      <c r="K316" s="15">
        <v>0.98556514442919896</v>
      </c>
      <c r="L316" s="1" t="str">
        <f t="shared" si="45"/>
        <v>D</v>
      </c>
      <c r="N316" s="9" t="s">
        <v>17</v>
      </c>
      <c r="O316" s="1">
        <v>0.96929866535929998</v>
      </c>
      <c r="P316" s="1">
        <v>0.96980132597463498</v>
      </c>
      <c r="Q316" s="1">
        <v>0.96493636071903499</v>
      </c>
      <c r="R316" s="1">
        <v>0.94940535293964701</v>
      </c>
      <c r="S316" s="1">
        <v>0.96070365629440502</v>
      </c>
      <c r="T316" s="1">
        <v>0.94698676408317295</v>
      </c>
      <c r="U316" s="1">
        <v>0.93578011232843505</v>
      </c>
      <c r="V316" s="1">
        <v>0.95664137675287997</v>
      </c>
      <c r="W316" s="15">
        <v>0.96930515569482001</v>
      </c>
      <c r="X316" s="1" t="str">
        <f t="shared" si="46"/>
        <v>P</v>
      </c>
      <c r="Z316" s="9" t="s">
        <v>17</v>
      </c>
      <c r="AA316" s="1">
        <v>0.98991099672248695</v>
      </c>
      <c r="AB316" s="1">
        <v>0.99570669988530403</v>
      </c>
      <c r="AC316" s="1">
        <v>0.99408455502841897</v>
      </c>
      <c r="AD316" s="1">
        <v>0.977205584605227</v>
      </c>
      <c r="AE316" s="1">
        <v>0.99010114115250503</v>
      </c>
      <c r="AF316" s="1">
        <v>0.99064842906385298</v>
      </c>
      <c r="AG316" s="1">
        <v>0.99033668554562404</v>
      </c>
      <c r="AH316" s="1">
        <v>0.99474858456438298</v>
      </c>
      <c r="AI316" s="15">
        <v>0.99498064085861804</v>
      </c>
      <c r="AJ316" s="1" t="str">
        <f t="shared" si="47"/>
        <v>AB</v>
      </c>
      <c r="AL316" s="9" t="s">
        <v>17</v>
      </c>
      <c r="AM316" s="1">
        <v>0.99187366997500404</v>
      </c>
      <c r="AN316" s="1">
        <v>0.99786461378854796</v>
      </c>
      <c r="AO316" s="1">
        <v>0.99674673318779605</v>
      </c>
      <c r="AP316" s="1">
        <v>0.98650750853458002</v>
      </c>
      <c r="AQ316" s="1">
        <v>0.99376293275947003</v>
      </c>
      <c r="AR316" s="1">
        <v>0.99542329430571297</v>
      </c>
      <c r="AS316" s="1">
        <v>0.99597211925527196</v>
      </c>
      <c r="AT316" s="1">
        <v>0.99758844273055403</v>
      </c>
      <c r="AU316" s="15">
        <v>0.997764295947279</v>
      </c>
      <c r="AV316" s="1" t="str">
        <f t="shared" si="48"/>
        <v>AN</v>
      </c>
      <c r="AX316" s="9" t="s">
        <v>17</v>
      </c>
      <c r="AY316" s="1">
        <v>0.99853189429887002</v>
      </c>
      <c r="AZ316" s="1">
        <v>0.99891235333557005</v>
      </c>
      <c r="BA316" s="1">
        <v>0.99639927059335698</v>
      </c>
      <c r="BB316" s="1">
        <v>0.99733892719424599</v>
      </c>
      <c r="BC316" s="1">
        <v>0.985186402547929</v>
      </c>
      <c r="BD316" s="1">
        <v>0.99782148406946003</v>
      </c>
      <c r="BE316" s="1">
        <v>0.79898652407734605</v>
      </c>
      <c r="BF316" s="1">
        <v>0.99876425974302496</v>
      </c>
      <c r="BG316" s="15">
        <v>0.99863524784354396</v>
      </c>
      <c r="BH316" s="1" t="str">
        <f t="shared" si="49"/>
        <v>AZ</v>
      </c>
    </row>
    <row r="317" spans="2:60" x14ac:dyDescent="0.35">
      <c r="B317" s="9" t="s">
        <v>18</v>
      </c>
      <c r="C317" s="1">
        <v>0.96143388621577197</v>
      </c>
      <c r="D317" s="1">
        <v>0.99455320761661803</v>
      </c>
      <c r="E317" s="1">
        <v>0.92538376486908702</v>
      </c>
      <c r="F317" s="1">
        <v>0.95528757435398604</v>
      </c>
      <c r="G317" s="1">
        <v>0.88490178956557397</v>
      </c>
      <c r="H317" s="1">
        <v>0.97146383153376503</v>
      </c>
      <c r="I317" s="1">
        <v>0.73233700711093097</v>
      </c>
      <c r="J317" s="1">
        <v>0.99351311732945302</v>
      </c>
      <c r="K317" s="15">
        <v>0.986694319139507</v>
      </c>
      <c r="L317" s="1" t="str">
        <f t="shared" si="45"/>
        <v>D</v>
      </c>
      <c r="N317" s="9" t="s">
        <v>18</v>
      </c>
      <c r="O317" s="1">
        <v>0.96259996588416796</v>
      </c>
      <c r="P317" s="1">
        <v>0.97035737280125001</v>
      </c>
      <c r="Q317" s="1">
        <v>0.96693256099117897</v>
      </c>
      <c r="R317" s="1">
        <v>0.94475043800108605</v>
      </c>
      <c r="S317" s="1">
        <v>0.95559892593241602</v>
      </c>
      <c r="T317" s="1">
        <v>0.94686948129234605</v>
      </c>
      <c r="U317" s="1">
        <v>0.93974088932654098</v>
      </c>
      <c r="V317" s="1">
        <v>0.95914556855994804</v>
      </c>
      <c r="W317" s="15">
        <v>0.96711087645036797</v>
      </c>
      <c r="X317" s="1" t="str">
        <f t="shared" si="46"/>
        <v>P</v>
      </c>
      <c r="Z317" s="9" t="s">
        <v>18</v>
      </c>
      <c r="AA317" s="1">
        <v>0.98290767591180594</v>
      </c>
      <c r="AB317" s="1">
        <v>0.99587259637785397</v>
      </c>
      <c r="AC317" s="1">
        <v>0.99508349216422898</v>
      </c>
      <c r="AD317" s="1">
        <v>0.97453364878275595</v>
      </c>
      <c r="AE317" s="1">
        <v>0.99062282470264595</v>
      </c>
      <c r="AF317" s="1">
        <v>0.99168724284210996</v>
      </c>
      <c r="AG317" s="1">
        <v>0.99084121148873705</v>
      </c>
      <c r="AH317" s="1">
        <v>0.99616714043897003</v>
      </c>
      <c r="AI317" s="15">
        <v>0.995899453806524</v>
      </c>
      <c r="AJ317" s="1" t="str">
        <f t="shared" si="47"/>
        <v>AH</v>
      </c>
      <c r="AL317" s="9" t="s">
        <v>18</v>
      </c>
      <c r="AM317" s="1">
        <v>0.97923069871355395</v>
      </c>
      <c r="AN317" s="1">
        <v>0.99861014613406895</v>
      </c>
      <c r="AO317" s="1">
        <v>0.99708038425605705</v>
      </c>
      <c r="AP317" s="1">
        <v>0.98631116291315202</v>
      </c>
      <c r="AQ317" s="1">
        <v>0.99544096956662498</v>
      </c>
      <c r="AR317" s="1">
        <v>0.99585221431547399</v>
      </c>
      <c r="AS317" s="1">
        <v>0.99604247834821102</v>
      </c>
      <c r="AT317" s="1">
        <v>0.99845189168264303</v>
      </c>
      <c r="AU317" s="15">
        <v>0.99831231516149199</v>
      </c>
      <c r="AV317" s="1" t="str">
        <f t="shared" si="48"/>
        <v>AN</v>
      </c>
      <c r="AX317" s="9" t="s">
        <v>18</v>
      </c>
      <c r="AY317" s="1">
        <v>0.99799511584482803</v>
      </c>
      <c r="AZ317" s="1">
        <v>0.99888970292680601</v>
      </c>
      <c r="BA317" s="1">
        <v>0.99701654096766401</v>
      </c>
      <c r="BB317" s="1">
        <v>0.99687087543352504</v>
      </c>
      <c r="BC317" s="1">
        <v>0.982477746707207</v>
      </c>
      <c r="BD317" s="1">
        <v>0.998003944169642</v>
      </c>
      <c r="BE317" s="1">
        <v>0.86774389345490799</v>
      </c>
      <c r="BF317" s="1">
        <v>0.99885238182619795</v>
      </c>
      <c r="BG317" s="15">
        <v>0.99857217211709304</v>
      </c>
      <c r="BH317" s="1" t="str">
        <f t="shared" si="49"/>
        <v>AZ</v>
      </c>
    </row>
    <row r="318" spans="2:60" x14ac:dyDescent="0.35">
      <c r="B318" s="10" t="s">
        <v>33</v>
      </c>
      <c r="K318" s="15"/>
      <c r="N318" s="10" t="s">
        <v>33</v>
      </c>
      <c r="W318" s="15"/>
      <c r="Z318" s="10" t="s">
        <v>33</v>
      </c>
      <c r="AI318" s="15"/>
      <c r="AL318" s="10" t="s">
        <v>33</v>
      </c>
      <c r="AU318" s="15"/>
      <c r="AX318" s="10" t="s">
        <v>33</v>
      </c>
      <c r="BG318" s="15"/>
    </row>
    <row r="319" spans="2:60" x14ac:dyDescent="0.35">
      <c r="B319" s="9" t="s">
        <v>11</v>
      </c>
      <c r="C319" s="1">
        <v>0.97845505443313696</v>
      </c>
      <c r="D319" s="1">
        <v>0.994644250168771</v>
      </c>
      <c r="E319" s="1">
        <v>0.91940224969375095</v>
      </c>
      <c r="F319" s="1">
        <v>0.96407590198253001</v>
      </c>
      <c r="G319" s="1">
        <v>0.90719541436004203</v>
      </c>
      <c r="H319" s="1">
        <v>0.97973740838605905</v>
      </c>
      <c r="I319" s="1">
        <v>0.62571113054004301</v>
      </c>
      <c r="J319" s="1">
        <v>0.99520141745987101</v>
      </c>
      <c r="K319" s="15">
        <v>0.99247297991594696</v>
      </c>
      <c r="L319" s="1" t="str">
        <f>SUBSTITUTE(ADDRESS(1, MATCH(MAX(C319:K319),C319:K319, 0) + COLUMN(C40)-1, 4), "1", "")</f>
        <v>J</v>
      </c>
      <c r="N319" s="9" t="s">
        <v>11</v>
      </c>
      <c r="O319" s="1">
        <v>0.96824023365840695</v>
      </c>
      <c r="P319" s="1">
        <v>0.96668116121722503</v>
      </c>
      <c r="Q319" s="1">
        <v>0.95392210018748003</v>
      </c>
      <c r="R319" s="1">
        <v>0.95069627281253699</v>
      </c>
      <c r="S319" s="1">
        <v>0.96191151931769103</v>
      </c>
      <c r="T319" s="1">
        <v>0.96522466390461503</v>
      </c>
      <c r="U319" s="1">
        <v>0.94781289220535103</v>
      </c>
      <c r="V319" s="1">
        <v>0.96506104598946696</v>
      </c>
      <c r="W319" s="15">
        <v>0.966433001988803</v>
      </c>
      <c r="X319" s="1" t="str">
        <f t="shared" si="46"/>
        <v>O</v>
      </c>
      <c r="Z319" s="9" t="s">
        <v>11</v>
      </c>
      <c r="AA319" s="1">
        <v>0.98977778719082798</v>
      </c>
      <c r="AB319" s="1">
        <v>0.99498643015162502</v>
      </c>
      <c r="AC319" s="1">
        <v>0.99175196616934402</v>
      </c>
      <c r="AD319" s="1">
        <v>0.97660121484286999</v>
      </c>
      <c r="AE319" s="1">
        <v>0.99134325081126595</v>
      </c>
      <c r="AF319" s="1">
        <v>0.99384418585671797</v>
      </c>
      <c r="AG319" s="1">
        <v>0.99163996610826899</v>
      </c>
      <c r="AH319" s="1">
        <v>0.99516205400601598</v>
      </c>
      <c r="AI319" s="15">
        <v>0.99500222662266302</v>
      </c>
      <c r="AJ319" s="1" t="str">
        <f t="shared" si="47"/>
        <v>AH</v>
      </c>
      <c r="AL319" s="9" t="s">
        <v>11</v>
      </c>
      <c r="AM319" s="1">
        <v>0.99340398239461503</v>
      </c>
      <c r="AN319" s="1">
        <v>0.99721749893023504</v>
      </c>
      <c r="AO319" s="1">
        <v>0.99366194096576499</v>
      </c>
      <c r="AP319" s="1">
        <v>0.97892840904683598</v>
      </c>
      <c r="AQ319" s="1">
        <v>0.99563447672740502</v>
      </c>
      <c r="AR319" s="1">
        <v>0.99679993970847403</v>
      </c>
      <c r="AS319" s="1">
        <v>0.99715551850017203</v>
      </c>
      <c r="AT319" s="1">
        <v>0.99740325276373698</v>
      </c>
      <c r="AU319" s="15">
        <v>0.99723764635918899</v>
      </c>
      <c r="AV319" s="1" t="str">
        <f t="shared" si="48"/>
        <v>AT</v>
      </c>
      <c r="AX319" s="9" t="s">
        <v>11</v>
      </c>
      <c r="AY319" s="1">
        <v>0.99826604940423502</v>
      </c>
      <c r="AZ319" s="1">
        <v>0.99867512179770901</v>
      </c>
      <c r="BA319" s="1">
        <v>0.99609559341254905</v>
      </c>
      <c r="BB319" s="1">
        <v>0.99750846458819897</v>
      </c>
      <c r="BC319" s="1">
        <v>0.99123032807608102</v>
      </c>
      <c r="BD319" s="1">
        <v>0.99870212221675003</v>
      </c>
      <c r="BE319" s="1">
        <v>0.71647932235174205</v>
      </c>
      <c r="BF319" s="1">
        <v>0.99917855211192097</v>
      </c>
      <c r="BG319" s="15">
        <v>0.99870071032491503</v>
      </c>
      <c r="BH319" s="1" t="str">
        <f t="shared" si="49"/>
        <v>BF</v>
      </c>
    </row>
    <row r="320" spans="2:60" x14ac:dyDescent="0.35">
      <c r="B320" s="9" t="s">
        <v>12</v>
      </c>
      <c r="C320" s="1">
        <v>0.93622169723649196</v>
      </c>
      <c r="D320" s="1">
        <v>0.99465739579956003</v>
      </c>
      <c r="E320" s="1">
        <v>0.90513913836522997</v>
      </c>
      <c r="F320" s="1">
        <v>0.93662200837676601</v>
      </c>
      <c r="G320" s="1">
        <v>0.88197614479540298</v>
      </c>
      <c r="H320" s="1">
        <v>0.96296908692901195</v>
      </c>
      <c r="I320" s="1">
        <v>0.64013076958098103</v>
      </c>
      <c r="J320" s="1">
        <v>0.99265456272080699</v>
      </c>
      <c r="K320" s="15">
        <v>0.98847965939776905</v>
      </c>
      <c r="L320" s="1" t="str">
        <f t="shared" si="45"/>
        <v>D</v>
      </c>
      <c r="N320" s="9" t="s">
        <v>12</v>
      </c>
      <c r="O320" s="1">
        <v>0.94774611561984501</v>
      </c>
      <c r="P320" s="1">
        <v>0.96509556759995496</v>
      </c>
      <c r="Q320" s="1">
        <v>0.95450860826517503</v>
      </c>
      <c r="R320" s="1">
        <v>0.92444347876891597</v>
      </c>
      <c r="S320" s="1">
        <v>0.96086132309795802</v>
      </c>
      <c r="T320" s="1">
        <v>0.94392609894756196</v>
      </c>
      <c r="U320" s="1">
        <v>0.94177455453399594</v>
      </c>
      <c r="V320" s="1">
        <v>0.95476884551257502</v>
      </c>
      <c r="W320" s="15">
        <v>0.96500581492601001</v>
      </c>
      <c r="X320" s="1" t="str">
        <f t="shared" si="46"/>
        <v>P</v>
      </c>
      <c r="Z320" s="9" t="s">
        <v>12</v>
      </c>
      <c r="AA320" s="1">
        <v>0.96974004160432303</v>
      </c>
      <c r="AB320" s="1">
        <v>0.99465170570227501</v>
      </c>
      <c r="AC320" s="1">
        <v>0.99150590394900895</v>
      </c>
      <c r="AD320" s="1">
        <v>0.93699075864677495</v>
      </c>
      <c r="AE320" s="1">
        <v>0.99101847843663304</v>
      </c>
      <c r="AF320" s="1">
        <v>0.98863954456977599</v>
      </c>
      <c r="AG320" s="1">
        <v>0.989203894607107</v>
      </c>
      <c r="AH320" s="1">
        <v>0.99382305018434902</v>
      </c>
      <c r="AI320" s="15">
        <v>0.99458363301445096</v>
      </c>
      <c r="AJ320" s="1" t="str">
        <f t="shared" si="47"/>
        <v>AB</v>
      </c>
      <c r="AL320" s="9" t="s">
        <v>12</v>
      </c>
      <c r="AM320" s="1">
        <v>0.96010985319651798</v>
      </c>
      <c r="AN320" s="1">
        <v>0.997157008189545</v>
      </c>
      <c r="AO320" s="1">
        <v>0.99428585735270403</v>
      </c>
      <c r="AP320" s="1">
        <v>0.94672390569563103</v>
      </c>
      <c r="AQ320" s="1">
        <v>0.994738428287535</v>
      </c>
      <c r="AR320" s="1">
        <v>0.99530147766877697</v>
      </c>
      <c r="AS320" s="1">
        <v>0.99595168299093495</v>
      </c>
      <c r="AT320" s="1">
        <v>0.99701702086435395</v>
      </c>
      <c r="AU320" s="15">
        <v>0.99714874715303203</v>
      </c>
      <c r="AV320" s="1" t="str">
        <f t="shared" si="48"/>
        <v>AN</v>
      </c>
      <c r="AX320" s="9" t="s">
        <v>12</v>
      </c>
      <c r="AY320" s="1">
        <v>0.99231919804160695</v>
      </c>
      <c r="AZ320" s="1">
        <v>0.99853699622879399</v>
      </c>
      <c r="BA320" s="1">
        <v>0.99514040911895296</v>
      </c>
      <c r="BB320" s="1">
        <v>0.99359385314575899</v>
      </c>
      <c r="BC320" s="1">
        <v>0.98603798094226902</v>
      </c>
      <c r="BD320" s="1">
        <v>0.99661429794677803</v>
      </c>
      <c r="BE320" s="1">
        <v>0.75059506027085199</v>
      </c>
      <c r="BF320" s="1">
        <v>0.99872819108156397</v>
      </c>
      <c r="BG320" s="15">
        <v>0.99741387569075401</v>
      </c>
      <c r="BH320" s="1" t="str">
        <f t="shared" si="49"/>
        <v>BF</v>
      </c>
    </row>
    <row r="321" spans="2:60" x14ac:dyDescent="0.35">
      <c r="B321" s="9" t="s">
        <v>13</v>
      </c>
      <c r="C321" s="1">
        <v>0.931299605543352</v>
      </c>
      <c r="D321" s="1">
        <v>0.99019126391095602</v>
      </c>
      <c r="E321" s="1">
        <v>0.91602963561325201</v>
      </c>
      <c r="F321" s="1">
        <v>0.90232028888108895</v>
      </c>
      <c r="G321" s="1">
        <v>0.85873293411503504</v>
      </c>
      <c r="H321" s="1">
        <v>0.94841452304372598</v>
      </c>
      <c r="I321" s="1">
        <v>0.70658313991718502</v>
      </c>
      <c r="J321" s="1">
        <v>0.98505161993741996</v>
      </c>
      <c r="K321" s="15">
        <v>0.97853232811555702</v>
      </c>
      <c r="L321" s="1" t="str">
        <f t="shared" si="45"/>
        <v>D</v>
      </c>
      <c r="N321" s="9" t="s">
        <v>13</v>
      </c>
      <c r="O321" s="1">
        <v>0.94116433082355</v>
      </c>
      <c r="P321" s="1">
        <v>0.95603862721695898</v>
      </c>
      <c r="Q321" s="1">
        <v>0.94922319518630005</v>
      </c>
      <c r="R321" s="1">
        <v>0.90531919148376205</v>
      </c>
      <c r="S321" s="1">
        <v>0.95752273653611797</v>
      </c>
      <c r="T321" s="1">
        <v>0.91511417451471999</v>
      </c>
      <c r="U321" s="1">
        <v>0.90927767515522295</v>
      </c>
      <c r="V321" s="1">
        <v>0.93650179880166995</v>
      </c>
      <c r="W321" s="15">
        <v>0.96156808301845698</v>
      </c>
      <c r="X321" s="1" t="str">
        <f t="shared" si="46"/>
        <v>W</v>
      </c>
      <c r="Z321" s="9" t="s">
        <v>13</v>
      </c>
      <c r="AA321" s="1">
        <v>0.96504777116481599</v>
      </c>
      <c r="AB321" s="1">
        <v>0.98724992530375999</v>
      </c>
      <c r="AC321" s="1">
        <v>0.99009572796829404</v>
      </c>
      <c r="AD321" s="1">
        <v>0.90222356257894598</v>
      </c>
      <c r="AE321" s="1">
        <v>0.98781410571486705</v>
      </c>
      <c r="AF321" s="1">
        <v>0.97600851914379805</v>
      </c>
      <c r="AG321" s="1">
        <v>0.98271508120364504</v>
      </c>
      <c r="AH321" s="1">
        <v>0.99052523888808597</v>
      </c>
      <c r="AI321" s="15">
        <v>0.987251450649554</v>
      </c>
      <c r="AJ321" s="1" t="str">
        <f t="shared" si="47"/>
        <v>AH</v>
      </c>
      <c r="AL321" s="9" t="s">
        <v>13</v>
      </c>
      <c r="AM321" s="1">
        <v>0.95498591146599199</v>
      </c>
      <c r="AN321" s="1">
        <v>0.99679478721275305</v>
      </c>
      <c r="AO321" s="1">
        <v>0.99334199488974295</v>
      </c>
      <c r="AP321" s="1">
        <v>0.88408844823752897</v>
      </c>
      <c r="AQ321" s="1">
        <v>0.99197961271866197</v>
      </c>
      <c r="AR321" s="1">
        <v>0.99153091106013103</v>
      </c>
      <c r="AS321" s="1">
        <v>0.99240972449888099</v>
      </c>
      <c r="AT321" s="1">
        <v>0.99563389117578105</v>
      </c>
      <c r="AU321" s="15">
        <v>0.99681401792968005</v>
      </c>
      <c r="AV321" s="1" t="str">
        <f t="shared" si="48"/>
        <v>AU</v>
      </c>
      <c r="AX321" s="9" t="s">
        <v>13</v>
      </c>
      <c r="AY321" s="1">
        <v>0.99430134623319799</v>
      </c>
      <c r="AZ321" s="1">
        <v>0.998537391324267</v>
      </c>
      <c r="BA321" s="1">
        <v>0.99493303061903104</v>
      </c>
      <c r="BB321" s="1">
        <v>0.99092452774141604</v>
      </c>
      <c r="BC321" s="1">
        <v>0.98455965447156701</v>
      </c>
      <c r="BD321" s="1">
        <v>0.99398551275691205</v>
      </c>
      <c r="BE321" s="1">
        <v>0.87492535176463004</v>
      </c>
      <c r="BF321" s="1">
        <v>0.997597818589818</v>
      </c>
      <c r="BG321" s="15">
        <v>0.998078008377979</v>
      </c>
      <c r="BH321" s="1" t="str">
        <f t="shared" si="49"/>
        <v>AZ</v>
      </c>
    </row>
    <row r="322" spans="2:60" x14ac:dyDescent="0.35">
      <c r="B322" s="9" t="s">
        <v>14</v>
      </c>
      <c r="C322" s="1">
        <v>0.944799626299474</v>
      </c>
      <c r="D322" s="1">
        <v>0.95701762462193096</v>
      </c>
      <c r="E322" s="1">
        <v>0.90965930067090095</v>
      </c>
      <c r="F322" s="1">
        <v>0.85817002403641296</v>
      </c>
      <c r="G322" s="1">
        <v>0.787955925552841</v>
      </c>
      <c r="H322" s="1">
        <v>0.92838674516249398</v>
      </c>
      <c r="I322" s="1">
        <v>0.68704704208830103</v>
      </c>
      <c r="J322" s="1">
        <v>0.97552970165011799</v>
      </c>
      <c r="K322" s="15">
        <v>0.95053250751462204</v>
      </c>
      <c r="L322" s="1" t="str">
        <f t="shared" si="45"/>
        <v>J</v>
      </c>
      <c r="N322" s="9" t="s">
        <v>14</v>
      </c>
      <c r="O322" s="1">
        <v>0.948048439917065</v>
      </c>
      <c r="P322" s="1">
        <v>0.921999636060721</v>
      </c>
      <c r="Q322" s="1">
        <v>0.92233978242208503</v>
      </c>
      <c r="R322" s="1">
        <v>0.88745989791689806</v>
      </c>
      <c r="S322" s="1">
        <v>0.93954252233340196</v>
      </c>
      <c r="T322" s="1">
        <v>0.85961161450008705</v>
      </c>
      <c r="U322" s="1">
        <v>0.83372563268290101</v>
      </c>
      <c r="V322" s="1">
        <v>0.87271437225664505</v>
      </c>
      <c r="W322" s="15">
        <v>0.931044122829218</v>
      </c>
      <c r="X322" s="1" t="str">
        <f t="shared" si="46"/>
        <v>O</v>
      </c>
      <c r="Z322" s="9" t="s">
        <v>14</v>
      </c>
      <c r="AA322" s="1">
        <v>0.973720604312862</v>
      </c>
      <c r="AB322" s="1">
        <v>0.95725549503307195</v>
      </c>
      <c r="AC322" s="1">
        <v>0.97543284833303501</v>
      </c>
      <c r="AD322" s="1">
        <v>0.86505887133366899</v>
      </c>
      <c r="AE322" s="1">
        <v>0.97182584962741403</v>
      </c>
      <c r="AF322" s="1">
        <v>0.94955010175082499</v>
      </c>
      <c r="AG322" s="1">
        <v>0.96036817237490402</v>
      </c>
      <c r="AH322" s="1">
        <v>0.98051431190622096</v>
      </c>
      <c r="AI322" s="15">
        <v>0.97235811411803197</v>
      </c>
      <c r="AJ322" s="1" t="str">
        <f t="shared" si="47"/>
        <v>AH</v>
      </c>
      <c r="AL322" s="9" t="s">
        <v>14</v>
      </c>
      <c r="AM322" s="1">
        <v>0.98010974615670299</v>
      </c>
      <c r="AN322" s="1">
        <v>0.99045185062312802</v>
      </c>
      <c r="AO322" s="1">
        <v>0.98923498741937699</v>
      </c>
      <c r="AP322" s="1">
        <v>0.858968944881907</v>
      </c>
      <c r="AQ322" s="1">
        <v>0.99063832578683497</v>
      </c>
      <c r="AR322" s="1">
        <v>0.98056407984906102</v>
      </c>
      <c r="AS322" s="1">
        <v>0.98370492438271095</v>
      </c>
      <c r="AT322" s="1">
        <v>0.98993266266597402</v>
      </c>
      <c r="AU322" s="15">
        <v>0.99451422496057695</v>
      </c>
      <c r="AV322" s="1" t="str">
        <f t="shared" si="48"/>
        <v>AU</v>
      </c>
      <c r="AX322" s="9" t="s">
        <v>14</v>
      </c>
      <c r="AY322" s="1">
        <v>0.99091065711948301</v>
      </c>
      <c r="AZ322" s="1">
        <v>0.99763265433958004</v>
      </c>
      <c r="BA322" s="1">
        <v>0.992843087548404</v>
      </c>
      <c r="BB322" s="1">
        <v>0.98850813617114697</v>
      </c>
      <c r="BC322" s="1">
        <v>0.97773091222098096</v>
      </c>
      <c r="BD322" s="1">
        <v>0.98668951334798005</v>
      </c>
      <c r="BE322" s="1">
        <v>0.88513666024823501</v>
      </c>
      <c r="BF322" s="1">
        <v>0.993847507115032</v>
      </c>
      <c r="BG322" s="15">
        <v>0.99742351026541398</v>
      </c>
      <c r="BH322" s="1" t="str">
        <f t="shared" si="49"/>
        <v>AZ</v>
      </c>
    </row>
    <row r="323" spans="2:60" x14ac:dyDescent="0.35">
      <c r="B323" s="9" t="s">
        <v>15</v>
      </c>
      <c r="C323" s="1">
        <v>0.91585168156294405</v>
      </c>
      <c r="D323" s="1">
        <v>0.80547280781516295</v>
      </c>
      <c r="E323" s="1">
        <v>0.82712689463967703</v>
      </c>
      <c r="F323" s="1">
        <v>0.86430578419727699</v>
      </c>
      <c r="G323" s="1">
        <v>0.87307798747819199</v>
      </c>
      <c r="H323" s="1">
        <v>0.93759723772444903</v>
      </c>
      <c r="I323" s="1">
        <v>0.64171908746548101</v>
      </c>
      <c r="J323" s="1">
        <v>0.92622474002775301</v>
      </c>
      <c r="K323" s="15">
        <v>0.89045416167820801</v>
      </c>
      <c r="L323" s="1" t="str">
        <f t="shared" si="45"/>
        <v>H</v>
      </c>
      <c r="N323" s="9" t="s">
        <v>15</v>
      </c>
      <c r="O323" s="1">
        <v>0.94741352216400399</v>
      </c>
      <c r="P323" s="1">
        <v>0.93699052781177605</v>
      </c>
      <c r="Q323" s="1">
        <v>0.90863429017394304</v>
      </c>
      <c r="R323" s="1">
        <v>0.87866376944736302</v>
      </c>
      <c r="S323" s="1">
        <v>0.94965342957092402</v>
      </c>
      <c r="T323" s="1">
        <v>0.94064779798314202</v>
      </c>
      <c r="U323" s="1">
        <v>0.89712482009052297</v>
      </c>
      <c r="V323" s="1">
        <v>0.91982225988716004</v>
      </c>
      <c r="W323" s="15">
        <v>0.936756484561592</v>
      </c>
      <c r="X323" s="1" t="str">
        <f t="shared" si="46"/>
        <v>S</v>
      </c>
      <c r="Z323" s="9" t="s">
        <v>15</v>
      </c>
      <c r="AA323" s="1">
        <v>0.94271377485168995</v>
      </c>
      <c r="AB323" s="1">
        <v>0.90774984457507801</v>
      </c>
      <c r="AC323" s="1">
        <v>0.86400402235241502</v>
      </c>
      <c r="AD323" s="1">
        <v>0.86968885374943905</v>
      </c>
      <c r="AE323" s="1">
        <v>0.96923080053912503</v>
      </c>
      <c r="AF323" s="1">
        <v>0.97535813061398802</v>
      </c>
      <c r="AG323" s="1">
        <v>0.97577894154535205</v>
      </c>
      <c r="AH323" s="1">
        <v>0.96437310843392599</v>
      </c>
      <c r="AI323" s="15">
        <v>0.90901890642895</v>
      </c>
      <c r="AJ323" s="1" t="str">
        <f t="shared" si="47"/>
        <v>AG</v>
      </c>
      <c r="AL323" s="9" t="s">
        <v>15</v>
      </c>
      <c r="AM323" s="1">
        <v>0.93892986146600599</v>
      </c>
      <c r="AN323" s="1">
        <v>0.92974972783546905</v>
      </c>
      <c r="AO323" s="1">
        <v>0.91691766783181206</v>
      </c>
      <c r="AP323" s="1">
        <v>0.89644989211232795</v>
      </c>
      <c r="AQ323" s="1">
        <v>0.98325237656595399</v>
      </c>
      <c r="AR323" s="1">
        <v>0.984884909037259</v>
      </c>
      <c r="AS323" s="1">
        <v>0.98665317522848694</v>
      </c>
      <c r="AT323" s="1">
        <v>0.96615932656811898</v>
      </c>
      <c r="AU323" s="15">
        <v>0.92948763213144503</v>
      </c>
      <c r="AV323" s="1" t="str">
        <f t="shared" si="48"/>
        <v>AS</v>
      </c>
      <c r="AX323" s="9" t="s">
        <v>15</v>
      </c>
      <c r="AY323" s="1">
        <v>0.99059781966825</v>
      </c>
      <c r="AZ323" s="1">
        <v>0.993106205389505</v>
      </c>
      <c r="BA323" s="1">
        <v>0.99122672581025495</v>
      </c>
      <c r="BB323" s="1">
        <v>0.98883563898333704</v>
      </c>
      <c r="BC323" s="1">
        <v>0.98238653970349998</v>
      </c>
      <c r="BD323" s="1">
        <v>0.99620883861269105</v>
      </c>
      <c r="BE323" s="1">
        <v>0.58313183172577798</v>
      </c>
      <c r="BF323" s="1">
        <v>0.99605518673957205</v>
      </c>
      <c r="BG323" s="15">
        <v>0.99307714794749002</v>
      </c>
      <c r="BH323" s="1" t="str">
        <f t="shared" si="49"/>
        <v>BD</v>
      </c>
    </row>
    <row r="324" spans="2:60" x14ac:dyDescent="0.35">
      <c r="B324" s="9" t="s">
        <v>16</v>
      </c>
      <c r="C324" s="1">
        <v>0.94519542710232896</v>
      </c>
      <c r="D324" s="1">
        <v>0.99270237913252402</v>
      </c>
      <c r="E324" s="1">
        <v>0.90213130305577305</v>
      </c>
      <c r="F324" s="1">
        <v>0.93328213641735902</v>
      </c>
      <c r="G324" s="1">
        <v>0.894231028217502</v>
      </c>
      <c r="H324" s="1">
        <v>0.96908741072507198</v>
      </c>
      <c r="I324" s="1">
        <v>0.64478186300272999</v>
      </c>
      <c r="J324" s="1">
        <v>0.991507261230681</v>
      </c>
      <c r="K324" s="15">
        <v>0.98950464271162197</v>
      </c>
      <c r="L324" s="1" t="str">
        <f t="shared" si="45"/>
        <v>D</v>
      </c>
      <c r="N324" s="9" t="s">
        <v>16</v>
      </c>
      <c r="O324" s="1">
        <v>0.94827726399851597</v>
      </c>
      <c r="P324" s="1">
        <v>0.96160275315799304</v>
      </c>
      <c r="Q324" s="1">
        <v>0.94520640996711203</v>
      </c>
      <c r="R324" s="1">
        <v>0.92367204464016694</v>
      </c>
      <c r="S324" s="1">
        <v>0.96003309405965398</v>
      </c>
      <c r="T324" s="1">
        <v>0.94673067559722002</v>
      </c>
      <c r="U324" s="1">
        <v>0.93766750385464603</v>
      </c>
      <c r="V324" s="1">
        <v>0.95181778597175704</v>
      </c>
      <c r="W324" s="15">
        <v>0.96104414117589099</v>
      </c>
      <c r="X324" s="1" t="str">
        <f t="shared" si="46"/>
        <v>P</v>
      </c>
      <c r="Z324" s="9" t="s">
        <v>16</v>
      </c>
      <c r="AA324" s="1">
        <v>0.96275562677374504</v>
      </c>
      <c r="AB324" s="1">
        <v>0.99314061488797301</v>
      </c>
      <c r="AC324" s="1">
        <v>0.98926287595075801</v>
      </c>
      <c r="AD324" s="1">
        <v>0.93509790466519505</v>
      </c>
      <c r="AE324" s="1">
        <v>0.98888008741963496</v>
      </c>
      <c r="AF324" s="1">
        <v>0.98752505880931196</v>
      </c>
      <c r="AG324" s="1">
        <v>0.98988844330347603</v>
      </c>
      <c r="AH324" s="1">
        <v>0.99261306070286204</v>
      </c>
      <c r="AI324" s="15">
        <v>0.99297408678572097</v>
      </c>
      <c r="AJ324" s="1" t="str">
        <f t="shared" si="47"/>
        <v>AB</v>
      </c>
      <c r="AL324" s="9" t="s">
        <v>16</v>
      </c>
      <c r="AM324" s="1">
        <v>0.95709336995286098</v>
      </c>
      <c r="AN324" s="1">
        <v>0.99629283810165004</v>
      </c>
      <c r="AO324" s="1">
        <v>0.99257916070481</v>
      </c>
      <c r="AP324" s="1">
        <v>0.94490089605267402</v>
      </c>
      <c r="AQ324" s="1">
        <v>0.99411684149568103</v>
      </c>
      <c r="AR324" s="1">
        <v>0.99473763825351202</v>
      </c>
      <c r="AS324" s="1">
        <v>0.99582508697981498</v>
      </c>
      <c r="AT324" s="1">
        <v>0.99654086836892297</v>
      </c>
      <c r="AU324" s="15">
        <v>0.99627196922106698</v>
      </c>
      <c r="AV324" s="1" t="str">
        <f t="shared" si="48"/>
        <v>AT</v>
      </c>
      <c r="AX324" s="9" t="s">
        <v>16</v>
      </c>
      <c r="AY324" s="1">
        <v>0.99197621872123698</v>
      </c>
      <c r="AZ324" s="1">
        <v>0.998517782348047</v>
      </c>
      <c r="BA324" s="1">
        <v>0.99229497073983397</v>
      </c>
      <c r="BB324" s="1">
        <v>0.99305725554139401</v>
      </c>
      <c r="BC324" s="1">
        <v>0.98922077414571896</v>
      </c>
      <c r="BD324" s="1">
        <v>0.99634709442147995</v>
      </c>
      <c r="BE324" s="1">
        <v>0.764335704961842</v>
      </c>
      <c r="BF324" s="1">
        <v>0.99870340704553295</v>
      </c>
      <c r="BG324" s="15">
        <v>0.99848557557093298</v>
      </c>
      <c r="BH324" s="1" t="str">
        <f t="shared" si="49"/>
        <v>BF</v>
      </c>
    </row>
    <row r="325" spans="2:60" x14ac:dyDescent="0.35">
      <c r="B325" s="9" t="s">
        <v>17</v>
      </c>
      <c r="C325" s="1">
        <v>0.95384852706006096</v>
      </c>
      <c r="D325" s="1">
        <v>0.99435186435872303</v>
      </c>
      <c r="E325" s="1">
        <v>0.90981780091873499</v>
      </c>
      <c r="F325" s="1">
        <v>0.93160434893275501</v>
      </c>
      <c r="G325" s="1">
        <v>0.86740206101143102</v>
      </c>
      <c r="H325" s="1">
        <v>0.96488074047994399</v>
      </c>
      <c r="I325" s="1">
        <v>0.73797701886613798</v>
      </c>
      <c r="J325" s="1">
        <v>0.99130513760289096</v>
      </c>
      <c r="K325" s="15">
        <v>0.98824237793924197</v>
      </c>
      <c r="L325" s="1" t="str">
        <f t="shared" si="45"/>
        <v>D</v>
      </c>
      <c r="N325" s="9" t="s">
        <v>17</v>
      </c>
      <c r="O325" s="1">
        <v>0.95291190723360497</v>
      </c>
      <c r="P325" s="1">
        <v>0.97003561770833802</v>
      </c>
      <c r="Q325" s="1">
        <v>0.96333544413882399</v>
      </c>
      <c r="R325" s="1">
        <v>0.91591426785510799</v>
      </c>
      <c r="S325" s="1">
        <v>0.96213372925688101</v>
      </c>
      <c r="T325" s="1">
        <v>0.94793221848532905</v>
      </c>
      <c r="U325" s="1">
        <v>0.93737438986906696</v>
      </c>
      <c r="V325" s="1">
        <v>0.95812579107126805</v>
      </c>
      <c r="W325" s="15">
        <v>0.96962761561981003</v>
      </c>
      <c r="X325" s="1" t="str">
        <f t="shared" si="46"/>
        <v>P</v>
      </c>
      <c r="Z325" s="9" t="s">
        <v>17</v>
      </c>
      <c r="AA325" s="1">
        <v>0.97561664998534503</v>
      </c>
      <c r="AB325" s="1">
        <v>0.99597655067315805</v>
      </c>
      <c r="AC325" s="1">
        <v>0.99366601071671501</v>
      </c>
      <c r="AD325" s="1">
        <v>0.93807889714450898</v>
      </c>
      <c r="AE325" s="1">
        <v>0.98989267619386301</v>
      </c>
      <c r="AF325" s="1">
        <v>0.99041286725089905</v>
      </c>
      <c r="AG325" s="1">
        <v>0.98976277166816995</v>
      </c>
      <c r="AH325" s="1">
        <v>0.99480564231771496</v>
      </c>
      <c r="AI325" s="15">
        <v>0.99580031223969501</v>
      </c>
      <c r="AJ325" s="1" t="str">
        <f t="shared" si="47"/>
        <v>AB</v>
      </c>
      <c r="AL325" s="9" t="s">
        <v>17</v>
      </c>
      <c r="AM325" s="1">
        <v>0.96054629232771105</v>
      </c>
      <c r="AN325" s="1">
        <v>0.99790256021836599</v>
      </c>
      <c r="AO325" s="1">
        <v>0.996259424904818</v>
      </c>
      <c r="AP325" s="1">
        <v>0.94331618855116905</v>
      </c>
      <c r="AQ325" s="1">
        <v>0.99547828346948397</v>
      </c>
      <c r="AR325" s="1">
        <v>0.99529843927594797</v>
      </c>
      <c r="AS325" s="1">
        <v>0.99593573007537595</v>
      </c>
      <c r="AT325" s="1">
        <v>0.99749983444772194</v>
      </c>
      <c r="AU325" s="15">
        <v>0.99785140266112005</v>
      </c>
      <c r="AV325" s="1" t="str">
        <f t="shared" si="48"/>
        <v>AN</v>
      </c>
      <c r="AX325" s="9" t="s">
        <v>17</v>
      </c>
      <c r="AY325" s="1">
        <v>0.99432918290945604</v>
      </c>
      <c r="AZ325" s="1">
        <v>0.99890635457872801</v>
      </c>
      <c r="BA325" s="1">
        <v>0.996361777790161</v>
      </c>
      <c r="BB325" s="1">
        <v>0.99162166553618902</v>
      </c>
      <c r="BC325" s="1">
        <v>0.98548332740751499</v>
      </c>
      <c r="BD325" s="1">
        <v>0.99757047014222999</v>
      </c>
      <c r="BE325" s="1">
        <v>0.79872977958598701</v>
      </c>
      <c r="BF325" s="1">
        <v>0.99876651826783103</v>
      </c>
      <c r="BG325" s="15">
        <v>0.99873499005129096</v>
      </c>
      <c r="BH325" s="1" t="str">
        <f t="shared" si="49"/>
        <v>AZ</v>
      </c>
    </row>
    <row r="326" spans="2:60" x14ac:dyDescent="0.35">
      <c r="B326" s="9" t="s">
        <v>18</v>
      </c>
      <c r="C326" s="1">
        <v>0.93340234155658197</v>
      </c>
      <c r="D326" s="1">
        <v>0.99474994079506796</v>
      </c>
      <c r="E326" s="1">
        <v>0.923553466285439</v>
      </c>
      <c r="F326" s="1">
        <v>0.93037540415966602</v>
      </c>
      <c r="G326" s="1">
        <v>0.87564409033507196</v>
      </c>
      <c r="H326" s="1">
        <v>0.96767139247270695</v>
      </c>
      <c r="I326" s="1">
        <v>0.68385044188871003</v>
      </c>
      <c r="J326" s="1">
        <v>0.99252584815636002</v>
      </c>
      <c r="K326" s="15">
        <v>0.98935910894536605</v>
      </c>
      <c r="L326" s="1" t="str">
        <f t="shared" si="45"/>
        <v>D</v>
      </c>
      <c r="N326" s="9" t="s">
        <v>18</v>
      </c>
      <c r="O326" s="1">
        <v>0.94678862102214401</v>
      </c>
      <c r="P326" s="1">
        <v>0.97063510097933303</v>
      </c>
      <c r="Q326" s="1">
        <v>0.96602368113142101</v>
      </c>
      <c r="R326" s="1">
        <v>0.91673791133085203</v>
      </c>
      <c r="S326" s="1">
        <v>0.95783103398879399</v>
      </c>
      <c r="T326" s="1">
        <v>0.94881191806878096</v>
      </c>
      <c r="U326" s="1">
        <v>0.93972937248324495</v>
      </c>
      <c r="V326" s="1">
        <v>0.95530186409599305</v>
      </c>
      <c r="W326" s="15">
        <v>0.96918678810002601</v>
      </c>
      <c r="X326" s="1" t="str">
        <f t="shared" si="46"/>
        <v>P</v>
      </c>
      <c r="Z326" s="9" t="s">
        <v>18</v>
      </c>
      <c r="AA326" s="1">
        <v>0.95871306218428298</v>
      </c>
      <c r="AB326" s="1">
        <v>0.99757756363767403</v>
      </c>
      <c r="AC326" s="1">
        <v>0.99483003072027498</v>
      </c>
      <c r="AD326" s="1">
        <v>0.93345473687106095</v>
      </c>
      <c r="AE326" s="1">
        <v>0.99012365232392696</v>
      </c>
      <c r="AF326" s="1">
        <v>0.98909410350798599</v>
      </c>
      <c r="AG326" s="1">
        <v>0.98991706973148996</v>
      </c>
      <c r="AH326" s="1">
        <v>0.99608921928212901</v>
      </c>
      <c r="AI326" s="15">
        <v>0.9969719321753</v>
      </c>
      <c r="AJ326" s="1" t="str">
        <f t="shared" si="47"/>
        <v>AB</v>
      </c>
      <c r="AL326" s="9" t="s">
        <v>18</v>
      </c>
      <c r="AM326" s="1">
        <v>0.94681308957582899</v>
      </c>
      <c r="AN326" s="1">
        <v>0.99778121647437001</v>
      </c>
      <c r="AO326" s="1">
        <v>0.99684957868077295</v>
      </c>
      <c r="AP326" s="1">
        <v>0.94121777130473805</v>
      </c>
      <c r="AQ326" s="1">
        <v>0.99503861715887298</v>
      </c>
      <c r="AR326" s="1">
        <v>0.99557739940228596</v>
      </c>
      <c r="AS326" s="1">
        <v>0.99655633720978498</v>
      </c>
      <c r="AT326" s="1">
        <v>0.99842138248769097</v>
      </c>
      <c r="AU326" s="15">
        <v>0.998485056095339</v>
      </c>
      <c r="AV326" s="1" t="str">
        <f t="shared" si="48"/>
        <v>AU</v>
      </c>
      <c r="AX326" s="9" t="s">
        <v>18</v>
      </c>
      <c r="AY326" s="1">
        <v>0.99285804482603801</v>
      </c>
      <c r="AZ326" s="1">
        <v>0.99902099762060903</v>
      </c>
      <c r="BA326" s="1">
        <v>0.99701015429950302</v>
      </c>
      <c r="BB326" s="1">
        <v>0.99189785316645296</v>
      </c>
      <c r="BC326" s="1">
        <v>0.98514217965537998</v>
      </c>
      <c r="BD326" s="1">
        <v>0.99776975007282598</v>
      </c>
      <c r="BE326" s="1">
        <v>0.77825285324935201</v>
      </c>
      <c r="BF326" s="1">
        <v>0.99882717356038597</v>
      </c>
      <c r="BG326" s="15">
        <v>0.998662011438607</v>
      </c>
      <c r="BH326" s="1" t="str">
        <f t="shared" si="49"/>
        <v>AZ</v>
      </c>
    </row>
    <row r="327" spans="2:60" x14ac:dyDescent="0.35">
      <c r="B327" s="10" t="s">
        <v>34</v>
      </c>
      <c r="K327" s="15"/>
      <c r="N327" s="10" t="s">
        <v>34</v>
      </c>
      <c r="W327" s="15"/>
      <c r="Z327" s="10" t="s">
        <v>34</v>
      </c>
      <c r="AI327" s="15"/>
      <c r="AL327" s="10" t="s">
        <v>34</v>
      </c>
      <c r="AU327" s="15"/>
      <c r="AX327" s="10" t="s">
        <v>34</v>
      </c>
      <c r="BG327" s="15"/>
    </row>
    <row r="328" spans="2:60" x14ac:dyDescent="0.35">
      <c r="B328" s="9" t="s">
        <v>11</v>
      </c>
      <c r="C328" s="1">
        <v>0.98735229839173</v>
      </c>
      <c r="D328" s="1">
        <v>0.99281402247913597</v>
      </c>
      <c r="E328" s="1">
        <v>0.92408290958673101</v>
      </c>
      <c r="F328" s="1">
        <v>0.98212514267045503</v>
      </c>
      <c r="G328" s="1">
        <v>0.90975274639089998</v>
      </c>
      <c r="H328" s="1">
        <v>0.97412848524442297</v>
      </c>
      <c r="I328" s="1">
        <v>0.72679334351600799</v>
      </c>
      <c r="J328" s="1">
        <v>0.99522246310059703</v>
      </c>
      <c r="K328" s="15">
        <v>0.98529005441902295</v>
      </c>
      <c r="L328" s="1" t="str">
        <f t="shared" si="45"/>
        <v>J</v>
      </c>
      <c r="N328" s="9" t="s">
        <v>11</v>
      </c>
      <c r="O328" s="1">
        <v>0.97133665248773204</v>
      </c>
      <c r="P328" s="1">
        <v>0.96400409830420797</v>
      </c>
      <c r="Q328" s="1">
        <v>0.96141503986076604</v>
      </c>
      <c r="R328" s="1">
        <v>0.95932439980677597</v>
      </c>
      <c r="S328" s="1">
        <v>0.96289430753076699</v>
      </c>
      <c r="T328" s="1">
        <v>0.96054326295159698</v>
      </c>
      <c r="U328" s="1">
        <v>0.95400632142911501</v>
      </c>
      <c r="V328" s="1">
        <v>0.96453691980974599</v>
      </c>
      <c r="W328" s="15">
        <v>0.964716827040626</v>
      </c>
      <c r="X328" s="1" t="str">
        <f t="shared" si="46"/>
        <v>O</v>
      </c>
      <c r="Z328" s="9" t="s">
        <v>11</v>
      </c>
      <c r="AA328" s="1">
        <v>0.99525311745827305</v>
      </c>
      <c r="AB328" s="1">
        <v>0.99439295870561495</v>
      </c>
      <c r="AC328" s="1">
        <v>0.99294027849542599</v>
      </c>
      <c r="AD328" s="1">
        <v>0.99289052058527405</v>
      </c>
      <c r="AE328" s="1">
        <v>0.99069300554052397</v>
      </c>
      <c r="AF328" s="1">
        <v>0.99317270266281799</v>
      </c>
      <c r="AG328" s="1">
        <v>0.99217606379112999</v>
      </c>
      <c r="AH328" s="1">
        <v>0.99445150738826604</v>
      </c>
      <c r="AI328" s="15">
        <v>0.99491856250475996</v>
      </c>
      <c r="AJ328" s="1" t="str">
        <f t="shared" si="47"/>
        <v>AA</v>
      </c>
      <c r="AL328" s="9" t="s">
        <v>11</v>
      </c>
      <c r="AM328" s="1">
        <v>0.99715314589854698</v>
      </c>
      <c r="AN328" s="1">
        <v>0.99715767796829702</v>
      </c>
      <c r="AO328" s="1">
        <v>0.99564316212280601</v>
      </c>
      <c r="AP328" s="1">
        <v>0.99626899251692602</v>
      </c>
      <c r="AQ328" s="1">
        <v>0.99615921576937405</v>
      </c>
      <c r="AR328" s="1">
        <v>0.99581945360857604</v>
      </c>
      <c r="AS328" s="1">
        <v>0.99707212009449497</v>
      </c>
      <c r="AT328" s="1">
        <v>0.99750418043239597</v>
      </c>
      <c r="AU328" s="15">
        <v>0.99712200084487002</v>
      </c>
      <c r="AV328" s="1" t="str">
        <f t="shared" si="48"/>
        <v>AT</v>
      </c>
      <c r="AX328" s="9" t="s">
        <v>11</v>
      </c>
      <c r="AY328" s="1">
        <v>0.99851725807512004</v>
      </c>
      <c r="AZ328" s="1">
        <v>0.99858592237420296</v>
      </c>
      <c r="BA328" s="1">
        <v>0.99582412637191697</v>
      </c>
      <c r="BB328" s="1">
        <v>0.99790088740288796</v>
      </c>
      <c r="BC328" s="1">
        <v>0.99159363437033898</v>
      </c>
      <c r="BD328" s="1">
        <v>0.998437113776798</v>
      </c>
      <c r="BE328" s="1">
        <v>0.83352111046730504</v>
      </c>
      <c r="BF328" s="1">
        <v>0.99906276476679601</v>
      </c>
      <c r="BG328" s="15">
        <v>0.99854461137552697</v>
      </c>
      <c r="BH328" s="1" t="str">
        <f t="shared" si="49"/>
        <v>BF</v>
      </c>
    </row>
    <row r="329" spans="2:60" x14ac:dyDescent="0.35">
      <c r="B329" s="9" t="s">
        <v>12</v>
      </c>
      <c r="C329" s="1">
        <v>0.98535017090133603</v>
      </c>
      <c r="D329" s="1">
        <v>0.99239876019918905</v>
      </c>
      <c r="E329" s="1">
        <v>0.90375216648870405</v>
      </c>
      <c r="F329" s="1">
        <v>0.97135548594141996</v>
      </c>
      <c r="G329" s="1">
        <v>0.887660220967876</v>
      </c>
      <c r="H329" s="1">
        <v>0.97075304699112497</v>
      </c>
      <c r="I329" s="1">
        <v>0.706353275227671</v>
      </c>
      <c r="J329" s="1">
        <v>0.99291344486726496</v>
      </c>
      <c r="K329" s="15">
        <v>0.98388612158292998</v>
      </c>
      <c r="L329" s="1" t="str">
        <f t="shared" si="45"/>
        <v>J</v>
      </c>
      <c r="N329" s="9" t="s">
        <v>12</v>
      </c>
      <c r="O329" s="1">
        <v>0.96927032160739302</v>
      </c>
      <c r="P329" s="1">
        <v>0.96458915616682495</v>
      </c>
      <c r="Q329" s="1">
        <v>0.95695305381319395</v>
      </c>
      <c r="R329" s="1">
        <v>0.95570944250857703</v>
      </c>
      <c r="S329" s="1">
        <v>0.95983777344925902</v>
      </c>
      <c r="T329" s="1">
        <v>0.94576322449001105</v>
      </c>
      <c r="U329" s="1">
        <v>0.92981247131490397</v>
      </c>
      <c r="V329" s="1">
        <v>0.95517502271746302</v>
      </c>
      <c r="W329" s="15">
        <v>0.96451262554726402</v>
      </c>
      <c r="X329" s="1" t="str">
        <f t="shared" si="46"/>
        <v>O</v>
      </c>
      <c r="Z329" s="9" t="s">
        <v>12</v>
      </c>
      <c r="AA329" s="1">
        <v>0.99334236581619395</v>
      </c>
      <c r="AB329" s="1">
        <v>0.99449551100425704</v>
      </c>
      <c r="AC329" s="1">
        <v>0.99227258790763095</v>
      </c>
      <c r="AD329" s="1">
        <v>0.98599528703164296</v>
      </c>
      <c r="AE329" s="1">
        <v>0.99028144183454403</v>
      </c>
      <c r="AF329" s="1">
        <v>0.98977291473572804</v>
      </c>
      <c r="AG329" s="1">
        <v>0.98984982819335099</v>
      </c>
      <c r="AH329" s="1">
        <v>0.99372410351358398</v>
      </c>
      <c r="AI329" s="15">
        <v>0.993106233895379</v>
      </c>
      <c r="AJ329" s="1" t="str">
        <f t="shared" si="47"/>
        <v>AB</v>
      </c>
      <c r="AL329" s="9" t="s">
        <v>12</v>
      </c>
      <c r="AM329" s="1">
        <v>0.99448934581044401</v>
      </c>
      <c r="AN329" s="1">
        <v>0.99702148357203002</v>
      </c>
      <c r="AO329" s="1">
        <v>0.99509564787818305</v>
      </c>
      <c r="AP329" s="1">
        <v>0.99324611845163902</v>
      </c>
      <c r="AQ329" s="1">
        <v>0.99542132215025503</v>
      </c>
      <c r="AR329" s="1">
        <v>0.99501778351527204</v>
      </c>
      <c r="AS329" s="1">
        <v>0.99581203528380502</v>
      </c>
      <c r="AT329" s="1">
        <v>0.99700080969842797</v>
      </c>
      <c r="AU329" s="15">
        <v>0.99706728978560299</v>
      </c>
      <c r="AV329" s="1" t="str">
        <f t="shared" si="48"/>
        <v>AU</v>
      </c>
      <c r="AX329" s="9" t="s">
        <v>12</v>
      </c>
      <c r="AY329" s="1">
        <v>0.99861802658599397</v>
      </c>
      <c r="AZ329" s="1">
        <v>0.99858200652127305</v>
      </c>
      <c r="BA329" s="1">
        <v>0.995505997030943</v>
      </c>
      <c r="BB329" s="1">
        <v>0.99725687309397104</v>
      </c>
      <c r="BC329" s="1">
        <v>0.98913641234300298</v>
      </c>
      <c r="BD329" s="1">
        <v>0.99691546093643202</v>
      </c>
      <c r="BE329" s="1">
        <v>0.77802623772483304</v>
      </c>
      <c r="BF329" s="1">
        <v>0.99869290056501803</v>
      </c>
      <c r="BG329" s="15">
        <v>0.99823359923875898</v>
      </c>
      <c r="BH329" s="1" t="str">
        <f t="shared" si="49"/>
        <v>BF</v>
      </c>
    </row>
    <row r="330" spans="2:60" x14ac:dyDescent="0.35">
      <c r="B330" s="9" t="s">
        <v>13</v>
      </c>
      <c r="C330" s="1">
        <v>0.96821593807561701</v>
      </c>
      <c r="D330" s="1">
        <v>0.98994097007686499</v>
      </c>
      <c r="E330" s="1">
        <v>0.91376964618963197</v>
      </c>
      <c r="F330" s="1">
        <v>0.95841828251266703</v>
      </c>
      <c r="G330" s="1">
        <v>0.86203802153599696</v>
      </c>
      <c r="H330" s="1">
        <v>0.94526792187459996</v>
      </c>
      <c r="I330" s="1">
        <v>0.659973404762768</v>
      </c>
      <c r="J330" s="1">
        <v>0.98689099689800697</v>
      </c>
      <c r="K330" s="15">
        <v>0.97813113301864796</v>
      </c>
      <c r="L330" s="1" t="str">
        <f t="shared" si="45"/>
        <v>D</v>
      </c>
      <c r="N330" s="9" t="s">
        <v>13</v>
      </c>
      <c r="O330" s="1">
        <v>0.96428495746148302</v>
      </c>
      <c r="P330" s="1">
        <v>0.95811088241668896</v>
      </c>
      <c r="Q330" s="1">
        <v>0.95014253937646598</v>
      </c>
      <c r="R330" s="1">
        <v>0.93841360367461601</v>
      </c>
      <c r="S330" s="1">
        <v>0.95713375176072901</v>
      </c>
      <c r="T330" s="1">
        <v>0.91375043523235999</v>
      </c>
      <c r="U330" s="1">
        <v>0.91409646229306196</v>
      </c>
      <c r="V330" s="1">
        <v>0.93388098567899402</v>
      </c>
      <c r="W330" s="15">
        <v>0.960816454650258</v>
      </c>
      <c r="X330" s="1" t="str">
        <f t="shared" si="46"/>
        <v>O</v>
      </c>
      <c r="Z330" s="9" t="s">
        <v>13</v>
      </c>
      <c r="AA330" s="1">
        <v>0.99071904366617702</v>
      </c>
      <c r="AB330" s="1">
        <v>0.98457766027515203</v>
      </c>
      <c r="AC330" s="1">
        <v>0.99001082649514005</v>
      </c>
      <c r="AD330" s="1">
        <v>0.96307185423898001</v>
      </c>
      <c r="AE330" s="1">
        <v>0.985800302688423</v>
      </c>
      <c r="AF330" s="1">
        <v>0.97863462139558699</v>
      </c>
      <c r="AG330" s="1">
        <v>0.98507547011428698</v>
      </c>
      <c r="AH330" s="1">
        <v>0.99062536932223</v>
      </c>
      <c r="AI330" s="15">
        <v>0.98494448763532205</v>
      </c>
      <c r="AJ330" s="1" t="str">
        <f t="shared" si="47"/>
        <v>AA</v>
      </c>
      <c r="AL330" s="9" t="s">
        <v>13</v>
      </c>
      <c r="AM330" s="1">
        <v>0.990782871823362</v>
      </c>
      <c r="AN330" s="1">
        <v>0.99670906960422301</v>
      </c>
      <c r="AO330" s="1">
        <v>0.99376762749360503</v>
      </c>
      <c r="AP330" s="1">
        <v>0.95059638787707901</v>
      </c>
      <c r="AQ330" s="1">
        <v>0.99248126951863502</v>
      </c>
      <c r="AR330" s="1">
        <v>0.99118599469020097</v>
      </c>
      <c r="AS330" s="1">
        <v>0.99239128033748703</v>
      </c>
      <c r="AT330" s="1">
        <v>0.99565127940134501</v>
      </c>
      <c r="AU330" s="15">
        <v>0.99678631623154001</v>
      </c>
      <c r="AV330" s="1" t="str">
        <f t="shared" si="48"/>
        <v>AU</v>
      </c>
      <c r="AX330" s="9" t="s">
        <v>13</v>
      </c>
      <c r="AY330" s="1">
        <v>0.99834468761351502</v>
      </c>
      <c r="AZ330" s="1">
        <v>0.99837009958637501</v>
      </c>
      <c r="BA330" s="1">
        <v>0.99494520889023197</v>
      </c>
      <c r="BB330" s="1">
        <v>0.99707323553881699</v>
      </c>
      <c r="BC330" s="1">
        <v>0.98515127950752301</v>
      </c>
      <c r="BD330" s="1">
        <v>0.99380765938886295</v>
      </c>
      <c r="BE330" s="1">
        <v>0.84486505732781803</v>
      </c>
      <c r="BF330" s="1">
        <v>0.99766664391265003</v>
      </c>
      <c r="BG330" s="15">
        <v>0.99818215867470705</v>
      </c>
      <c r="BH330" s="1" t="str">
        <f t="shared" si="49"/>
        <v>AZ</v>
      </c>
    </row>
    <row r="331" spans="2:60" x14ac:dyDescent="0.35">
      <c r="B331" s="9" t="s">
        <v>14</v>
      </c>
      <c r="C331" s="1">
        <v>0.96023341434429099</v>
      </c>
      <c r="D331" s="1">
        <v>0.95941739395723802</v>
      </c>
      <c r="E331" s="1">
        <v>0.906895171768206</v>
      </c>
      <c r="F331" s="1">
        <v>0.90968790817852896</v>
      </c>
      <c r="G331" s="1">
        <v>0.78827940822534304</v>
      </c>
      <c r="H331" s="1">
        <v>0.92418843039488296</v>
      </c>
      <c r="I331" s="1">
        <v>0.69082799172865705</v>
      </c>
      <c r="J331" s="1">
        <v>0.973471704312317</v>
      </c>
      <c r="K331" s="15">
        <v>0.95864645109361402</v>
      </c>
      <c r="L331" s="1" t="str">
        <f t="shared" si="45"/>
        <v>J</v>
      </c>
      <c r="N331" s="9" t="s">
        <v>14</v>
      </c>
      <c r="O331" s="1">
        <v>0.95536758638735897</v>
      </c>
      <c r="P331" s="1">
        <v>0.918428260291969</v>
      </c>
      <c r="Q331" s="1">
        <v>0.92702734126717501</v>
      </c>
      <c r="R331" s="1">
        <v>0.87647622256104996</v>
      </c>
      <c r="S331" s="1">
        <v>0.94424351602780099</v>
      </c>
      <c r="T331" s="1">
        <v>0.86035580420719004</v>
      </c>
      <c r="U331" s="1">
        <v>0.84661611374559398</v>
      </c>
      <c r="V331" s="1">
        <v>0.89041028476817596</v>
      </c>
      <c r="W331" s="15">
        <v>0.92563166201493596</v>
      </c>
      <c r="X331" s="1" t="str">
        <f t="shared" si="46"/>
        <v>O</v>
      </c>
      <c r="Z331" s="9" t="s">
        <v>14</v>
      </c>
      <c r="AA331" s="1">
        <v>0.98253532195049098</v>
      </c>
      <c r="AB331" s="1">
        <v>0.94914301105841803</v>
      </c>
      <c r="AC331" s="1">
        <v>0.96939664967849903</v>
      </c>
      <c r="AD331" s="1">
        <v>0.893782266294745</v>
      </c>
      <c r="AE331" s="1">
        <v>0.97654003682326096</v>
      </c>
      <c r="AF331" s="1">
        <v>0.94999844286200397</v>
      </c>
      <c r="AG331" s="1">
        <v>0.94625406596363804</v>
      </c>
      <c r="AH331" s="1">
        <v>0.97989092031504699</v>
      </c>
      <c r="AI331" s="15">
        <v>0.97360461712628199</v>
      </c>
      <c r="AJ331" s="1" t="str">
        <f t="shared" si="47"/>
        <v>AA</v>
      </c>
      <c r="AL331" s="9" t="s">
        <v>14</v>
      </c>
      <c r="AM331" s="1">
        <v>0.99152814856595795</v>
      </c>
      <c r="AN331" s="1">
        <v>0.99401509361107498</v>
      </c>
      <c r="AO331" s="1">
        <v>0.99054300437702703</v>
      </c>
      <c r="AP331" s="1">
        <v>0.91080181552190298</v>
      </c>
      <c r="AQ331" s="1">
        <v>0.98891273065665897</v>
      </c>
      <c r="AR331" s="1">
        <v>0.97927444411079101</v>
      </c>
      <c r="AS331" s="1">
        <v>0.98278448369577798</v>
      </c>
      <c r="AT331" s="1">
        <v>0.99067398042294097</v>
      </c>
      <c r="AU331" s="15">
        <v>0.99382242782472796</v>
      </c>
      <c r="AV331" s="1" t="str">
        <f t="shared" si="48"/>
        <v>AN</v>
      </c>
      <c r="AX331" s="9" t="s">
        <v>14</v>
      </c>
      <c r="AY331" s="1">
        <v>0.99689042116689397</v>
      </c>
      <c r="AZ331" s="1">
        <v>0.99776949093005596</v>
      </c>
      <c r="BA331" s="1">
        <v>0.99337064719039103</v>
      </c>
      <c r="BB331" s="1">
        <v>0.99629867191871202</v>
      </c>
      <c r="BC331" s="1">
        <v>0.97664657543858602</v>
      </c>
      <c r="BD331" s="1">
        <v>0.98773784023835398</v>
      </c>
      <c r="BE331" s="1">
        <v>0.83319050355275703</v>
      </c>
      <c r="BF331" s="1">
        <v>0.99430906868027102</v>
      </c>
      <c r="BG331" s="15">
        <v>0.99757164754516403</v>
      </c>
      <c r="BH331" s="1" t="str">
        <f t="shared" si="49"/>
        <v>AZ</v>
      </c>
    </row>
    <row r="332" spans="2:60" x14ac:dyDescent="0.35">
      <c r="B332" s="9" t="s">
        <v>15</v>
      </c>
      <c r="C332" s="1">
        <v>0.96077993789420602</v>
      </c>
      <c r="D332" s="1">
        <v>0.88956188585644602</v>
      </c>
      <c r="E332" s="1">
        <v>0.88261415069169602</v>
      </c>
      <c r="F332" s="1">
        <v>0.88594781990789195</v>
      </c>
      <c r="G332" s="1">
        <v>0.88839446269440903</v>
      </c>
      <c r="H332" s="1">
        <v>0.93628247648563301</v>
      </c>
      <c r="I332" s="1">
        <v>0.69705007016397902</v>
      </c>
      <c r="J332" s="1">
        <v>0.93419827026786795</v>
      </c>
      <c r="K332" s="15">
        <v>0.88703277194767605</v>
      </c>
      <c r="L332" s="1" t="str">
        <f t="shared" si="45"/>
        <v>C</v>
      </c>
      <c r="N332" s="9" t="s">
        <v>15</v>
      </c>
      <c r="O332" s="1">
        <v>0.96092914584715505</v>
      </c>
      <c r="P332" s="1">
        <v>0.93606416125274305</v>
      </c>
      <c r="Q332" s="1">
        <v>0.92086958907240901</v>
      </c>
      <c r="R332" s="1">
        <v>0.92493629969420799</v>
      </c>
      <c r="S332" s="1">
        <v>0.95197607749329705</v>
      </c>
      <c r="T332" s="1">
        <v>0.93854533928885098</v>
      </c>
      <c r="U332" s="1">
        <v>0.93526016699440495</v>
      </c>
      <c r="V332" s="1">
        <v>0.92758128214812796</v>
      </c>
      <c r="W332" s="15">
        <v>0.93608948178295104</v>
      </c>
      <c r="X332" s="1" t="str">
        <f t="shared" si="46"/>
        <v>O</v>
      </c>
      <c r="Z332" s="9" t="s">
        <v>15</v>
      </c>
      <c r="AA332" s="1">
        <v>0.974058776420615</v>
      </c>
      <c r="AB332" s="1">
        <v>0.90159897610694895</v>
      </c>
      <c r="AC332" s="1">
        <v>0.96100633854000905</v>
      </c>
      <c r="AD332" s="1">
        <v>0.89791287967307998</v>
      </c>
      <c r="AE332" s="1">
        <v>0.97517917078053196</v>
      </c>
      <c r="AF332" s="1">
        <v>0.97636996147225397</v>
      </c>
      <c r="AG332" s="1">
        <v>0.96647685869001598</v>
      </c>
      <c r="AH332" s="1">
        <v>0.96574341109032003</v>
      </c>
      <c r="AI332" s="15">
        <v>0.90335590552748701</v>
      </c>
      <c r="AJ332" s="1" t="str">
        <f t="shared" si="47"/>
        <v>AF</v>
      </c>
      <c r="AL332" s="9" t="s">
        <v>15</v>
      </c>
      <c r="AM332" s="1">
        <v>0.97856126141677002</v>
      </c>
      <c r="AN332" s="1">
        <v>0.927636312074957</v>
      </c>
      <c r="AO332" s="1">
        <v>0.96624478918238399</v>
      </c>
      <c r="AP332" s="1">
        <v>0.92778939757339596</v>
      </c>
      <c r="AQ332" s="1">
        <v>0.98274446184817599</v>
      </c>
      <c r="AR332" s="1">
        <v>0.98571545257852</v>
      </c>
      <c r="AS332" s="1">
        <v>0.98632143649998205</v>
      </c>
      <c r="AT332" s="1">
        <v>0.96818467488175697</v>
      </c>
      <c r="AU332" s="15">
        <v>0.92753398912624296</v>
      </c>
      <c r="AV332" s="1" t="str">
        <f t="shared" si="48"/>
        <v>AS</v>
      </c>
      <c r="AX332" s="9" t="s">
        <v>15</v>
      </c>
      <c r="AY332" s="1">
        <v>0.99586518369154298</v>
      </c>
      <c r="AZ332" s="1">
        <v>0.99298864634342898</v>
      </c>
      <c r="BA332" s="1">
        <v>0.99223211454661298</v>
      </c>
      <c r="BB332" s="1">
        <v>0.99282918023632105</v>
      </c>
      <c r="BC332" s="1">
        <v>0.98764405524314303</v>
      </c>
      <c r="BD332" s="1">
        <v>0.99639981502887598</v>
      </c>
      <c r="BE332" s="1">
        <v>0.76417349749839403</v>
      </c>
      <c r="BF332" s="1">
        <v>0.99610916282981299</v>
      </c>
      <c r="BG332" s="15">
        <v>0.99294471236483595</v>
      </c>
      <c r="BH332" s="1" t="str">
        <f t="shared" si="49"/>
        <v>BD</v>
      </c>
    </row>
    <row r="333" spans="2:60" x14ac:dyDescent="0.35">
      <c r="B333" s="9" t="s">
        <v>16</v>
      </c>
      <c r="C333" s="1">
        <v>0.98363983382142195</v>
      </c>
      <c r="D333" s="1">
        <v>0.99231357343687399</v>
      </c>
      <c r="E333" s="1">
        <v>0.90324663215798795</v>
      </c>
      <c r="F333" s="1">
        <v>0.97754816220208995</v>
      </c>
      <c r="G333" s="1">
        <v>0.89242806803128005</v>
      </c>
      <c r="H333" s="1">
        <v>0.96680700439518497</v>
      </c>
      <c r="I333" s="1">
        <v>0.64938227183960295</v>
      </c>
      <c r="J333" s="1">
        <v>0.99194250645314597</v>
      </c>
      <c r="K333" s="15">
        <v>0.98572713430415404</v>
      </c>
      <c r="L333" s="1" t="str">
        <f t="shared" si="45"/>
        <v>D</v>
      </c>
      <c r="N333" s="9" t="s">
        <v>16</v>
      </c>
      <c r="O333" s="1">
        <v>0.96720042845002396</v>
      </c>
      <c r="P333" s="1">
        <v>0.96225978097732201</v>
      </c>
      <c r="Q333" s="1">
        <v>0.94937803509657903</v>
      </c>
      <c r="R333" s="1">
        <v>0.95441724498278302</v>
      </c>
      <c r="S333" s="1">
        <v>0.956981219195573</v>
      </c>
      <c r="T333" s="1">
        <v>0.94422643762192604</v>
      </c>
      <c r="U333" s="1">
        <v>0.94133394833534301</v>
      </c>
      <c r="V333" s="1">
        <v>0.95266727127711204</v>
      </c>
      <c r="W333" s="15">
        <v>0.96124434165961903</v>
      </c>
      <c r="X333" s="1" t="str">
        <f t="shared" si="46"/>
        <v>O</v>
      </c>
      <c r="Z333" s="9" t="s">
        <v>16</v>
      </c>
      <c r="AA333" s="1">
        <v>0.99046554965453504</v>
      </c>
      <c r="AB333" s="1">
        <v>0.98961821466187105</v>
      </c>
      <c r="AC333" s="1">
        <v>0.99082536919200703</v>
      </c>
      <c r="AD333" s="1">
        <v>0.98461070884532098</v>
      </c>
      <c r="AE333" s="1">
        <v>0.98994601352118805</v>
      </c>
      <c r="AF333" s="1">
        <v>0.98792567499742701</v>
      </c>
      <c r="AG333" s="1">
        <v>0.990221455076296</v>
      </c>
      <c r="AH333" s="1">
        <v>0.99271576384501103</v>
      </c>
      <c r="AI333" s="15">
        <v>0.99189659949392095</v>
      </c>
      <c r="AJ333" s="1" t="str">
        <f t="shared" si="47"/>
        <v>AH</v>
      </c>
      <c r="AL333" s="9" t="s">
        <v>16</v>
      </c>
      <c r="AM333" s="1">
        <v>0.99371663535029098</v>
      </c>
      <c r="AN333" s="1">
        <v>0.99616623505198898</v>
      </c>
      <c r="AO333" s="1">
        <v>0.99399113255457505</v>
      </c>
      <c r="AP333" s="1">
        <v>0.99235285373548299</v>
      </c>
      <c r="AQ333" s="1">
        <v>0.99372333412445601</v>
      </c>
      <c r="AR333" s="1">
        <v>0.99505256693885202</v>
      </c>
      <c r="AS333" s="1">
        <v>0.99558381869842805</v>
      </c>
      <c r="AT333" s="1">
        <v>0.99657811787931705</v>
      </c>
      <c r="AU333" s="15">
        <v>0.99605939393211895</v>
      </c>
      <c r="AV333" s="1" t="str">
        <f t="shared" si="48"/>
        <v>AT</v>
      </c>
      <c r="AX333" s="9" t="s">
        <v>16</v>
      </c>
      <c r="AY333" s="1">
        <v>0.99777242902862395</v>
      </c>
      <c r="AZ333" s="1">
        <v>0.99844300954357101</v>
      </c>
      <c r="BA333" s="1">
        <v>0.992788809812027</v>
      </c>
      <c r="BB333" s="1">
        <v>0.99815440461906102</v>
      </c>
      <c r="BC333" s="1">
        <v>0.98874314812369002</v>
      </c>
      <c r="BD333" s="1">
        <v>0.99639043017858797</v>
      </c>
      <c r="BE333" s="1">
        <v>0.79850496150560102</v>
      </c>
      <c r="BF333" s="1">
        <v>0.998647168437379</v>
      </c>
      <c r="BG333" s="15">
        <v>0.99846334063447595</v>
      </c>
      <c r="BH333" s="1" t="str">
        <f t="shared" si="49"/>
        <v>BF</v>
      </c>
    </row>
    <row r="334" spans="2:60" x14ac:dyDescent="0.35">
      <c r="B334" s="9" t="s">
        <v>17</v>
      </c>
      <c r="C334" s="1">
        <v>0.97897600086320702</v>
      </c>
      <c r="D334" s="1">
        <v>0.99384186066666103</v>
      </c>
      <c r="E334" s="1">
        <v>0.91472136393508197</v>
      </c>
      <c r="F334" s="1">
        <v>0.96273895215812499</v>
      </c>
      <c r="G334" s="1">
        <v>0.88155429922356598</v>
      </c>
      <c r="H334" s="1">
        <v>0.96908595323306601</v>
      </c>
      <c r="I334" s="1">
        <v>0.665875032947292</v>
      </c>
      <c r="J334" s="1">
        <v>0.99267149451168701</v>
      </c>
      <c r="K334" s="15">
        <v>0.98444268633307697</v>
      </c>
      <c r="L334" s="1" t="str">
        <f t="shared" si="45"/>
        <v>D</v>
      </c>
      <c r="N334" s="9" t="s">
        <v>17</v>
      </c>
      <c r="O334" s="1">
        <v>0.97135346251635202</v>
      </c>
      <c r="P334" s="1">
        <v>0.96924728805219995</v>
      </c>
      <c r="Q334" s="1">
        <v>0.96550206220066104</v>
      </c>
      <c r="R334" s="1">
        <v>0.95735327253535396</v>
      </c>
      <c r="S334" s="1">
        <v>0.96143790846291</v>
      </c>
      <c r="T334" s="1">
        <v>0.94505443404247202</v>
      </c>
      <c r="U334" s="1">
        <v>0.94076949039125102</v>
      </c>
      <c r="V334" s="1">
        <v>0.95702685682727895</v>
      </c>
      <c r="W334" s="15">
        <v>0.96899671269142695</v>
      </c>
      <c r="X334" s="1" t="str">
        <f t="shared" si="46"/>
        <v>O</v>
      </c>
      <c r="Z334" s="9" t="s">
        <v>17</v>
      </c>
      <c r="AA334" s="1">
        <v>0.99320982043302797</v>
      </c>
      <c r="AB334" s="1">
        <v>0.99536588799306103</v>
      </c>
      <c r="AC334" s="1">
        <v>0.99377485577685098</v>
      </c>
      <c r="AD334" s="1">
        <v>0.98571778429120804</v>
      </c>
      <c r="AE334" s="1">
        <v>0.99088979983561298</v>
      </c>
      <c r="AF334" s="1">
        <v>0.989330824876262</v>
      </c>
      <c r="AG334" s="1">
        <v>0.98929894088675996</v>
      </c>
      <c r="AH334" s="1">
        <v>0.99490090414235999</v>
      </c>
      <c r="AI334" s="15">
        <v>0.99409358598643005</v>
      </c>
      <c r="AJ334" s="1" t="str">
        <f t="shared" si="47"/>
        <v>AB</v>
      </c>
      <c r="AL334" s="9" t="s">
        <v>17</v>
      </c>
      <c r="AM334" s="1">
        <v>0.99669206972202495</v>
      </c>
      <c r="AN334" s="1">
        <v>0.997865496986167</v>
      </c>
      <c r="AO334" s="1">
        <v>0.996597173832238</v>
      </c>
      <c r="AP334" s="1">
        <v>0.99309052407721599</v>
      </c>
      <c r="AQ334" s="1">
        <v>0.99389507376833996</v>
      </c>
      <c r="AR334" s="1">
        <v>0.99525787462621396</v>
      </c>
      <c r="AS334" s="1">
        <v>0.99592005154061503</v>
      </c>
      <c r="AT334" s="1">
        <v>0.99754265771846695</v>
      </c>
      <c r="AU334" s="15">
        <v>0.99777117295075102</v>
      </c>
      <c r="AV334" s="1" t="str">
        <f t="shared" si="48"/>
        <v>AN</v>
      </c>
      <c r="AX334" s="9" t="s">
        <v>17</v>
      </c>
      <c r="AY334" s="1">
        <v>0.99851347580290895</v>
      </c>
      <c r="AZ334" s="1">
        <v>0.99887608073599998</v>
      </c>
      <c r="BA334" s="1">
        <v>0.996438935191442</v>
      </c>
      <c r="BB334" s="1">
        <v>0.997240226037439</v>
      </c>
      <c r="BC334" s="1">
        <v>0.98541732809693094</v>
      </c>
      <c r="BD334" s="1">
        <v>0.99771646321751595</v>
      </c>
      <c r="BE334" s="1">
        <v>0.75044378540356604</v>
      </c>
      <c r="BF334" s="1">
        <v>0.99878448348696103</v>
      </c>
      <c r="BG334" s="15">
        <v>0.99869587395491999</v>
      </c>
      <c r="BH334" s="1" t="str">
        <f t="shared" si="49"/>
        <v>AZ</v>
      </c>
    </row>
    <row r="335" spans="2:60" x14ac:dyDescent="0.35">
      <c r="B335" s="9" t="s">
        <v>18</v>
      </c>
      <c r="C335" s="1">
        <v>0.98002199981265303</v>
      </c>
      <c r="D335" s="1">
        <v>0.993100112425922</v>
      </c>
      <c r="E335" s="1">
        <v>0.92712769158474495</v>
      </c>
      <c r="F335" s="1">
        <v>0.96275780237641195</v>
      </c>
      <c r="G335" s="1">
        <v>0.88949702311000201</v>
      </c>
      <c r="H335" s="1">
        <v>0.965568715641276</v>
      </c>
      <c r="I335" s="1">
        <v>0.72827530925423301</v>
      </c>
      <c r="J335" s="1">
        <v>0.99265005142195095</v>
      </c>
      <c r="K335" s="15">
        <v>0.98632303178968905</v>
      </c>
      <c r="L335" s="1" t="str">
        <f t="shared" si="45"/>
        <v>D</v>
      </c>
      <c r="N335" s="9" t="s">
        <v>18</v>
      </c>
      <c r="O335" s="1">
        <v>0.96873482178714798</v>
      </c>
      <c r="P335" s="1">
        <v>0.96951434458208596</v>
      </c>
      <c r="Q335" s="1">
        <v>0.96659089724445901</v>
      </c>
      <c r="R335" s="1">
        <v>0.95482321336554399</v>
      </c>
      <c r="S335" s="1">
        <v>0.96143843620455904</v>
      </c>
      <c r="T335" s="1">
        <v>0.94827976470659803</v>
      </c>
      <c r="U335" s="1">
        <v>0.94387064386207398</v>
      </c>
      <c r="V335" s="1">
        <v>0.95909364630820704</v>
      </c>
      <c r="W335" s="15">
        <v>0.96753900706336204</v>
      </c>
      <c r="X335" s="1" t="str">
        <f t="shared" si="46"/>
        <v>P</v>
      </c>
      <c r="Z335" s="9" t="s">
        <v>18</v>
      </c>
      <c r="AA335" s="1">
        <v>0.98966186398072797</v>
      </c>
      <c r="AB335" s="1">
        <v>0.99616764608221697</v>
      </c>
      <c r="AC335" s="1">
        <v>0.99495646770438695</v>
      </c>
      <c r="AD335" s="1">
        <v>0.98142606906916896</v>
      </c>
      <c r="AE335" s="1">
        <v>0.99227689188284796</v>
      </c>
      <c r="AF335" s="1">
        <v>0.98972186055857203</v>
      </c>
      <c r="AG335" s="1">
        <v>0.98865992110636103</v>
      </c>
      <c r="AH335" s="1">
        <v>0.99624595323416298</v>
      </c>
      <c r="AI335" s="15">
        <v>0.99441084659729795</v>
      </c>
      <c r="AJ335" s="1" t="str">
        <f t="shared" si="47"/>
        <v>AH</v>
      </c>
      <c r="AL335" s="9" t="s">
        <v>18</v>
      </c>
      <c r="AM335" s="1">
        <v>0.98968481946984399</v>
      </c>
      <c r="AN335" s="1">
        <v>0.99866067949287096</v>
      </c>
      <c r="AO335" s="1">
        <v>0.99697951203569102</v>
      </c>
      <c r="AP335" s="1">
        <v>0.99185513685682003</v>
      </c>
      <c r="AQ335" s="1">
        <v>0.99497654573648298</v>
      </c>
      <c r="AR335" s="1">
        <v>0.99578708551167305</v>
      </c>
      <c r="AS335" s="1">
        <v>0.99599642809380196</v>
      </c>
      <c r="AT335" s="1">
        <v>0.99845438811153897</v>
      </c>
      <c r="AU335" s="15">
        <v>0.99829781841612797</v>
      </c>
      <c r="AV335" s="1" t="str">
        <f t="shared" si="48"/>
        <v>AN</v>
      </c>
      <c r="AX335" s="9" t="s">
        <v>18</v>
      </c>
      <c r="AY335" s="1">
        <v>0.99862653767313403</v>
      </c>
      <c r="AZ335" s="1">
        <v>0.998982378889825</v>
      </c>
      <c r="BA335" s="1">
        <v>0.99700739789508597</v>
      </c>
      <c r="BB335" s="1">
        <v>0.99722084299445102</v>
      </c>
      <c r="BC335" s="1">
        <v>0.98647065315046201</v>
      </c>
      <c r="BD335" s="1">
        <v>0.997665624080744</v>
      </c>
      <c r="BE335" s="1">
        <v>0.881119295214569</v>
      </c>
      <c r="BF335" s="1">
        <v>0.99883452977645104</v>
      </c>
      <c r="BG335" s="15">
        <v>0.99874026873300803</v>
      </c>
      <c r="BH335" s="1" t="str">
        <f t="shared" si="49"/>
        <v>AZ</v>
      </c>
    </row>
    <row r="336" spans="2:60" x14ac:dyDescent="0.35">
      <c r="B336" s="10" t="s">
        <v>35</v>
      </c>
      <c r="K336" s="15"/>
      <c r="N336" s="10" t="s">
        <v>35</v>
      </c>
      <c r="W336" s="15"/>
      <c r="Z336" s="10" t="s">
        <v>35</v>
      </c>
      <c r="AI336" s="15"/>
      <c r="AL336" s="10" t="s">
        <v>35</v>
      </c>
      <c r="AU336" s="15"/>
      <c r="AX336" s="10" t="s">
        <v>35</v>
      </c>
      <c r="BG336" s="15"/>
    </row>
    <row r="337" spans="2:60" x14ac:dyDescent="0.35">
      <c r="B337" s="9" t="s">
        <v>11</v>
      </c>
      <c r="C337" s="1">
        <v>0.985702395746198</v>
      </c>
      <c r="D337" s="1">
        <v>0.99173513990037099</v>
      </c>
      <c r="E337" s="1">
        <v>0.92467525880678503</v>
      </c>
      <c r="F337" s="1">
        <v>0.97741958474527102</v>
      </c>
      <c r="G337" s="1">
        <v>0.91118324560444097</v>
      </c>
      <c r="H337" s="1">
        <v>0.96952802587483999</v>
      </c>
      <c r="I337" s="1">
        <v>0.76502692584699095</v>
      </c>
      <c r="J337" s="1">
        <v>0.99382545170822501</v>
      </c>
      <c r="K337" s="15">
        <v>0.98268551508839697</v>
      </c>
      <c r="L337" s="1" t="str">
        <f t="shared" si="45"/>
        <v>J</v>
      </c>
      <c r="N337" s="9" t="s">
        <v>11</v>
      </c>
      <c r="O337" s="1">
        <v>0.97102508250544595</v>
      </c>
      <c r="P337" s="1">
        <v>0.96448940188982302</v>
      </c>
      <c r="Q337" s="1">
        <v>0.96228015608224604</v>
      </c>
      <c r="R337" s="1">
        <v>0.95908790870257898</v>
      </c>
      <c r="S337" s="1">
        <v>0.96343610192856299</v>
      </c>
      <c r="T337" s="1">
        <v>0.95890104262335596</v>
      </c>
      <c r="U337" s="1">
        <v>0.95184927095179295</v>
      </c>
      <c r="V337" s="1">
        <v>0.96379440861076404</v>
      </c>
      <c r="W337" s="15">
        <v>0.96424170735403603</v>
      </c>
      <c r="X337" s="1" t="str">
        <f t="shared" si="46"/>
        <v>O</v>
      </c>
      <c r="Z337" s="9" t="s">
        <v>11</v>
      </c>
      <c r="AA337" s="1">
        <v>0.99507506574378202</v>
      </c>
      <c r="AB337" s="1">
        <v>0.99442716990993396</v>
      </c>
      <c r="AC337" s="1">
        <v>0.99267719420323697</v>
      </c>
      <c r="AD337" s="1">
        <v>0.99266245318380597</v>
      </c>
      <c r="AE337" s="1">
        <v>0.99187122282724705</v>
      </c>
      <c r="AF337" s="1">
        <v>0.99277592182099095</v>
      </c>
      <c r="AG337" s="1">
        <v>0.99115456340237396</v>
      </c>
      <c r="AH337" s="1">
        <v>0.994712549192172</v>
      </c>
      <c r="AI337" s="15">
        <v>0.99470126873000198</v>
      </c>
      <c r="AJ337" s="1" t="str">
        <f t="shared" si="47"/>
        <v>AA</v>
      </c>
      <c r="AL337" s="9" t="s">
        <v>11</v>
      </c>
      <c r="AM337" s="1">
        <v>0.99742451716524305</v>
      </c>
      <c r="AN337" s="1">
        <v>0.99706234451508702</v>
      </c>
      <c r="AO337" s="1">
        <v>0.99534103645927696</v>
      </c>
      <c r="AP337" s="1">
        <v>0.99676833679635302</v>
      </c>
      <c r="AQ337" s="1">
        <v>0.99606486519263004</v>
      </c>
      <c r="AR337" s="1">
        <v>0.99564902115896003</v>
      </c>
      <c r="AS337" s="1">
        <v>0.99686076539389001</v>
      </c>
      <c r="AT337" s="1">
        <v>0.99743454131267595</v>
      </c>
      <c r="AU337" s="15">
        <v>0.99707939890653496</v>
      </c>
      <c r="AV337" s="1" t="str">
        <f t="shared" si="48"/>
        <v>AT</v>
      </c>
      <c r="AX337" s="9" t="s">
        <v>11</v>
      </c>
      <c r="AY337" s="1">
        <v>0.99847822585335899</v>
      </c>
      <c r="AZ337" s="1">
        <v>0.99851222921477001</v>
      </c>
      <c r="BA337" s="1">
        <v>0.995856853695674</v>
      </c>
      <c r="BB337" s="1">
        <v>0.99792431205171095</v>
      </c>
      <c r="BC337" s="1">
        <v>0.99087168261174796</v>
      </c>
      <c r="BD337" s="1">
        <v>0.99684845017184098</v>
      </c>
      <c r="BE337" s="1">
        <v>0.85368635716760399</v>
      </c>
      <c r="BF337" s="1">
        <v>0.998798244423449</v>
      </c>
      <c r="BG337" s="15">
        <v>0.99842401565419603</v>
      </c>
      <c r="BH337" s="1" t="str">
        <f t="shared" si="49"/>
        <v>BF</v>
      </c>
    </row>
    <row r="338" spans="2:60" x14ac:dyDescent="0.35">
      <c r="B338" s="9" t="s">
        <v>12</v>
      </c>
      <c r="C338" s="1">
        <v>0.988422513470818</v>
      </c>
      <c r="D338" s="1">
        <v>0.99239291344302005</v>
      </c>
      <c r="E338" s="1">
        <v>0.90919961361440704</v>
      </c>
      <c r="F338" s="1">
        <v>0.97459322639132595</v>
      </c>
      <c r="G338" s="1">
        <v>0.88934596245069097</v>
      </c>
      <c r="H338" s="1">
        <v>0.96443127721984601</v>
      </c>
      <c r="I338" s="1">
        <v>0.65008182311766505</v>
      </c>
      <c r="J338" s="1">
        <v>0.99255855917121205</v>
      </c>
      <c r="K338" s="15">
        <v>0.98232412075919195</v>
      </c>
      <c r="L338" s="1" t="str">
        <f t="shared" si="45"/>
        <v>J</v>
      </c>
      <c r="N338" s="9" t="s">
        <v>12</v>
      </c>
      <c r="O338" s="1">
        <v>0.96900437075565304</v>
      </c>
      <c r="P338" s="1">
        <v>0.96380585787969797</v>
      </c>
      <c r="Q338" s="1">
        <v>0.95613666718488899</v>
      </c>
      <c r="R338" s="1">
        <v>0.95636074952669103</v>
      </c>
      <c r="S338" s="1">
        <v>0.95850260161290102</v>
      </c>
      <c r="T338" s="1">
        <v>0.94566662094697096</v>
      </c>
      <c r="U338" s="1">
        <v>0.93773728425603697</v>
      </c>
      <c r="V338" s="1">
        <v>0.95497858037454297</v>
      </c>
      <c r="W338" s="15">
        <v>0.96387060666203905</v>
      </c>
      <c r="X338" s="1" t="str">
        <f t="shared" si="46"/>
        <v>O</v>
      </c>
      <c r="Z338" s="9" t="s">
        <v>12</v>
      </c>
      <c r="AA338" s="1">
        <v>0.994696011904318</v>
      </c>
      <c r="AB338" s="1">
        <v>0.993828627977274</v>
      </c>
      <c r="AC338" s="1">
        <v>0.99206700979798801</v>
      </c>
      <c r="AD338" s="1">
        <v>0.98871948805615595</v>
      </c>
      <c r="AE338" s="1">
        <v>0.98930711598017995</v>
      </c>
      <c r="AF338" s="1">
        <v>0.98804589571541002</v>
      </c>
      <c r="AG338" s="1">
        <v>0.98912547713387999</v>
      </c>
      <c r="AH338" s="1">
        <v>0.99370809380758895</v>
      </c>
      <c r="AI338" s="15">
        <v>0.99355463468523197</v>
      </c>
      <c r="AJ338" s="1" t="str">
        <f t="shared" si="47"/>
        <v>AA</v>
      </c>
      <c r="AL338" s="9" t="s">
        <v>12</v>
      </c>
      <c r="AM338" s="1">
        <v>0.99662959001700202</v>
      </c>
      <c r="AN338" s="1">
        <v>0.99693314261937305</v>
      </c>
      <c r="AO338" s="1">
        <v>0.99463700463984495</v>
      </c>
      <c r="AP338" s="1">
        <v>0.99552177429692101</v>
      </c>
      <c r="AQ338" s="1">
        <v>0.99457780512161897</v>
      </c>
      <c r="AR338" s="1">
        <v>0.99525313673913796</v>
      </c>
      <c r="AS338" s="1">
        <v>0.99566758684609902</v>
      </c>
      <c r="AT338" s="1">
        <v>0.99705456114533897</v>
      </c>
      <c r="AU338" s="15">
        <v>0.99698252055538805</v>
      </c>
      <c r="AV338" s="1" t="str">
        <f t="shared" si="48"/>
        <v>AT</v>
      </c>
      <c r="AX338" s="9" t="s">
        <v>12</v>
      </c>
      <c r="AY338" s="1">
        <v>0.99805689193519598</v>
      </c>
      <c r="AZ338" s="1">
        <v>0.998575204488096</v>
      </c>
      <c r="BA338" s="1">
        <v>0.99522603537142396</v>
      </c>
      <c r="BB338" s="1">
        <v>0.99774586155309297</v>
      </c>
      <c r="BC338" s="1">
        <v>0.98796299554998901</v>
      </c>
      <c r="BD338" s="1">
        <v>0.99676215707984905</v>
      </c>
      <c r="BE338" s="1">
        <v>0.82582014759151201</v>
      </c>
      <c r="BF338" s="1">
        <v>0.998680037915749</v>
      </c>
      <c r="BG338" s="15">
        <v>0.99755097551558103</v>
      </c>
      <c r="BH338" s="1" t="str">
        <f t="shared" si="49"/>
        <v>BF</v>
      </c>
    </row>
    <row r="339" spans="2:60" x14ac:dyDescent="0.35">
      <c r="B339" s="9" t="s">
        <v>13</v>
      </c>
      <c r="C339" s="1">
        <v>0.98378182653412305</v>
      </c>
      <c r="D339" s="1">
        <v>0.99095234062131399</v>
      </c>
      <c r="E339" s="1">
        <v>0.91808680425185196</v>
      </c>
      <c r="F339" s="1">
        <v>0.96331191250011405</v>
      </c>
      <c r="G339" s="1">
        <v>0.86515144578465497</v>
      </c>
      <c r="H339" s="1">
        <v>0.95075993982928697</v>
      </c>
      <c r="I339" s="1">
        <v>0.70629796984634496</v>
      </c>
      <c r="J339" s="1">
        <v>0.98683061769381197</v>
      </c>
      <c r="K339" s="15">
        <v>0.97705418605764405</v>
      </c>
      <c r="L339" s="1" t="str">
        <f t="shared" si="45"/>
        <v>D</v>
      </c>
      <c r="N339" s="9" t="s">
        <v>13</v>
      </c>
      <c r="O339" s="1">
        <v>0.96607455730049796</v>
      </c>
      <c r="P339" s="1">
        <v>0.96043584566676499</v>
      </c>
      <c r="Q339" s="1">
        <v>0.95191516671546705</v>
      </c>
      <c r="R339" s="1">
        <v>0.94816076491342405</v>
      </c>
      <c r="S339" s="1">
        <v>0.95651509867245199</v>
      </c>
      <c r="T339" s="1">
        <v>0.91261523775314801</v>
      </c>
      <c r="U339" s="1">
        <v>0.90531508858434295</v>
      </c>
      <c r="V339" s="1">
        <v>0.93529573114814701</v>
      </c>
      <c r="W339" s="15">
        <v>0.96074734347035595</v>
      </c>
      <c r="X339" s="1" t="str">
        <f t="shared" si="46"/>
        <v>O</v>
      </c>
      <c r="Z339" s="9" t="s">
        <v>13</v>
      </c>
      <c r="AA339" s="1">
        <v>0.99227634674802301</v>
      </c>
      <c r="AB339" s="1">
        <v>0.98443467628659997</v>
      </c>
      <c r="AC339" s="1">
        <v>0.99032173918419797</v>
      </c>
      <c r="AD339" s="1">
        <v>0.97891928281162999</v>
      </c>
      <c r="AE339" s="1">
        <v>0.98782786329154004</v>
      </c>
      <c r="AF339" s="1">
        <v>0.97133210440668605</v>
      </c>
      <c r="AG339" s="1">
        <v>0.98427182423933901</v>
      </c>
      <c r="AH339" s="1">
        <v>0.99024059584208102</v>
      </c>
      <c r="AI339" s="15">
        <v>0.98939820372782905</v>
      </c>
      <c r="AJ339" s="1" t="str">
        <f t="shared" si="47"/>
        <v>AA</v>
      </c>
      <c r="AL339" s="9" t="s">
        <v>13</v>
      </c>
      <c r="AM339" s="1">
        <v>0.99570936525133302</v>
      </c>
      <c r="AN339" s="1">
        <v>0.99677388184249105</v>
      </c>
      <c r="AO339" s="1">
        <v>0.99348872876766703</v>
      </c>
      <c r="AP339" s="1">
        <v>0.96958890962271904</v>
      </c>
      <c r="AQ339" s="1">
        <v>0.99091008418441895</v>
      </c>
      <c r="AR339" s="1">
        <v>0.99181046155326502</v>
      </c>
      <c r="AS339" s="1">
        <v>0.99218400645040306</v>
      </c>
      <c r="AT339" s="1">
        <v>0.99567829745402403</v>
      </c>
      <c r="AU339" s="15">
        <v>0.99663491085757805</v>
      </c>
      <c r="AV339" s="1" t="str">
        <f t="shared" si="48"/>
        <v>AN</v>
      </c>
      <c r="AX339" s="9" t="s">
        <v>13</v>
      </c>
      <c r="AY339" s="1">
        <v>0.99835995313730497</v>
      </c>
      <c r="AZ339" s="1">
        <v>0.99851801773890203</v>
      </c>
      <c r="BA339" s="1">
        <v>0.99485084744057695</v>
      </c>
      <c r="BB339" s="1">
        <v>0.99701866277814899</v>
      </c>
      <c r="BC339" s="1">
        <v>0.98449080524752997</v>
      </c>
      <c r="BD339" s="1">
        <v>0.99514388824635702</v>
      </c>
      <c r="BE339" s="1">
        <v>0.81736606216667396</v>
      </c>
      <c r="BF339" s="1">
        <v>0.99760254615654398</v>
      </c>
      <c r="BG339" s="15">
        <v>0.99774539143559504</v>
      </c>
      <c r="BH339" s="1" t="str">
        <f t="shared" si="49"/>
        <v>AZ</v>
      </c>
    </row>
    <row r="340" spans="2:60" x14ac:dyDescent="0.35">
      <c r="B340" s="9" t="s">
        <v>14</v>
      </c>
      <c r="C340" s="1">
        <v>0.96809458624974098</v>
      </c>
      <c r="D340" s="1">
        <v>0.96780819560443698</v>
      </c>
      <c r="E340" s="1">
        <v>0.91316591457250296</v>
      </c>
      <c r="F340" s="1">
        <v>0.92093933090212998</v>
      </c>
      <c r="G340" s="1">
        <v>0.76650328518979804</v>
      </c>
      <c r="H340" s="1">
        <v>0.927201458306532</v>
      </c>
      <c r="I340" s="1">
        <v>0.67040270178847805</v>
      </c>
      <c r="J340" s="1">
        <v>0.97195439162303598</v>
      </c>
      <c r="K340" s="15">
        <v>0.94649140762041895</v>
      </c>
      <c r="L340" s="1" t="str">
        <f t="shared" si="45"/>
        <v>J</v>
      </c>
      <c r="N340" s="9" t="s">
        <v>14</v>
      </c>
      <c r="O340" s="1">
        <v>0.958848957578182</v>
      </c>
      <c r="P340" s="1">
        <v>0.91946272411279495</v>
      </c>
      <c r="Q340" s="1">
        <v>0.92233324815290796</v>
      </c>
      <c r="R340" s="1">
        <v>0.89960791978083599</v>
      </c>
      <c r="S340" s="1">
        <v>0.935171215151538</v>
      </c>
      <c r="T340" s="1">
        <v>0.85769149891007201</v>
      </c>
      <c r="U340" s="1">
        <v>0.85358612228305897</v>
      </c>
      <c r="V340" s="1">
        <v>0.89212977720268305</v>
      </c>
      <c r="W340" s="15">
        <v>0.927592286039852</v>
      </c>
      <c r="X340" s="1" t="str">
        <f t="shared" si="46"/>
        <v>O</v>
      </c>
      <c r="Z340" s="9" t="s">
        <v>14</v>
      </c>
      <c r="AA340" s="1">
        <v>0.98471516725755204</v>
      </c>
      <c r="AB340" s="1">
        <v>0.91976719866273904</v>
      </c>
      <c r="AC340" s="1">
        <v>0.96889246593890199</v>
      </c>
      <c r="AD340" s="1">
        <v>0.90222499972551595</v>
      </c>
      <c r="AE340" s="1">
        <v>0.98028819040908899</v>
      </c>
      <c r="AF340" s="1">
        <v>0.958103204995851</v>
      </c>
      <c r="AG340" s="1">
        <v>0.96738913488466605</v>
      </c>
      <c r="AH340" s="1">
        <v>0.979540072551077</v>
      </c>
      <c r="AI340" s="15">
        <v>0.97526205592690896</v>
      </c>
      <c r="AJ340" s="1" t="str">
        <f t="shared" si="47"/>
        <v>AA</v>
      </c>
      <c r="AL340" s="9" t="s">
        <v>14</v>
      </c>
      <c r="AM340" s="1">
        <v>0.99332409596415905</v>
      </c>
      <c r="AN340" s="1">
        <v>0.99068413143562195</v>
      </c>
      <c r="AO340" s="1">
        <v>0.98995613193048604</v>
      </c>
      <c r="AP340" s="1">
        <v>0.93142323807597305</v>
      </c>
      <c r="AQ340" s="1">
        <v>0.98985969067393098</v>
      </c>
      <c r="AR340" s="1">
        <v>0.97894468357194997</v>
      </c>
      <c r="AS340" s="1">
        <v>0.98245050961341396</v>
      </c>
      <c r="AT340" s="1">
        <v>0.99014322978345204</v>
      </c>
      <c r="AU340" s="15">
        <v>0.993782379239179</v>
      </c>
      <c r="AV340" s="1" t="str">
        <f t="shared" si="48"/>
        <v>AU</v>
      </c>
      <c r="AX340" s="9" t="s">
        <v>14</v>
      </c>
      <c r="AY340" s="1">
        <v>0.99657834026687298</v>
      </c>
      <c r="AZ340" s="1">
        <v>0.99742552039907395</v>
      </c>
      <c r="BA340" s="1">
        <v>0.99320300511901705</v>
      </c>
      <c r="BB340" s="1">
        <v>0.99615372329610996</v>
      </c>
      <c r="BC340" s="1">
        <v>0.97561163733717304</v>
      </c>
      <c r="BD340" s="1">
        <v>0.98722341066149999</v>
      </c>
      <c r="BE340" s="1">
        <v>0.91000324644831498</v>
      </c>
      <c r="BF340" s="1">
        <v>0.99381414419586001</v>
      </c>
      <c r="BG340" s="15">
        <v>0.99745523042302797</v>
      </c>
      <c r="BH340" s="1" t="str">
        <f t="shared" si="49"/>
        <v>BG</v>
      </c>
    </row>
    <row r="341" spans="2:60" x14ac:dyDescent="0.35">
      <c r="B341" s="9" t="s">
        <v>15</v>
      </c>
      <c r="C341" s="1">
        <v>0.95763219017038703</v>
      </c>
      <c r="D341" s="1">
        <v>0.88642533083217001</v>
      </c>
      <c r="E341" s="1">
        <v>0.88115428363264703</v>
      </c>
      <c r="F341" s="1">
        <v>0.88415907697174601</v>
      </c>
      <c r="G341" s="1">
        <v>0.88376915489614805</v>
      </c>
      <c r="H341" s="1">
        <v>0.93504165656027705</v>
      </c>
      <c r="I341" s="1">
        <v>0.67900811254917404</v>
      </c>
      <c r="J341" s="1">
        <v>0.93133309789971597</v>
      </c>
      <c r="K341" s="15">
        <v>0.88452452935335901</v>
      </c>
      <c r="L341" s="1" t="str">
        <f t="shared" si="45"/>
        <v>C</v>
      </c>
      <c r="N341" s="9" t="s">
        <v>15</v>
      </c>
      <c r="O341" s="1">
        <v>0.96214825285739503</v>
      </c>
      <c r="P341" s="1">
        <v>0.93539636970213103</v>
      </c>
      <c r="Q341" s="1">
        <v>0.92369854830463705</v>
      </c>
      <c r="R341" s="1">
        <v>0.92799448588421896</v>
      </c>
      <c r="S341" s="1">
        <v>0.94810704607753904</v>
      </c>
      <c r="T341" s="1">
        <v>0.93693567458453697</v>
      </c>
      <c r="U341" s="1">
        <v>0.93527739088699202</v>
      </c>
      <c r="V341" s="1">
        <v>0.92984560457962295</v>
      </c>
      <c r="W341" s="15">
        <v>0.936284678119641</v>
      </c>
      <c r="X341" s="1" t="str">
        <f t="shared" si="46"/>
        <v>O</v>
      </c>
      <c r="Z341" s="9" t="s">
        <v>15</v>
      </c>
      <c r="AA341" s="1">
        <v>0.97487691916485697</v>
      </c>
      <c r="AB341" s="1">
        <v>0.89888876253940897</v>
      </c>
      <c r="AC341" s="1">
        <v>0.95896541267305901</v>
      </c>
      <c r="AD341" s="1">
        <v>0.90091353863728496</v>
      </c>
      <c r="AE341" s="1">
        <v>0.96990458943532598</v>
      </c>
      <c r="AF341" s="1">
        <v>0.96167222365320104</v>
      </c>
      <c r="AG341" s="1">
        <v>0.96563391633360696</v>
      </c>
      <c r="AH341" s="1">
        <v>0.96478401819146198</v>
      </c>
      <c r="AI341" s="15">
        <v>0.90111105901636201</v>
      </c>
      <c r="AJ341" s="1" t="str">
        <f t="shared" si="47"/>
        <v>AA</v>
      </c>
      <c r="AL341" s="9" t="s">
        <v>15</v>
      </c>
      <c r="AM341" s="1">
        <v>0.97981164365949902</v>
      </c>
      <c r="AN341" s="1">
        <v>0.92697761834049897</v>
      </c>
      <c r="AO341" s="1">
        <v>0.96313271592323202</v>
      </c>
      <c r="AP341" s="1">
        <v>0.927419472293462</v>
      </c>
      <c r="AQ341" s="1">
        <v>0.98146922276569604</v>
      </c>
      <c r="AR341" s="1">
        <v>0.98293607704997699</v>
      </c>
      <c r="AS341" s="1">
        <v>0.98340100876785896</v>
      </c>
      <c r="AT341" s="1">
        <v>0.96703370655643806</v>
      </c>
      <c r="AU341" s="15">
        <v>0.92682649934897099</v>
      </c>
      <c r="AV341" s="1" t="str">
        <f t="shared" si="48"/>
        <v>AS</v>
      </c>
      <c r="AX341" s="9" t="s">
        <v>15</v>
      </c>
      <c r="AY341" s="1">
        <v>0.99544471108799704</v>
      </c>
      <c r="AZ341" s="1">
        <v>0.99293532215851099</v>
      </c>
      <c r="BA341" s="1">
        <v>0.99192445247900995</v>
      </c>
      <c r="BB341" s="1">
        <v>0.99283261250404198</v>
      </c>
      <c r="BC341" s="1">
        <v>0.986247711273184</v>
      </c>
      <c r="BD341" s="1">
        <v>0.99613073436293897</v>
      </c>
      <c r="BE341" s="1">
        <v>0.79626933361044205</v>
      </c>
      <c r="BF341" s="1">
        <v>0.99602313575913304</v>
      </c>
      <c r="BG341" s="15">
        <v>0.99287927061630099</v>
      </c>
      <c r="BH341" s="1" t="str">
        <f t="shared" si="49"/>
        <v>BD</v>
      </c>
    </row>
    <row r="342" spans="2:60" x14ac:dyDescent="0.35">
      <c r="B342" s="9" t="s">
        <v>16</v>
      </c>
      <c r="C342" s="1">
        <v>0.99037070814811501</v>
      </c>
      <c r="D342" s="1">
        <v>0.99252984837930802</v>
      </c>
      <c r="E342" s="1">
        <v>0.90429564468465595</v>
      </c>
      <c r="F342" s="1">
        <v>0.96951341545249003</v>
      </c>
      <c r="G342" s="1">
        <v>0.90172393090777503</v>
      </c>
      <c r="H342" s="1">
        <v>0.96541947791253402</v>
      </c>
      <c r="I342" s="1">
        <v>0.75646581970063997</v>
      </c>
      <c r="J342" s="1">
        <v>0.991305867791898</v>
      </c>
      <c r="K342" s="15">
        <v>0.98552114565258997</v>
      </c>
      <c r="L342" s="1" t="str">
        <f t="shared" si="45"/>
        <v>D</v>
      </c>
      <c r="N342" s="9" t="s">
        <v>16</v>
      </c>
      <c r="O342" s="1">
        <v>0.96792190944782497</v>
      </c>
      <c r="P342" s="1">
        <v>0.96013676069562404</v>
      </c>
      <c r="Q342" s="1">
        <v>0.950278773790321</v>
      </c>
      <c r="R342" s="1">
        <v>0.95530624168826594</v>
      </c>
      <c r="S342" s="1">
        <v>0.96050201879407204</v>
      </c>
      <c r="T342" s="1">
        <v>0.94527470802400104</v>
      </c>
      <c r="U342" s="1">
        <v>0.93721183551002196</v>
      </c>
      <c r="V342" s="1">
        <v>0.95201577377028701</v>
      </c>
      <c r="W342" s="15">
        <v>0.96077672474836295</v>
      </c>
      <c r="X342" s="1" t="str">
        <f t="shared" si="46"/>
        <v>O</v>
      </c>
      <c r="Z342" s="9" t="s">
        <v>16</v>
      </c>
      <c r="AA342" s="1">
        <v>0.99234051561186798</v>
      </c>
      <c r="AB342" s="1">
        <v>0.9929750493417</v>
      </c>
      <c r="AC342" s="1">
        <v>0.99033281555224295</v>
      </c>
      <c r="AD342" s="1">
        <v>0.98835110534554904</v>
      </c>
      <c r="AE342" s="1">
        <v>0.99003854804171498</v>
      </c>
      <c r="AF342" s="1">
        <v>0.98844704085020296</v>
      </c>
      <c r="AG342" s="1">
        <v>0.98916336145961203</v>
      </c>
      <c r="AH342" s="1">
        <v>0.99274815000374905</v>
      </c>
      <c r="AI342" s="15">
        <v>0.98878869834796901</v>
      </c>
      <c r="AJ342" s="1" t="str">
        <f t="shared" si="47"/>
        <v>AB</v>
      </c>
      <c r="AL342" s="9" t="s">
        <v>16</v>
      </c>
      <c r="AM342" s="1">
        <v>0.99571200232948798</v>
      </c>
      <c r="AN342" s="1">
        <v>0.99603793025381904</v>
      </c>
      <c r="AO342" s="1">
        <v>0.99345672047313904</v>
      </c>
      <c r="AP342" s="1">
        <v>0.99396483972286098</v>
      </c>
      <c r="AQ342" s="1">
        <v>0.99383001099797896</v>
      </c>
      <c r="AR342" s="1">
        <v>0.99484185240335299</v>
      </c>
      <c r="AS342" s="1">
        <v>0.99564360242314098</v>
      </c>
      <c r="AT342" s="1">
        <v>0.99647560436135196</v>
      </c>
      <c r="AU342" s="15">
        <v>0.99588493988996196</v>
      </c>
      <c r="AV342" s="1" t="str">
        <f t="shared" si="48"/>
        <v>AT</v>
      </c>
      <c r="AX342" s="9" t="s">
        <v>16</v>
      </c>
      <c r="AY342" s="1">
        <v>0.99842626500789999</v>
      </c>
      <c r="AZ342" s="1">
        <v>0.99842525850472796</v>
      </c>
      <c r="BA342" s="1">
        <v>0.99250399686950297</v>
      </c>
      <c r="BB342" s="1">
        <v>0.99839714008504099</v>
      </c>
      <c r="BC342" s="1">
        <v>0.98778627774434602</v>
      </c>
      <c r="BD342" s="1">
        <v>0.99583076456374497</v>
      </c>
      <c r="BE342" s="1">
        <v>0.73650944568386401</v>
      </c>
      <c r="BF342" s="1">
        <v>0.99849967085311997</v>
      </c>
      <c r="BG342" s="15">
        <v>0.99844937889917795</v>
      </c>
      <c r="BH342" s="1" t="str">
        <f t="shared" si="49"/>
        <v>BF</v>
      </c>
    </row>
    <row r="343" spans="2:60" x14ac:dyDescent="0.35">
      <c r="B343" s="9" t="s">
        <v>17</v>
      </c>
      <c r="C343" s="1">
        <v>0.97072236469376405</v>
      </c>
      <c r="D343" s="1">
        <v>0.99421707349739796</v>
      </c>
      <c r="E343" s="1">
        <v>0.91300144785029202</v>
      </c>
      <c r="F343" s="1">
        <v>0.95954192912480296</v>
      </c>
      <c r="G343" s="1">
        <v>0.87248443402433196</v>
      </c>
      <c r="H343" s="1">
        <v>0.93939537692553798</v>
      </c>
      <c r="I343" s="1">
        <v>0.65030536740428202</v>
      </c>
      <c r="J343" s="1">
        <v>0.99186108139794305</v>
      </c>
      <c r="K343" s="15">
        <v>0.98150997908670501</v>
      </c>
      <c r="L343" s="1" t="str">
        <f t="shared" si="45"/>
        <v>D</v>
      </c>
      <c r="N343" s="9" t="s">
        <v>17</v>
      </c>
      <c r="O343" s="1">
        <v>0.970897063867179</v>
      </c>
      <c r="P343" s="1">
        <v>0.96871026450019604</v>
      </c>
      <c r="Q343" s="1">
        <v>0.96512455792276597</v>
      </c>
      <c r="R343" s="1">
        <v>0.96074497351585098</v>
      </c>
      <c r="S343" s="1">
        <v>0.962144929587056</v>
      </c>
      <c r="T343" s="1">
        <v>0.94806942272511396</v>
      </c>
      <c r="U343" s="1">
        <v>0.92332850130523003</v>
      </c>
      <c r="V343" s="1">
        <v>0.95762768273268895</v>
      </c>
      <c r="W343" s="15">
        <v>0.96880740932702603</v>
      </c>
      <c r="X343" s="1" t="str">
        <f t="shared" si="46"/>
        <v>O</v>
      </c>
      <c r="Z343" s="9" t="s">
        <v>17</v>
      </c>
      <c r="AA343" s="1">
        <v>0.99565003789931095</v>
      </c>
      <c r="AB343" s="1">
        <v>0.99443295368712703</v>
      </c>
      <c r="AC343" s="1">
        <v>0.99385021017727104</v>
      </c>
      <c r="AD343" s="1">
        <v>0.990665182910347</v>
      </c>
      <c r="AE343" s="1">
        <v>0.99096810271733604</v>
      </c>
      <c r="AF343" s="1">
        <v>0.99005042121589804</v>
      </c>
      <c r="AG343" s="1">
        <v>0.98805854523068204</v>
      </c>
      <c r="AH343" s="1">
        <v>0.99458059184450798</v>
      </c>
      <c r="AI343" s="15">
        <v>0.99375120432694697</v>
      </c>
      <c r="AJ343" s="1" t="str">
        <f t="shared" si="47"/>
        <v>AA</v>
      </c>
      <c r="AL343" s="9" t="s">
        <v>17</v>
      </c>
      <c r="AM343" s="1">
        <v>0.99737067930449197</v>
      </c>
      <c r="AN343" s="1">
        <v>0.99778774116995095</v>
      </c>
      <c r="AO343" s="1">
        <v>0.99639344331929203</v>
      </c>
      <c r="AP343" s="1">
        <v>0.99538377724127203</v>
      </c>
      <c r="AQ343" s="1">
        <v>0.99423896969460701</v>
      </c>
      <c r="AR343" s="1">
        <v>0.99532074882215005</v>
      </c>
      <c r="AS343" s="1">
        <v>0.99556105719176102</v>
      </c>
      <c r="AT343" s="1">
        <v>0.99752862791270203</v>
      </c>
      <c r="AU343" s="15">
        <v>0.997757791707367</v>
      </c>
      <c r="AV343" s="1" t="str">
        <f t="shared" si="48"/>
        <v>AN</v>
      </c>
      <c r="AX343" s="9" t="s">
        <v>17</v>
      </c>
      <c r="AY343" s="1">
        <v>0.99754849690432201</v>
      </c>
      <c r="AZ343" s="1">
        <v>0.99891160498397602</v>
      </c>
      <c r="BA343" s="1">
        <v>0.99636215522498095</v>
      </c>
      <c r="BB343" s="1">
        <v>0.99744278433761502</v>
      </c>
      <c r="BC343" s="1">
        <v>0.985697674277493</v>
      </c>
      <c r="BD343" s="1">
        <v>0.99748576023909397</v>
      </c>
      <c r="BE343" s="1">
        <v>0.74364115612480497</v>
      </c>
      <c r="BF343" s="1">
        <v>0.99850228400297103</v>
      </c>
      <c r="BG343" s="15">
        <v>0.99830495615799497</v>
      </c>
      <c r="BH343" s="1" t="str">
        <f t="shared" si="49"/>
        <v>AZ</v>
      </c>
    </row>
    <row r="344" spans="2:60" x14ac:dyDescent="0.35">
      <c r="B344" s="9" t="s">
        <v>18</v>
      </c>
      <c r="C344" s="1">
        <v>0.98911927052365201</v>
      </c>
      <c r="D344" s="1">
        <v>0.99399689296071203</v>
      </c>
      <c r="E344" s="1">
        <v>0.926759132696091</v>
      </c>
      <c r="F344" s="1">
        <v>0.96418497806962</v>
      </c>
      <c r="G344" s="1">
        <v>0.87906983531202298</v>
      </c>
      <c r="H344" s="1">
        <v>0.96670569523927996</v>
      </c>
      <c r="I344" s="1">
        <v>0.66072468744352897</v>
      </c>
      <c r="J344" s="1">
        <v>0.993522475495354</v>
      </c>
      <c r="K344" s="15">
        <v>0.98439136622071799</v>
      </c>
      <c r="L344" s="1" t="str">
        <f t="shared" si="45"/>
        <v>D</v>
      </c>
      <c r="N344" s="9" t="s">
        <v>18</v>
      </c>
      <c r="O344" s="1">
        <v>0.97146964774738598</v>
      </c>
      <c r="P344" s="1">
        <v>0.96928490300140602</v>
      </c>
      <c r="Q344" s="1">
        <v>0.96691610928023897</v>
      </c>
      <c r="R344" s="1">
        <v>0.95814217971077298</v>
      </c>
      <c r="S344" s="1">
        <v>0.958538957338127</v>
      </c>
      <c r="T344" s="1">
        <v>0.94529081715854402</v>
      </c>
      <c r="U344" s="1">
        <v>0.94591231077858695</v>
      </c>
      <c r="V344" s="1">
        <v>0.95957782371214695</v>
      </c>
      <c r="W344" s="15">
        <v>0.965798261504487</v>
      </c>
      <c r="X344" s="1" t="str">
        <f t="shared" si="46"/>
        <v>O</v>
      </c>
      <c r="Z344" s="9" t="s">
        <v>18</v>
      </c>
      <c r="AA344" s="1">
        <v>0.99447438519138398</v>
      </c>
      <c r="AB344" s="1">
        <v>0.994462174560242</v>
      </c>
      <c r="AC344" s="1">
        <v>0.99486664921736701</v>
      </c>
      <c r="AD344" s="1">
        <v>0.98883845526574199</v>
      </c>
      <c r="AE344" s="1">
        <v>0.99061441935748995</v>
      </c>
      <c r="AF344" s="1">
        <v>0.99133693657052901</v>
      </c>
      <c r="AG344" s="1">
        <v>0.99140073568354503</v>
      </c>
      <c r="AH344" s="1">
        <v>0.99609319192963397</v>
      </c>
      <c r="AI344" s="15">
        <v>0.99503370311975903</v>
      </c>
      <c r="AJ344" s="1" t="str">
        <f t="shared" si="47"/>
        <v>AH</v>
      </c>
      <c r="AL344" s="9" t="s">
        <v>18</v>
      </c>
      <c r="AM344" s="1">
        <v>0.99520647886576197</v>
      </c>
      <c r="AN344" s="1">
        <v>0.99844779263118999</v>
      </c>
      <c r="AO344" s="1">
        <v>0.99694788144489799</v>
      </c>
      <c r="AP344" s="1">
        <v>0.99471894562963603</v>
      </c>
      <c r="AQ344" s="1">
        <v>0.99403236471086198</v>
      </c>
      <c r="AR344" s="1">
        <v>0.99575734188795995</v>
      </c>
      <c r="AS344" s="1">
        <v>0.99547583269632101</v>
      </c>
      <c r="AT344" s="1">
        <v>0.99840543679730098</v>
      </c>
      <c r="AU344" s="15">
        <v>0.99825096970633598</v>
      </c>
      <c r="AV344" s="1" t="str">
        <f t="shared" si="48"/>
        <v>AN</v>
      </c>
      <c r="AX344" s="9" t="s">
        <v>18</v>
      </c>
      <c r="AY344" s="1">
        <v>0.99864265599273105</v>
      </c>
      <c r="AZ344" s="1">
        <v>0.99899351656167101</v>
      </c>
      <c r="BA344" s="1">
        <v>0.99690977646818901</v>
      </c>
      <c r="BB344" s="1">
        <v>0.99775454585739998</v>
      </c>
      <c r="BC344" s="1">
        <v>0.98562387441103805</v>
      </c>
      <c r="BD344" s="1">
        <v>0.997642714354117</v>
      </c>
      <c r="BE344" s="1">
        <v>0.77836200894568697</v>
      </c>
      <c r="BF344" s="1">
        <v>0.998824674305125</v>
      </c>
      <c r="BG344" s="15">
        <v>0.99820688475879205</v>
      </c>
      <c r="BH344" s="1" t="str">
        <f t="shared" si="49"/>
        <v>AZ</v>
      </c>
    </row>
    <row r="345" spans="2:60" x14ac:dyDescent="0.35">
      <c r="B345" s="10" t="s">
        <v>36</v>
      </c>
      <c r="K345" s="15"/>
      <c r="N345" s="10" t="s">
        <v>36</v>
      </c>
      <c r="W345" s="15"/>
      <c r="Z345" s="10" t="s">
        <v>36</v>
      </c>
      <c r="AI345" s="15"/>
      <c r="AL345" s="10" t="s">
        <v>36</v>
      </c>
      <c r="AU345" s="15"/>
      <c r="AX345" s="10" t="s">
        <v>36</v>
      </c>
      <c r="BG345" s="15"/>
    </row>
    <row r="346" spans="2:60" x14ac:dyDescent="0.35">
      <c r="B346" s="9" t="s">
        <v>11</v>
      </c>
      <c r="C346" s="1">
        <v>0.98827844622138294</v>
      </c>
      <c r="D346" s="1">
        <v>0.99387710403196095</v>
      </c>
      <c r="E346" s="1">
        <v>0.92375497253820205</v>
      </c>
      <c r="F346" s="1">
        <v>0.97511267353981901</v>
      </c>
      <c r="G346" s="1">
        <v>0.90794133562680202</v>
      </c>
      <c r="H346" s="1">
        <v>0.98164108199021305</v>
      </c>
      <c r="I346" s="1">
        <v>0.65211403855376604</v>
      </c>
      <c r="J346" s="1">
        <v>0.99515207929966598</v>
      </c>
      <c r="K346" s="15">
        <v>0.98847569364580501</v>
      </c>
      <c r="L346" s="1" t="str">
        <f t="shared" si="45"/>
        <v>J</v>
      </c>
      <c r="N346" s="9" t="s">
        <v>11</v>
      </c>
      <c r="O346" s="1">
        <v>0.97126984897652302</v>
      </c>
      <c r="P346" s="1">
        <v>0.96461456903132803</v>
      </c>
      <c r="Q346" s="1">
        <v>0.96067179675833603</v>
      </c>
      <c r="R346" s="1">
        <v>0.95965293307042898</v>
      </c>
      <c r="S346" s="1">
        <v>0.96367875068346498</v>
      </c>
      <c r="T346" s="1">
        <v>0.96375982484759803</v>
      </c>
      <c r="U346" s="1">
        <v>0.94952978926111897</v>
      </c>
      <c r="V346" s="1">
        <v>0.96567479222352304</v>
      </c>
      <c r="W346" s="15">
        <v>0.96615575655172303</v>
      </c>
      <c r="X346" s="1" t="str">
        <f t="shared" si="46"/>
        <v>O</v>
      </c>
      <c r="Z346" s="9" t="s">
        <v>11</v>
      </c>
      <c r="AA346" s="1">
        <v>0.99454829668846201</v>
      </c>
      <c r="AB346" s="1">
        <v>0.99481507573814898</v>
      </c>
      <c r="AC346" s="1">
        <v>0.99296843235439702</v>
      </c>
      <c r="AD346" s="1">
        <v>0.99052131872828397</v>
      </c>
      <c r="AE346" s="1">
        <v>0.992128278068518</v>
      </c>
      <c r="AF346" s="1">
        <v>0.994343185827267</v>
      </c>
      <c r="AG346" s="1">
        <v>0.99276671629942104</v>
      </c>
      <c r="AH346" s="1">
        <v>0.995033597482611</v>
      </c>
      <c r="AI346" s="15">
        <v>0.99507482916476098</v>
      </c>
      <c r="AJ346" s="1" t="str">
        <f t="shared" si="47"/>
        <v>AI</v>
      </c>
      <c r="AL346" s="9" t="s">
        <v>11</v>
      </c>
      <c r="AM346" s="1">
        <v>0.996012545419102</v>
      </c>
      <c r="AN346" s="1">
        <v>0.99721858561760102</v>
      </c>
      <c r="AO346" s="1">
        <v>0.99577701173687105</v>
      </c>
      <c r="AP346" s="1">
        <v>0.99445326156578895</v>
      </c>
      <c r="AQ346" s="1">
        <v>0.995944285508228</v>
      </c>
      <c r="AR346" s="1">
        <v>0.99686291861462994</v>
      </c>
      <c r="AS346" s="1">
        <v>0.99722929056213805</v>
      </c>
      <c r="AT346" s="1">
        <v>0.99749799668352701</v>
      </c>
      <c r="AU346" s="15">
        <v>0.99720174402823303</v>
      </c>
      <c r="AV346" s="1" t="str">
        <f t="shared" si="48"/>
        <v>AT</v>
      </c>
      <c r="AX346" s="9" t="s">
        <v>11</v>
      </c>
      <c r="AY346" s="1">
        <v>0.99849356319280702</v>
      </c>
      <c r="AZ346" s="1">
        <v>0.99854973589553697</v>
      </c>
      <c r="BA346" s="1">
        <v>0.99595823795939398</v>
      </c>
      <c r="BB346" s="1">
        <v>0.99793259813400703</v>
      </c>
      <c r="BC346" s="1">
        <v>0.99183334554734304</v>
      </c>
      <c r="BD346" s="1">
        <v>0.99869737341687903</v>
      </c>
      <c r="BE346" s="1">
        <v>0.79241892976785699</v>
      </c>
      <c r="BF346" s="1">
        <v>0.99911748882715101</v>
      </c>
      <c r="BG346" s="15">
        <v>0.99836441281163302</v>
      </c>
      <c r="BH346" s="1" t="str">
        <f t="shared" si="49"/>
        <v>BF</v>
      </c>
    </row>
    <row r="347" spans="2:60" x14ac:dyDescent="0.35">
      <c r="B347" s="9" t="s">
        <v>12</v>
      </c>
      <c r="C347" s="1">
        <v>0.97081599769126403</v>
      </c>
      <c r="D347" s="1">
        <v>0.99330385333548699</v>
      </c>
      <c r="E347" s="1">
        <v>0.90636243996700505</v>
      </c>
      <c r="F347" s="1">
        <v>0.96182552965823198</v>
      </c>
      <c r="G347" s="1">
        <v>0.89063123202653205</v>
      </c>
      <c r="H347" s="1">
        <v>0.96726467241512204</v>
      </c>
      <c r="I347" s="1">
        <v>0.64558870809081703</v>
      </c>
      <c r="J347" s="1">
        <v>0.99294394030176802</v>
      </c>
      <c r="K347" s="15">
        <v>0.98662401535282196</v>
      </c>
      <c r="L347" s="1" t="str">
        <f t="shared" si="45"/>
        <v>D</v>
      </c>
      <c r="N347" s="9" t="s">
        <v>12</v>
      </c>
      <c r="O347" s="1">
        <v>0.96404019367095395</v>
      </c>
      <c r="P347" s="1">
        <v>0.96445943829440905</v>
      </c>
      <c r="Q347" s="1">
        <v>0.95607294217477801</v>
      </c>
      <c r="R347" s="1">
        <v>0.93685069699744405</v>
      </c>
      <c r="S347" s="1">
        <v>0.96018808028140501</v>
      </c>
      <c r="T347" s="1">
        <v>0.94431835457313995</v>
      </c>
      <c r="U347" s="1">
        <v>0.93730311748820605</v>
      </c>
      <c r="V347" s="1">
        <v>0.95662255709338995</v>
      </c>
      <c r="W347" s="15">
        <v>0.96421791708828697</v>
      </c>
      <c r="X347" s="1" t="str">
        <f t="shared" si="46"/>
        <v>P</v>
      </c>
      <c r="Z347" s="9" t="s">
        <v>12</v>
      </c>
      <c r="AA347" s="1">
        <v>0.98809837651459997</v>
      </c>
      <c r="AB347" s="1">
        <v>0.994687279460434</v>
      </c>
      <c r="AC347" s="1">
        <v>0.99238600067617999</v>
      </c>
      <c r="AD347" s="1">
        <v>0.97220301558601296</v>
      </c>
      <c r="AE347" s="1">
        <v>0.99021306843366896</v>
      </c>
      <c r="AF347" s="1">
        <v>0.98999084525763403</v>
      </c>
      <c r="AG347" s="1">
        <v>0.98959850469545196</v>
      </c>
      <c r="AH347" s="1">
        <v>0.99369845576782201</v>
      </c>
      <c r="AI347" s="15">
        <v>0.99449303547000201</v>
      </c>
      <c r="AJ347" s="1" t="str">
        <f t="shared" si="47"/>
        <v>AB</v>
      </c>
      <c r="AL347" s="9" t="s">
        <v>12</v>
      </c>
      <c r="AM347" s="1">
        <v>0.98528194852585504</v>
      </c>
      <c r="AN347" s="1">
        <v>0.99711366548352998</v>
      </c>
      <c r="AO347" s="1">
        <v>0.99551339179563103</v>
      </c>
      <c r="AP347" s="1">
        <v>0.98360741144386898</v>
      </c>
      <c r="AQ347" s="1">
        <v>0.99441116498856696</v>
      </c>
      <c r="AR347" s="1">
        <v>0.99508352103257003</v>
      </c>
      <c r="AS347" s="1">
        <v>0.99600976623637505</v>
      </c>
      <c r="AT347" s="1">
        <v>0.99702966728296405</v>
      </c>
      <c r="AU347" s="15">
        <v>0.997145069138059</v>
      </c>
      <c r="AV347" s="1" t="str">
        <f t="shared" si="48"/>
        <v>AU</v>
      </c>
      <c r="AX347" s="9" t="s">
        <v>12</v>
      </c>
      <c r="AY347" s="1">
        <v>0.99692818232151403</v>
      </c>
      <c r="AZ347" s="1">
        <v>0.99863340212798202</v>
      </c>
      <c r="BA347" s="1">
        <v>0.99532403102127598</v>
      </c>
      <c r="BB347" s="1">
        <v>0.99743391887213395</v>
      </c>
      <c r="BC347" s="1">
        <v>0.98921054855557</v>
      </c>
      <c r="BD347" s="1">
        <v>0.99657388078169196</v>
      </c>
      <c r="BE347" s="1">
        <v>0.77102447727166301</v>
      </c>
      <c r="BF347" s="1">
        <v>0.99871726383202297</v>
      </c>
      <c r="BG347" s="15">
        <v>0.99832550292124</v>
      </c>
      <c r="BH347" s="1" t="str">
        <f t="shared" si="49"/>
        <v>BF</v>
      </c>
    </row>
    <row r="348" spans="2:60" x14ac:dyDescent="0.35">
      <c r="B348" s="9" t="s">
        <v>13</v>
      </c>
      <c r="C348" s="1">
        <v>0.96415508660577598</v>
      </c>
      <c r="D348" s="1">
        <v>0.988295552357356</v>
      </c>
      <c r="E348" s="1">
        <v>0.92053917822369602</v>
      </c>
      <c r="F348" s="1">
        <v>0.92623210123322697</v>
      </c>
      <c r="G348" s="1">
        <v>0.84586438450272095</v>
      </c>
      <c r="H348" s="1">
        <v>0.94294877278179901</v>
      </c>
      <c r="I348" s="1">
        <v>0.64196947738287502</v>
      </c>
      <c r="J348" s="1">
        <v>0.98662940813654199</v>
      </c>
      <c r="K348" s="15">
        <v>0.97864147518534095</v>
      </c>
      <c r="L348" s="1" t="str">
        <f t="shared" ref="L348:L371" si="50">SUBSTITUTE(ADDRESS(1, MATCH(MAX(C348:K348),C348:K348, 0) + COLUMN(C69)-1, 4), "1", "")</f>
        <v>D</v>
      </c>
      <c r="N348" s="9" t="s">
        <v>13</v>
      </c>
      <c r="O348" s="1">
        <v>0.95965037703081701</v>
      </c>
      <c r="P348" s="1">
        <v>0.95907016549633295</v>
      </c>
      <c r="Q348" s="1">
        <v>0.951819082053871</v>
      </c>
      <c r="R348" s="1">
        <v>0.91377156693994099</v>
      </c>
      <c r="S348" s="1">
        <v>0.95627371953218299</v>
      </c>
      <c r="T348" s="1">
        <v>0.91209027805996301</v>
      </c>
      <c r="U348" s="1">
        <v>0.89765874152057501</v>
      </c>
      <c r="V348" s="1">
        <v>0.92921153336106499</v>
      </c>
      <c r="W348" s="15">
        <v>0.96182153123011205</v>
      </c>
      <c r="X348" s="1" t="str">
        <f t="shared" ref="X348:X371" si="51">SUBSTITUTE(ADDRESS(1, MATCH(MAX(O348:W348),O348:W348, 0) + COLUMN(O69)-1, 4), "1", "")</f>
        <v>W</v>
      </c>
      <c r="Z348" s="9" t="s">
        <v>13</v>
      </c>
      <c r="AA348" s="1">
        <v>0.98437108157338804</v>
      </c>
      <c r="AB348" s="1">
        <v>0.98613366138001302</v>
      </c>
      <c r="AC348" s="1">
        <v>0.99032339386315305</v>
      </c>
      <c r="AD348" s="1">
        <v>0.930358276051795</v>
      </c>
      <c r="AE348" s="1">
        <v>0.98576323537586696</v>
      </c>
      <c r="AF348" s="1">
        <v>0.98168298264649001</v>
      </c>
      <c r="AG348" s="1">
        <v>0.98307961146854295</v>
      </c>
      <c r="AH348" s="1">
        <v>0.98989881511153899</v>
      </c>
      <c r="AI348" s="15">
        <v>0.98893550118926898</v>
      </c>
      <c r="AJ348" s="1" t="str">
        <f t="shared" ref="AJ348:AJ371" si="52">SUBSTITUTE(ADDRESS(1, MATCH(MAX(AA348:AI348),AA348:AI348, 0) + COLUMN(AA69)-1, 4), "1", "")</f>
        <v>AC</v>
      </c>
      <c r="AL348" s="9" t="s">
        <v>13</v>
      </c>
      <c r="AM348" s="1">
        <v>0.97943615412941398</v>
      </c>
      <c r="AN348" s="1">
        <v>0.99687746756197204</v>
      </c>
      <c r="AO348" s="1">
        <v>0.99385567693989796</v>
      </c>
      <c r="AP348" s="1">
        <v>0.92174406821720201</v>
      </c>
      <c r="AQ348" s="1">
        <v>0.99266942163804395</v>
      </c>
      <c r="AR348" s="1">
        <v>0.99162327100798897</v>
      </c>
      <c r="AS348" s="1">
        <v>0.99245741029664403</v>
      </c>
      <c r="AT348" s="1">
        <v>0.99571847044366102</v>
      </c>
      <c r="AU348" s="15">
        <v>0.99682358289904005</v>
      </c>
      <c r="AV348" s="1" t="str">
        <f t="shared" ref="AV348:AV371" si="53">SUBSTITUTE(ADDRESS(1, MATCH(MAX(AM348:AU348),AM348:AU348, 0) + COLUMN(AM69)-1, 4), "1", "")</f>
        <v>AN</v>
      </c>
      <c r="AX348" s="9" t="s">
        <v>13</v>
      </c>
      <c r="AY348" s="1">
        <v>0.99793423288499405</v>
      </c>
      <c r="AZ348" s="1">
        <v>0.99845590612761204</v>
      </c>
      <c r="BA348" s="1">
        <v>0.99499337373079799</v>
      </c>
      <c r="BB348" s="1">
        <v>0.99606875126509697</v>
      </c>
      <c r="BC348" s="1">
        <v>0.9834143658069</v>
      </c>
      <c r="BD348" s="1">
        <v>0.993573106757764</v>
      </c>
      <c r="BE348" s="1">
        <v>0.79031604187029902</v>
      </c>
      <c r="BF348" s="1">
        <v>0.99766098143632598</v>
      </c>
      <c r="BG348" s="15">
        <v>0.99572567700419601</v>
      </c>
      <c r="BH348" s="1" t="str">
        <f t="shared" ref="BH348:BH371" si="54">SUBSTITUTE(ADDRESS(1, MATCH(MAX(AY348:BG348),AY348:BG348, 0) + COLUMN(AY69)-1, 4), "1", "")</f>
        <v>AZ</v>
      </c>
    </row>
    <row r="349" spans="2:60" x14ac:dyDescent="0.35">
      <c r="B349" s="9" t="s">
        <v>14</v>
      </c>
      <c r="C349" s="1">
        <v>0.96993237406275401</v>
      </c>
      <c r="D349" s="1">
        <v>0.96645249164206903</v>
      </c>
      <c r="E349" s="1">
        <v>0.91240916167572295</v>
      </c>
      <c r="F349" s="1">
        <v>0.87298468816380703</v>
      </c>
      <c r="G349" s="1">
        <v>0.815772925273056</v>
      </c>
      <c r="H349" s="1">
        <v>0.91978112835495096</v>
      </c>
      <c r="I349" s="1">
        <v>0.76703625474945702</v>
      </c>
      <c r="J349" s="1">
        <v>0.97599538773514605</v>
      </c>
      <c r="K349" s="15">
        <v>0.953232418673709</v>
      </c>
      <c r="L349" s="1" t="str">
        <f t="shared" si="50"/>
        <v>J</v>
      </c>
      <c r="N349" s="9" t="s">
        <v>14</v>
      </c>
      <c r="O349" s="1">
        <v>0.95452477344939002</v>
      </c>
      <c r="P349" s="1">
        <v>0.92827301408979201</v>
      </c>
      <c r="Q349" s="1">
        <v>0.92522491445912902</v>
      </c>
      <c r="R349" s="1">
        <v>0.84379363913122896</v>
      </c>
      <c r="S349" s="1">
        <v>0.93753823066463104</v>
      </c>
      <c r="T349" s="1">
        <v>0.86129359922054105</v>
      </c>
      <c r="U349" s="1">
        <v>0.86143113766550405</v>
      </c>
      <c r="V349" s="1">
        <v>0.87823314002300201</v>
      </c>
      <c r="W349" s="15">
        <v>0.93052641385052504</v>
      </c>
      <c r="X349" s="1" t="str">
        <f t="shared" si="51"/>
        <v>O</v>
      </c>
      <c r="Z349" s="9" t="s">
        <v>14</v>
      </c>
      <c r="AA349" s="1">
        <v>0.98166504172881797</v>
      </c>
      <c r="AB349" s="1">
        <v>0.95515983474605104</v>
      </c>
      <c r="AC349" s="1">
        <v>0.97816427241693804</v>
      </c>
      <c r="AD349" s="1">
        <v>0.86787121372172504</v>
      </c>
      <c r="AE349" s="1">
        <v>0.96501211040916102</v>
      </c>
      <c r="AF349" s="1">
        <v>0.95873913238461805</v>
      </c>
      <c r="AG349" s="1">
        <v>0.96583027459995396</v>
      </c>
      <c r="AH349" s="1">
        <v>0.97982837052685301</v>
      </c>
      <c r="AI349" s="15">
        <v>0.976441931873126</v>
      </c>
      <c r="AJ349" s="1" t="str">
        <f t="shared" si="52"/>
        <v>AA</v>
      </c>
      <c r="AL349" s="9" t="s">
        <v>14</v>
      </c>
      <c r="AM349" s="1">
        <v>0.98828597690693198</v>
      </c>
      <c r="AN349" s="1">
        <v>0.98989823955700795</v>
      </c>
      <c r="AO349" s="1">
        <v>0.99085331338023397</v>
      </c>
      <c r="AP349" s="1">
        <v>0.88769149524601998</v>
      </c>
      <c r="AQ349" s="1">
        <v>0.98883929707710505</v>
      </c>
      <c r="AR349" s="1">
        <v>0.97801392130658404</v>
      </c>
      <c r="AS349" s="1">
        <v>0.98259082550259802</v>
      </c>
      <c r="AT349" s="1">
        <v>0.99049700224717196</v>
      </c>
      <c r="AU349" s="15">
        <v>0.99318706294825099</v>
      </c>
      <c r="AV349" s="1" t="str">
        <f t="shared" si="53"/>
        <v>AU</v>
      </c>
      <c r="AX349" s="9" t="s">
        <v>14</v>
      </c>
      <c r="AY349" s="1">
        <v>0.99660285165740603</v>
      </c>
      <c r="AZ349" s="1">
        <v>0.99758548883477305</v>
      </c>
      <c r="BA349" s="1">
        <v>0.99282728663302</v>
      </c>
      <c r="BB349" s="1">
        <v>0.99271250149947099</v>
      </c>
      <c r="BC349" s="1">
        <v>0.97430228958148501</v>
      </c>
      <c r="BD349" s="1">
        <v>0.98710764524652095</v>
      </c>
      <c r="BE349" s="1">
        <v>0.84007301974706805</v>
      </c>
      <c r="BF349" s="1">
        <v>0.994162081410361</v>
      </c>
      <c r="BG349" s="15">
        <v>0.99757967124703695</v>
      </c>
      <c r="BH349" s="1" t="str">
        <f t="shared" si="54"/>
        <v>AZ</v>
      </c>
    </row>
    <row r="350" spans="2:60" x14ac:dyDescent="0.35">
      <c r="B350" s="9" t="s">
        <v>15</v>
      </c>
      <c r="C350" s="1">
        <v>0.94808394258217898</v>
      </c>
      <c r="D350" s="1">
        <v>0.88936087515634699</v>
      </c>
      <c r="E350" s="1">
        <v>0.85252249969298999</v>
      </c>
      <c r="F350" s="1">
        <v>0.882952628107469</v>
      </c>
      <c r="G350" s="1">
        <v>0.89185629515894405</v>
      </c>
      <c r="H350" s="1">
        <v>0.937873164080121</v>
      </c>
      <c r="I350" s="1">
        <v>0.794816086948122</v>
      </c>
      <c r="J350" s="1">
        <v>0.92766260839836201</v>
      </c>
      <c r="K350" s="15">
        <v>0.89055190454033095</v>
      </c>
      <c r="L350" s="1" t="str">
        <f t="shared" si="50"/>
        <v>C</v>
      </c>
      <c r="N350" s="9" t="s">
        <v>15</v>
      </c>
      <c r="O350" s="1">
        <v>0.95737492645275901</v>
      </c>
      <c r="P350" s="1">
        <v>0.93626458844460003</v>
      </c>
      <c r="Q350" s="1">
        <v>0.91796434162135099</v>
      </c>
      <c r="R350" s="1">
        <v>0.90731557930984896</v>
      </c>
      <c r="S350" s="1">
        <v>0.95329309815412699</v>
      </c>
      <c r="T350" s="1">
        <v>0.94065571149593896</v>
      </c>
      <c r="U350" s="1">
        <v>0.92974855615323204</v>
      </c>
      <c r="V350" s="1">
        <v>0.93099765728199302</v>
      </c>
      <c r="W350" s="15">
        <v>0.93653348397154601</v>
      </c>
      <c r="X350" s="1" t="str">
        <f t="shared" si="51"/>
        <v>O</v>
      </c>
      <c r="Z350" s="9" t="s">
        <v>15</v>
      </c>
      <c r="AA350" s="1">
        <v>0.96764229257177603</v>
      </c>
      <c r="AB350" s="1">
        <v>0.90440459898012804</v>
      </c>
      <c r="AC350" s="1">
        <v>0.92055867257179402</v>
      </c>
      <c r="AD350" s="1">
        <v>0.89290700122328903</v>
      </c>
      <c r="AE350" s="1">
        <v>0.97429637400253699</v>
      </c>
      <c r="AF350" s="1">
        <v>0.97401048613922903</v>
      </c>
      <c r="AG350" s="1">
        <v>0.97013153284935005</v>
      </c>
      <c r="AH350" s="1">
        <v>0.96902711566915101</v>
      </c>
      <c r="AI350" s="15">
        <v>0.90468978764441998</v>
      </c>
      <c r="AJ350" s="1" t="str">
        <f t="shared" si="52"/>
        <v>AE</v>
      </c>
      <c r="AL350" s="9" t="s">
        <v>15</v>
      </c>
      <c r="AM350" s="1">
        <v>0.96880633677980599</v>
      </c>
      <c r="AN350" s="1">
        <v>0.92881045873510804</v>
      </c>
      <c r="AO350" s="1">
        <v>0.93629227858547004</v>
      </c>
      <c r="AP350" s="1">
        <v>0.92435692655528701</v>
      </c>
      <c r="AQ350" s="1">
        <v>0.98277175535010897</v>
      </c>
      <c r="AR350" s="1">
        <v>0.98600188472918404</v>
      </c>
      <c r="AS350" s="1">
        <v>0.98703279992804405</v>
      </c>
      <c r="AT350" s="1">
        <v>0.97251177979255199</v>
      </c>
      <c r="AU350" s="15">
        <v>0.92874626065186405</v>
      </c>
      <c r="AV350" s="1" t="str">
        <f t="shared" si="53"/>
        <v>AS</v>
      </c>
      <c r="AX350" s="9" t="s">
        <v>15</v>
      </c>
      <c r="AY350" s="1">
        <v>0.99483423491382394</v>
      </c>
      <c r="AZ350" s="1">
        <v>0.99307395999654202</v>
      </c>
      <c r="BA350" s="1">
        <v>0.99188530787137297</v>
      </c>
      <c r="BB350" s="1">
        <v>0.99266565554360897</v>
      </c>
      <c r="BC350" s="1">
        <v>0.9875345688928</v>
      </c>
      <c r="BD350" s="1">
        <v>0.99647114492122302</v>
      </c>
      <c r="BE350" s="1">
        <v>0.82549519781847802</v>
      </c>
      <c r="BF350" s="1">
        <v>0.99614101325277504</v>
      </c>
      <c r="BG350" s="15">
        <v>0.99302218808301901</v>
      </c>
      <c r="BH350" s="1" t="str">
        <f t="shared" si="54"/>
        <v>BD</v>
      </c>
    </row>
    <row r="351" spans="2:60" x14ac:dyDescent="0.35">
      <c r="B351" s="9" t="s">
        <v>16</v>
      </c>
      <c r="C351" s="1">
        <v>0.97783076927187396</v>
      </c>
      <c r="D351" s="1">
        <v>0.99348708632635496</v>
      </c>
      <c r="E351" s="1">
        <v>0.90416464125534601</v>
      </c>
      <c r="F351" s="1">
        <v>0.96798495937733398</v>
      </c>
      <c r="G351" s="1">
        <v>0.88921110932953595</v>
      </c>
      <c r="H351" s="1">
        <v>0.97060770308442701</v>
      </c>
      <c r="I351" s="1">
        <v>0.66050332453929395</v>
      </c>
      <c r="J351" s="1">
        <v>0.99185406984179203</v>
      </c>
      <c r="K351" s="15">
        <v>0.98799416183429101</v>
      </c>
      <c r="L351" s="1" t="str">
        <f t="shared" si="50"/>
        <v>D</v>
      </c>
      <c r="N351" s="9" t="s">
        <v>16</v>
      </c>
      <c r="O351" s="1">
        <v>0.96282143844789903</v>
      </c>
      <c r="P351" s="1">
        <v>0.96076683751203495</v>
      </c>
      <c r="Q351" s="1">
        <v>0.94725967727944205</v>
      </c>
      <c r="R351" s="1">
        <v>0.939293534073248</v>
      </c>
      <c r="S351" s="1">
        <v>0.95946419716772702</v>
      </c>
      <c r="T351" s="1">
        <v>0.94548199272979505</v>
      </c>
      <c r="U351" s="1">
        <v>0.92711295719379405</v>
      </c>
      <c r="V351" s="1">
        <v>0.95410473447843502</v>
      </c>
      <c r="W351" s="15">
        <v>0.96143440319526796</v>
      </c>
      <c r="X351" s="1" t="str">
        <f t="shared" si="51"/>
        <v>O</v>
      </c>
      <c r="Z351" s="9" t="s">
        <v>16</v>
      </c>
      <c r="AA351" s="1">
        <v>0.98444337586878705</v>
      </c>
      <c r="AB351" s="1">
        <v>0.99317983953895494</v>
      </c>
      <c r="AC351" s="1">
        <v>0.99068247384994002</v>
      </c>
      <c r="AD351" s="1">
        <v>0.970688277556364</v>
      </c>
      <c r="AE351" s="1">
        <v>0.99009328723262102</v>
      </c>
      <c r="AF351" s="1">
        <v>0.98805411070553995</v>
      </c>
      <c r="AG351" s="1">
        <v>0.98873521012698096</v>
      </c>
      <c r="AH351" s="1">
        <v>0.99237181799170704</v>
      </c>
      <c r="AI351" s="15">
        <v>0.99286709543577201</v>
      </c>
      <c r="AJ351" s="1" t="str">
        <f t="shared" si="52"/>
        <v>AB</v>
      </c>
      <c r="AL351" s="9" t="s">
        <v>16</v>
      </c>
      <c r="AM351" s="1">
        <v>0.98374042790277305</v>
      </c>
      <c r="AN351" s="1">
        <v>0.99620310379533095</v>
      </c>
      <c r="AO351" s="1">
        <v>0.99409710203239998</v>
      </c>
      <c r="AP351" s="1">
        <v>0.98361640483002999</v>
      </c>
      <c r="AQ351" s="1">
        <v>0.99420095457526203</v>
      </c>
      <c r="AR351" s="1">
        <v>0.99483724696770803</v>
      </c>
      <c r="AS351" s="1">
        <v>0.99581921243427096</v>
      </c>
      <c r="AT351" s="1">
        <v>0.99654363635197796</v>
      </c>
      <c r="AU351" s="15">
        <v>0.99617561699643797</v>
      </c>
      <c r="AV351" s="1" t="str">
        <f t="shared" si="53"/>
        <v>AT</v>
      </c>
      <c r="AX351" s="9" t="s">
        <v>16</v>
      </c>
      <c r="AY351" s="1">
        <v>0.99767419062123497</v>
      </c>
      <c r="AZ351" s="1">
        <v>0.99853511019226004</v>
      </c>
      <c r="BA351" s="1">
        <v>0.99298813337817504</v>
      </c>
      <c r="BB351" s="1">
        <v>0.99783846204770599</v>
      </c>
      <c r="BC351" s="1">
        <v>0.99059922133913902</v>
      </c>
      <c r="BD351" s="1">
        <v>0.99664547062200004</v>
      </c>
      <c r="BE351" s="1">
        <v>0.757413789903985</v>
      </c>
      <c r="BF351" s="1">
        <v>0.998684736603906</v>
      </c>
      <c r="BG351" s="15">
        <v>0.99848901843983895</v>
      </c>
      <c r="BH351" s="1" t="str">
        <f t="shared" si="54"/>
        <v>BF</v>
      </c>
    </row>
    <row r="352" spans="2:60" x14ac:dyDescent="0.35">
      <c r="B352" s="9" t="s">
        <v>17</v>
      </c>
      <c r="C352" s="1">
        <v>0.98645868097732803</v>
      </c>
      <c r="D352" s="1">
        <v>0.99196179577594901</v>
      </c>
      <c r="E352" s="1">
        <v>0.911753033818962</v>
      </c>
      <c r="F352" s="1">
        <v>0.95686058702886401</v>
      </c>
      <c r="G352" s="1">
        <v>0.89213775629926095</v>
      </c>
      <c r="H352" s="1">
        <v>0.96432971059476202</v>
      </c>
      <c r="I352" s="1">
        <v>0.65085763241226202</v>
      </c>
      <c r="J352" s="1">
        <v>0.99276763094010501</v>
      </c>
      <c r="K352" s="15">
        <v>0.98696495098533099</v>
      </c>
      <c r="L352" s="1" t="str">
        <f t="shared" si="50"/>
        <v>J</v>
      </c>
      <c r="N352" s="9" t="s">
        <v>17</v>
      </c>
      <c r="O352" s="1">
        <v>0.96682559510537203</v>
      </c>
      <c r="P352" s="1">
        <v>0.96958450593786705</v>
      </c>
      <c r="Q352" s="1">
        <v>0.96517959430280897</v>
      </c>
      <c r="R352" s="1">
        <v>0.93676732823702302</v>
      </c>
      <c r="S352" s="1">
        <v>0.96090767696288404</v>
      </c>
      <c r="T352" s="1">
        <v>0.94711967882713999</v>
      </c>
      <c r="U352" s="1">
        <v>0.94781570588958797</v>
      </c>
      <c r="V352" s="1">
        <v>0.95674510364944299</v>
      </c>
      <c r="W352" s="15">
        <v>0.96958825615927102</v>
      </c>
      <c r="X352" s="1" t="str">
        <f t="shared" si="51"/>
        <v>W</v>
      </c>
      <c r="Z352" s="9" t="s">
        <v>17</v>
      </c>
      <c r="AA352" s="1">
        <v>0.98931594207763796</v>
      </c>
      <c r="AB352" s="1">
        <v>0.99574358679263297</v>
      </c>
      <c r="AC352" s="1">
        <v>0.99419490398451904</v>
      </c>
      <c r="AD352" s="1">
        <v>0.96681935176324796</v>
      </c>
      <c r="AE352" s="1">
        <v>0.98891627551257799</v>
      </c>
      <c r="AF352" s="1">
        <v>0.99120627423913099</v>
      </c>
      <c r="AG352" s="1">
        <v>0.99051636948556199</v>
      </c>
      <c r="AH352" s="1">
        <v>0.99472814392534503</v>
      </c>
      <c r="AI352" s="15">
        <v>0.99580969801971897</v>
      </c>
      <c r="AJ352" s="1" t="str">
        <f t="shared" si="52"/>
        <v>AI</v>
      </c>
      <c r="AL352" s="9" t="s">
        <v>17</v>
      </c>
      <c r="AM352" s="1">
        <v>0.98989600782077503</v>
      </c>
      <c r="AN352" s="1">
        <v>0.99786214402725304</v>
      </c>
      <c r="AO352" s="1">
        <v>0.99674916733221297</v>
      </c>
      <c r="AP352" s="1">
        <v>0.98312165361377102</v>
      </c>
      <c r="AQ352" s="1">
        <v>0.99380603122440003</v>
      </c>
      <c r="AR352" s="1">
        <v>0.99547096565716497</v>
      </c>
      <c r="AS352" s="1">
        <v>0.99602973458102895</v>
      </c>
      <c r="AT352" s="1">
        <v>0.99752053214022596</v>
      </c>
      <c r="AU352" s="15">
        <v>0.99780386485878603</v>
      </c>
      <c r="AV352" s="1" t="str">
        <f t="shared" si="53"/>
        <v>AN</v>
      </c>
      <c r="AX352" s="9" t="s">
        <v>17</v>
      </c>
      <c r="AY352" s="1">
        <v>0.99835796789315301</v>
      </c>
      <c r="AZ352" s="1">
        <v>0.99878912354326599</v>
      </c>
      <c r="BA352" s="1">
        <v>0.99639750949624395</v>
      </c>
      <c r="BB352" s="1">
        <v>0.99699923010504299</v>
      </c>
      <c r="BC352" s="1">
        <v>0.98630157686797004</v>
      </c>
      <c r="BD352" s="1">
        <v>0.99771960902442003</v>
      </c>
      <c r="BE352" s="1">
        <v>0.83257021958914501</v>
      </c>
      <c r="BF352" s="1">
        <v>0.99880049294794204</v>
      </c>
      <c r="BG352" s="15">
        <v>0.99873056062047305</v>
      </c>
      <c r="BH352" s="1" t="str">
        <f t="shared" si="54"/>
        <v>BF</v>
      </c>
    </row>
    <row r="353" spans="2:60" x14ac:dyDescent="0.35">
      <c r="B353" s="9" t="s">
        <v>18</v>
      </c>
      <c r="C353" s="1">
        <v>0.96057092698761504</v>
      </c>
      <c r="D353" s="1">
        <v>0.99425269812317696</v>
      </c>
      <c r="E353" s="1">
        <v>0.92554775151006996</v>
      </c>
      <c r="F353" s="1">
        <v>0.95505492411889403</v>
      </c>
      <c r="G353" s="1">
        <v>0.88380569623371097</v>
      </c>
      <c r="H353" s="1">
        <v>0.97107332571945504</v>
      </c>
      <c r="I353" s="1">
        <v>0.66086841958401399</v>
      </c>
      <c r="J353" s="1">
        <v>0.99336530391352496</v>
      </c>
      <c r="K353" s="15">
        <v>0.98753732433632502</v>
      </c>
      <c r="L353" s="1" t="str">
        <f t="shared" si="50"/>
        <v>D</v>
      </c>
      <c r="N353" s="9" t="s">
        <v>18</v>
      </c>
      <c r="O353" s="1">
        <v>0.96176234333723098</v>
      </c>
      <c r="P353" s="1">
        <v>0.96882518177743304</v>
      </c>
      <c r="Q353" s="1">
        <v>0.96699736840107697</v>
      </c>
      <c r="R353" s="1">
        <v>0.929653383140572</v>
      </c>
      <c r="S353" s="1">
        <v>0.95658502760610398</v>
      </c>
      <c r="T353" s="1">
        <v>0.94687566889765196</v>
      </c>
      <c r="U353" s="1">
        <v>0.93850781991135301</v>
      </c>
      <c r="V353" s="1">
        <v>0.959684082975929</v>
      </c>
      <c r="W353" s="15">
        <v>0.96756920366404398</v>
      </c>
      <c r="X353" s="1" t="str">
        <f t="shared" si="51"/>
        <v>P</v>
      </c>
      <c r="Z353" s="9" t="s">
        <v>18</v>
      </c>
      <c r="AA353" s="1">
        <v>0.98011747454050002</v>
      </c>
      <c r="AB353" s="1">
        <v>0.99706496760089802</v>
      </c>
      <c r="AC353" s="1">
        <v>0.99502437874163996</v>
      </c>
      <c r="AD353" s="1">
        <v>0.970243081460058</v>
      </c>
      <c r="AE353" s="1">
        <v>0.99048235260028406</v>
      </c>
      <c r="AF353" s="1">
        <v>0.98938044908201705</v>
      </c>
      <c r="AG353" s="1">
        <v>0.99134327557273105</v>
      </c>
      <c r="AH353" s="1">
        <v>0.99622874992648203</v>
      </c>
      <c r="AI353" s="15">
        <v>0.99667191782035902</v>
      </c>
      <c r="AJ353" s="1" t="str">
        <f t="shared" si="52"/>
        <v>AB</v>
      </c>
      <c r="AL353" s="9" t="s">
        <v>18</v>
      </c>
      <c r="AM353" s="1">
        <v>0.97515453008592801</v>
      </c>
      <c r="AN353" s="1">
        <v>0.99869325126848196</v>
      </c>
      <c r="AO353" s="1">
        <v>0.99711318567110496</v>
      </c>
      <c r="AP353" s="1">
        <v>0.98181056103211395</v>
      </c>
      <c r="AQ353" s="1">
        <v>0.99471877841372902</v>
      </c>
      <c r="AR353" s="1">
        <v>0.99563322021377398</v>
      </c>
      <c r="AS353" s="1">
        <v>0.996758919459243</v>
      </c>
      <c r="AT353" s="1">
        <v>0.99834478612694499</v>
      </c>
      <c r="AU353" s="15">
        <v>0.99839408721713296</v>
      </c>
      <c r="AV353" s="1" t="str">
        <f t="shared" si="53"/>
        <v>AN</v>
      </c>
      <c r="AX353" s="9" t="s">
        <v>18</v>
      </c>
      <c r="AY353" s="1">
        <v>0.99774686367955501</v>
      </c>
      <c r="AZ353" s="1">
        <v>0.99898013440080102</v>
      </c>
      <c r="BA353" s="1">
        <v>0.99695171918746395</v>
      </c>
      <c r="BB353" s="1">
        <v>0.99654804015473097</v>
      </c>
      <c r="BC353" s="1">
        <v>0.987641802106214</v>
      </c>
      <c r="BD353" s="1">
        <v>0.99773177959655301</v>
      </c>
      <c r="BE353" s="1">
        <v>0.82609320328756497</v>
      </c>
      <c r="BF353" s="1">
        <v>0.99883711694241395</v>
      </c>
      <c r="BG353" s="15">
        <v>0.99846638186913095</v>
      </c>
      <c r="BH353" s="1" t="str">
        <f t="shared" si="54"/>
        <v>AZ</v>
      </c>
    </row>
    <row r="354" spans="2:60" x14ac:dyDescent="0.35">
      <c r="B354" s="10" t="s">
        <v>37</v>
      </c>
      <c r="K354" s="15"/>
      <c r="N354" s="10" t="s">
        <v>37</v>
      </c>
      <c r="W354" s="15"/>
      <c r="Z354" s="10" t="s">
        <v>37</v>
      </c>
      <c r="AI354" s="15"/>
      <c r="AL354" s="10" t="s">
        <v>37</v>
      </c>
      <c r="AU354" s="15"/>
      <c r="AX354" s="10" t="s">
        <v>37</v>
      </c>
      <c r="BG354" s="15"/>
    </row>
    <row r="355" spans="2:60" x14ac:dyDescent="0.35">
      <c r="B355" s="9" t="s">
        <v>11</v>
      </c>
      <c r="C355" s="1">
        <v>0.98731754858736498</v>
      </c>
      <c r="D355" s="1">
        <v>0.99134064853084403</v>
      </c>
      <c r="E355" s="1">
        <v>0.92249122969375397</v>
      </c>
      <c r="F355" s="1">
        <v>0.97606925182229798</v>
      </c>
      <c r="G355" s="1">
        <v>0.91055519174732202</v>
      </c>
      <c r="H355" s="1">
        <v>0.97092800836258097</v>
      </c>
      <c r="I355" s="1">
        <v>0.80441088251578197</v>
      </c>
      <c r="J355" s="1">
        <v>0.99260835946635095</v>
      </c>
      <c r="K355" s="15">
        <v>0.98426042672008596</v>
      </c>
      <c r="L355" s="1" t="str">
        <f t="shared" si="50"/>
        <v>J</v>
      </c>
      <c r="N355" s="9" t="s">
        <v>11</v>
      </c>
      <c r="O355" s="1">
        <v>0.97108268850620105</v>
      </c>
      <c r="P355" s="1">
        <v>0.96242913475509295</v>
      </c>
      <c r="Q355" s="1">
        <v>0.96163645065515901</v>
      </c>
      <c r="R355" s="1">
        <v>0.96086824225993905</v>
      </c>
      <c r="S355" s="1">
        <v>0.96305742825861096</v>
      </c>
      <c r="T355" s="1">
        <v>0.95911141931379895</v>
      </c>
      <c r="U355" s="1">
        <v>0.949992495585257</v>
      </c>
      <c r="V355" s="1">
        <v>0.96465098528552096</v>
      </c>
      <c r="W355" s="15">
        <v>0.96460948311438099</v>
      </c>
      <c r="X355" s="1" t="str">
        <f t="shared" si="51"/>
        <v>O</v>
      </c>
      <c r="Z355" s="9" t="s">
        <v>11</v>
      </c>
      <c r="AA355" s="1">
        <v>0.99533623206544897</v>
      </c>
      <c r="AB355" s="1">
        <v>0.99467552521591995</v>
      </c>
      <c r="AC355" s="1">
        <v>0.99260910101770194</v>
      </c>
      <c r="AD355" s="1">
        <v>0.99295851609951602</v>
      </c>
      <c r="AE355" s="1">
        <v>0.99134421519532001</v>
      </c>
      <c r="AF355" s="1">
        <v>0.99202387841308404</v>
      </c>
      <c r="AG355" s="1">
        <v>0.99129505253588401</v>
      </c>
      <c r="AH355" s="1">
        <v>0.99470597271151096</v>
      </c>
      <c r="AI355" s="15">
        <v>0.99429921409787003</v>
      </c>
      <c r="AJ355" s="1" t="str">
        <f t="shared" si="52"/>
        <v>AA</v>
      </c>
      <c r="AL355" s="9" t="s">
        <v>11</v>
      </c>
      <c r="AM355" s="1">
        <v>0.997363471583539</v>
      </c>
      <c r="AN355" s="1">
        <v>0.99708598856889896</v>
      </c>
      <c r="AO355" s="1">
        <v>0.995393883636013</v>
      </c>
      <c r="AP355" s="1">
        <v>0.99665462060364995</v>
      </c>
      <c r="AQ355" s="1">
        <v>0.99568707979590498</v>
      </c>
      <c r="AR355" s="1">
        <v>0.99638455739789</v>
      </c>
      <c r="AS355" s="1">
        <v>0.99686166658585096</v>
      </c>
      <c r="AT355" s="1">
        <v>0.99744486175317504</v>
      </c>
      <c r="AU355" s="15">
        <v>0.99704850823611801</v>
      </c>
      <c r="AV355" s="1" t="str">
        <f t="shared" si="53"/>
        <v>AT</v>
      </c>
      <c r="AX355" s="9" t="s">
        <v>11</v>
      </c>
      <c r="AY355" s="1">
        <v>0.99845134903828203</v>
      </c>
      <c r="AZ355" s="1">
        <v>0.99851958210474101</v>
      </c>
      <c r="BA355" s="1">
        <v>0.99568293784918505</v>
      </c>
      <c r="BB355" s="1">
        <v>0.99761076652111802</v>
      </c>
      <c r="BC355" s="1">
        <v>0.98560960994569702</v>
      </c>
      <c r="BD355" s="1">
        <v>0.99782056921212703</v>
      </c>
      <c r="BE355" s="1">
        <v>0.85378984025052895</v>
      </c>
      <c r="BF355" s="1">
        <v>0.99899471683602503</v>
      </c>
      <c r="BG355" s="15">
        <v>0.99819140096227799</v>
      </c>
      <c r="BH355" s="1" t="str">
        <f t="shared" si="54"/>
        <v>BF</v>
      </c>
    </row>
    <row r="356" spans="2:60" x14ac:dyDescent="0.35">
      <c r="B356" s="9" t="s">
        <v>12</v>
      </c>
      <c r="C356" s="1">
        <v>0.98522118766102995</v>
      </c>
      <c r="D356" s="1">
        <v>0.99181770332355301</v>
      </c>
      <c r="E356" s="1">
        <v>0.90598187289779297</v>
      </c>
      <c r="F356" s="1">
        <v>0.98094423149629895</v>
      </c>
      <c r="G356" s="1">
        <v>0.89969668683069504</v>
      </c>
      <c r="H356" s="1">
        <v>0.96199187862691604</v>
      </c>
      <c r="I356" s="1">
        <v>0.68929473597671898</v>
      </c>
      <c r="J356" s="1">
        <v>0.99292286193688895</v>
      </c>
      <c r="K356" s="15">
        <v>0.98305629639437098</v>
      </c>
      <c r="L356" s="1" t="str">
        <f t="shared" si="50"/>
        <v>J</v>
      </c>
      <c r="N356" s="9" t="s">
        <v>12</v>
      </c>
      <c r="O356" s="1">
        <v>0.96934940426496796</v>
      </c>
      <c r="P356" s="1">
        <v>0.96333939815342096</v>
      </c>
      <c r="Q356" s="1">
        <v>0.956540628439985</v>
      </c>
      <c r="R356" s="1">
        <v>0.95750414966022401</v>
      </c>
      <c r="S356" s="1">
        <v>0.96007002668229202</v>
      </c>
      <c r="T356" s="1">
        <v>0.94606262913051997</v>
      </c>
      <c r="U356" s="1">
        <v>0.94381955568804698</v>
      </c>
      <c r="V356" s="1">
        <v>0.95468069254934695</v>
      </c>
      <c r="W356" s="15">
        <v>0.96420923150273397</v>
      </c>
      <c r="X356" s="1" t="str">
        <f t="shared" si="51"/>
        <v>O</v>
      </c>
      <c r="Z356" s="9" t="s">
        <v>12</v>
      </c>
      <c r="AA356" s="1">
        <v>0.99410536333889699</v>
      </c>
      <c r="AB356" s="1">
        <v>0.99233480123796902</v>
      </c>
      <c r="AC356" s="1">
        <v>0.99233486672516302</v>
      </c>
      <c r="AD356" s="1">
        <v>0.98851928271488398</v>
      </c>
      <c r="AE356" s="1">
        <v>0.99045078334404302</v>
      </c>
      <c r="AF356" s="1">
        <v>0.98836231853941403</v>
      </c>
      <c r="AG356" s="1">
        <v>0.98935893634385197</v>
      </c>
      <c r="AH356" s="1">
        <v>0.99388343010134395</v>
      </c>
      <c r="AI356" s="15">
        <v>0.99329219845675398</v>
      </c>
      <c r="AJ356" s="1" t="str">
        <f t="shared" si="52"/>
        <v>AA</v>
      </c>
      <c r="AL356" s="9" t="s">
        <v>12</v>
      </c>
      <c r="AM356" s="1">
        <v>0.996644370692648</v>
      </c>
      <c r="AN356" s="1">
        <v>0.994574696280767</v>
      </c>
      <c r="AO356" s="1">
        <v>0.995040458876708</v>
      </c>
      <c r="AP356" s="1">
        <v>0.99491755265739001</v>
      </c>
      <c r="AQ356" s="1">
        <v>0.99418863362680499</v>
      </c>
      <c r="AR356" s="1">
        <v>0.99511057264820002</v>
      </c>
      <c r="AS356" s="1">
        <v>0.99574006597221598</v>
      </c>
      <c r="AT356" s="1">
        <v>0.99699494701653901</v>
      </c>
      <c r="AU356" s="15">
        <v>0.99702678630918995</v>
      </c>
      <c r="AV356" s="1" t="str">
        <f t="shared" si="53"/>
        <v>AU</v>
      </c>
      <c r="AX356" s="9" t="s">
        <v>12</v>
      </c>
      <c r="AY356" s="1">
        <v>0.99835098678378198</v>
      </c>
      <c r="AZ356" s="1">
        <v>0.99841482541433202</v>
      </c>
      <c r="BA356" s="1">
        <v>0.99529087777102498</v>
      </c>
      <c r="BB356" s="1">
        <v>0.99765367888913803</v>
      </c>
      <c r="BC356" s="1">
        <v>0.98568624443566599</v>
      </c>
      <c r="BD356" s="1">
        <v>0.99678122558469595</v>
      </c>
      <c r="BE356" s="1">
        <v>0.75733892003958503</v>
      </c>
      <c r="BF356" s="1">
        <v>0.99872283369075199</v>
      </c>
      <c r="BG356" s="15">
        <v>0.99837218574591902</v>
      </c>
      <c r="BH356" s="1" t="str">
        <f t="shared" si="54"/>
        <v>BF</v>
      </c>
    </row>
    <row r="357" spans="2:60" x14ac:dyDescent="0.35">
      <c r="B357" s="9" t="s">
        <v>13</v>
      </c>
      <c r="C357" s="1">
        <v>0.97158605623557504</v>
      </c>
      <c r="D357" s="1">
        <v>0.98974201262860195</v>
      </c>
      <c r="E357" s="1">
        <v>0.91510340745994601</v>
      </c>
      <c r="F357" s="1">
        <v>0.96913964516519702</v>
      </c>
      <c r="G357" s="1">
        <v>0.85893677970138604</v>
      </c>
      <c r="H357" s="1">
        <v>0.95269599303094099</v>
      </c>
      <c r="I357" s="1">
        <v>0.67730930840706505</v>
      </c>
      <c r="J357" s="1">
        <v>0.98551550583857805</v>
      </c>
      <c r="K357" s="15">
        <v>0.97369704432992599</v>
      </c>
      <c r="L357" s="1" t="str">
        <f t="shared" si="50"/>
        <v>D</v>
      </c>
      <c r="N357" s="9" t="s">
        <v>13</v>
      </c>
      <c r="O357" s="1">
        <v>0.96583091268721299</v>
      </c>
      <c r="P357" s="1">
        <v>0.95736191514454505</v>
      </c>
      <c r="Q357" s="1">
        <v>0.95255045111080705</v>
      </c>
      <c r="R357" s="1">
        <v>0.95310363691421296</v>
      </c>
      <c r="S357" s="1">
        <v>0.95442045837331102</v>
      </c>
      <c r="T357" s="1">
        <v>0.91437390036174604</v>
      </c>
      <c r="U357" s="1">
        <v>0.90450934406483796</v>
      </c>
      <c r="V357" s="1">
        <v>0.92890220947982505</v>
      </c>
      <c r="W357" s="15">
        <v>0.96082961861972704</v>
      </c>
      <c r="X357" s="1" t="str">
        <f t="shared" si="51"/>
        <v>O</v>
      </c>
      <c r="Z357" s="9" t="s">
        <v>13</v>
      </c>
      <c r="AA357" s="1">
        <v>0.99230629800310699</v>
      </c>
      <c r="AB357" s="1">
        <v>0.99049906772045704</v>
      </c>
      <c r="AC357" s="1">
        <v>0.98969497301745701</v>
      </c>
      <c r="AD357" s="1">
        <v>0.977074534308492</v>
      </c>
      <c r="AE357" s="1">
        <v>0.98823132507014899</v>
      </c>
      <c r="AF357" s="1">
        <v>0.97075504406153801</v>
      </c>
      <c r="AG357" s="1">
        <v>0.98297668864438403</v>
      </c>
      <c r="AH357" s="1">
        <v>0.99007065729268595</v>
      </c>
      <c r="AI357" s="15">
        <v>0.98991877086688196</v>
      </c>
      <c r="AJ357" s="1" t="str">
        <f t="shared" si="52"/>
        <v>AA</v>
      </c>
      <c r="AL357" s="9" t="s">
        <v>13</v>
      </c>
      <c r="AM357" s="1">
        <v>0.99549706593951404</v>
      </c>
      <c r="AN357" s="1">
        <v>0.99675813860614404</v>
      </c>
      <c r="AO357" s="1">
        <v>0.99365179104176204</v>
      </c>
      <c r="AP357" s="1">
        <v>0.96489299274067497</v>
      </c>
      <c r="AQ357" s="1">
        <v>0.99265943098468101</v>
      </c>
      <c r="AR357" s="1">
        <v>0.99162441874069596</v>
      </c>
      <c r="AS357" s="1">
        <v>0.99237423292551297</v>
      </c>
      <c r="AT357" s="1">
        <v>0.99568891467881804</v>
      </c>
      <c r="AU357" s="15">
        <v>0.99669126326513502</v>
      </c>
      <c r="AV357" s="1" t="str">
        <f t="shared" si="53"/>
        <v>AN</v>
      </c>
      <c r="AX357" s="9" t="s">
        <v>13</v>
      </c>
      <c r="AY357" s="1">
        <v>0.99840308908247999</v>
      </c>
      <c r="AZ357" s="1">
        <v>0.99847325103382001</v>
      </c>
      <c r="BA357" s="1">
        <v>0.99514256677658197</v>
      </c>
      <c r="BB357" s="1">
        <v>0.997231691942712</v>
      </c>
      <c r="BC357" s="1">
        <v>0.98226980187005197</v>
      </c>
      <c r="BD357" s="1">
        <v>0.993337893945057</v>
      </c>
      <c r="BE357" s="1">
        <v>0.82277550489282103</v>
      </c>
      <c r="BF357" s="1">
        <v>0.99767902698627997</v>
      </c>
      <c r="BG357" s="15">
        <v>0.99820117271203501</v>
      </c>
      <c r="BH357" s="1" t="str">
        <f t="shared" si="54"/>
        <v>AZ</v>
      </c>
    </row>
    <row r="358" spans="2:60" x14ac:dyDescent="0.35">
      <c r="B358" s="9" t="s">
        <v>14</v>
      </c>
      <c r="C358" s="1">
        <v>0.978328312228393</v>
      </c>
      <c r="D358" s="1">
        <v>0.97034331456491196</v>
      </c>
      <c r="E358" s="1">
        <v>0.90914823197487404</v>
      </c>
      <c r="F358" s="1">
        <v>0.90857368055110399</v>
      </c>
      <c r="G358" s="1">
        <v>0.77962684286510398</v>
      </c>
      <c r="H358" s="1">
        <v>0.92820706968435496</v>
      </c>
      <c r="I358" s="1">
        <v>0.69925065126209096</v>
      </c>
      <c r="J358" s="1">
        <v>0.97487051237765499</v>
      </c>
      <c r="K358" s="15">
        <v>0.95624974330067503</v>
      </c>
      <c r="L358" s="1" t="str">
        <f t="shared" si="50"/>
        <v>C</v>
      </c>
      <c r="N358" s="9" t="s">
        <v>14</v>
      </c>
      <c r="O358" s="1">
        <v>0.95826555091032595</v>
      </c>
      <c r="P358" s="1">
        <v>0.92202098906593</v>
      </c>
      <c r="Q358" s="1">
        <v>0.92718549251255</v>
      </c>
      <c r="R358" s="1">
        <v>0.89290312037276798</v>
      </c>
      <c r="S358" s="1">
        <v>0.94254793904151801</v>
      </c>
      <c r="T358" s="1">
        <v>0.85732246823805203</v>
      </c>
      <c r="U358" s="1">
        <v>0.85192440248058299</v>
      </c>
      <c r="V358" s="1">
        <v>0.88738291770102995</v>
      </c>
      <c r="W358" s="15">
        <v>0.927029819222427</v>
      </c>
      <c r="X358" s="1" t="str">
        <f t="shared" si="51"/>
        <v>O</v>
      </c>
      <c r="Z358" s="9" t="s">
        <v>14</v>
      </c>
      <c r="AA358" s="1">
        <v>0.985865003821635</v>
      </c>
      <c r="AB358" s="1">
        <v>0.94875828914337701</v>
      </c>
      <c r="AC358" s="1">
        <v>0.97455342839589099</v>
      </c>
      <c r="AD358" s="1">
        <v>0.92700920287190602</v>
      </c>
      <c r="AE358" s="1">
        <v>0.96985261930986999</v>
      </c>
      <c r="AF358" s="1">
        <v>0.94506468282096401</v>
      </c>
      <c r="AG358" s="1">
        <v>0.96788431262442398</v>
      </c>
      <c r="AH358" s="1">
        <v>0.98071376246099395</v>
      </c>
      <c r="AI358" s="15">
        <v>0.97141833081211104</v>
      </c>
      <c r="AJ358" s="1" t="str">
        <f t="shared" si="52"/>
        <v>AA</v>
      </c>
      <c r="AL358" s="9" t="s">
        <v>14</v>
      </c>
      <c r="AM358" s="1">
        <v>0.99290053237292697</v>
      </c>
      <c r="AN358" s="1">
        <v>0.99225734592459502</v>
      </c>
      <c r="AO358" s="1">
        <v>0.98975190523784795</v>
      </c>
      <c r="AP358" s="1">
        <v>0.92618730598069299</v>
      </c>
      <c r="AQ358" s="1">
        <v>0.98875373864969396</v>
      </c>
      <c r="AR358" s="1">
        <v>0.97843757624938199</v>
      </c>
      <c r="AS358" s="1">
        <v>0.98259619914502205</v>
      </c>
      <c r="AT358" s="1">
        <v>0.99016053193549802</v>
      </c>
      <c r="AU358" s="15">
        <v>0.99371935446549198</v>
      </c>
      <c r="AV358" s="1" t="str">
        <f t="shared" si="53"/>
        <v>AU</v>
      </c>
      <c r="AX358" s="9" t="s">
        <v>14</v>
      </c>
      <c r="AY358" s="1">
        <v>0.99503208513652797</v>
      </c>
      <c r="AZ358" s="1">
        <v>0.99727225364358596</v>
      </c>
      <c r="BA358" s="1">
        <v>0.99315651774126201</v>
      </c>
      <c r="BB358" s="1">
        <v>0.99638169573658497</v>
      </c>
      <c r="BC358" s="1">
        <v>0.97957307655596904</v>
      </c>
      <c r="BD358" s="1">
        <v>0.98611500243387495</v>
      </c>
      <c r="BE358" s="1">
        <v>0.93422943221576904</v>
      </c>
      <c r="BF358" s="1">
        <v>0.99398705367422602</v>
      </c>
      <c r="BG358" s="15">
        <v>0.99742445109411204</v>
      </c>
      <c r="BH358" s="1" t="str">
        <f t="shared" si="54"/>
        <v>BG</v>
      </c>
    </row>
    <row r="359" spans="2:60" x14ac:dyDescent="0.35">
      <c r="B359" s="9" t="s">
        <v>15</v>
      </c>
      <c r="C359" s="1">
        <v>0.95668610032815304</v>
      </c>
      <c r="D359" s="1">
        <v>0.88638992477642897</v>
      </c>
      <c r="E359" s="1">
        <v>0.88048188789201198</v>
      </c>
      <c r="F359" s="1">
        <v>0.88559608746265905</v>
      </c>
      <c r="G359" s="1">
        <v>0.87993919336246995</v>
      </c>
      <c r="H359" s="1">
        <v>0.93318800445596095</v>
      </c>
      <c r="I359" s="1">
        <v>0.63364609347592604</v>
      </c>
      <c r="J359" s="1">
        <v>0.92737070497993901</v>
      </c>
      <c r="K359" s="15">
        <v>0.88654358485956497</v>
      </c>
      <c r="L359" s="1" t="str">
        <f t="shared" si="50"/>
        <v>C</v>
      </c>
      <c r="N359" s="9" t="s">
        <v>15</v>
      </c>
      <c r="O359" s="1">
        <v>0.96131355954229603</v>
      </c>
      <c r="P359" s="1">
        <v>0.93611522427268301</v>
      </c>
      <c r="Q359" s="1">
        <v>0.92577388007318595</v>
      </c>
      <c r="R359" s="1">
        <v>0.927483306280806</v>
      </c>
      <c r="S359" s="1">
        <v>0.95035895046462204</v>
      </c>
      <c r="T359" s="1">
        <v>0.93786034133225904</v>
      </c>
      <c r="U359" s="1">
        <v>0.90947071279220504</v>
      </c>
      <c r="V359" s="1">
        <v>0.93085700915862002</v>
      </c>
      <c r="W359" s="15">
        <v>0.93568745183073898</v>
      </c>
      <c r="X359" s="1" t="str">
        <f t="shared" si="51"/>
        <v>O</v>
      </c>
      <c r="Z359" s="9" t="s">
        <v>15</v>
      </c>
      <c r="AA359" s="1">
        <v>0.97604169466527002</v>
      </c>
      <c r="AB359" s="1">
        <v>0.90018077568215604</v>
      </c>
      <c r="AC359" s="1">
        <v>0.96266127734177298</v>
      </c>
      <c r="AD359" s="1">
        <v>0.89970996356751898</v>
      </c>
      <c r="AE359" s="1">
        <v>0.97118679230165195</v>
      </c>
      <c r="AF359" s="1">
        <v>0.97345808026917402</v>
      </c>
      <c r="AG359" s="1">
        <v>0.96335110114431499</v>
      </c>
      <c r="AH359" s="1">
        <v>0.96654254371923398</v>
      </c>
      <c r="AI359" s="15">
        <v>0.90184816836873605</v>
      </c>
      <c r="AJ359" s="1" t="str">
        <f t="shared" si="52"/>
        <v>AA</v>
      </c>
      <c r="AL359" s="9" t="s">
        <v>15</v>
      </c>
      <c r="AM359" s="1">
        <v>0.98036276762283803</v>
      </c>
      <c r="AN359" s="1">
        <v>0.92708861167512102</v>
      </c>
      <c r="AO359" s="1">
        <v>0.96585882776649801</v>
      </c>
      <c r="AP359" s="1">
        <v>0.92769288133454797</v>
      </c>
      <c r="AQ359" s="1">
        <v>0.98188058252879196</v>
      </c>
      <c r="AR359" s="1">
        <v>0.98554013588214495</v>
      </c>
      <c r="AS359" s="1">
        <v>0.98430277715248804</v>
      </c>
      <c r="AT359" s="1">
        <v>0.96698043709655701</v>
      </c>
      <c r="AU359" s="15">
        <v>0.92675880019587398</v>
      </c>
      <c r="AV359" s="1" t="str">
        <f t="shared" si="53"/>
        <v>AR</v>
      </c>
      <c r="AX359" s="9" t="s">
        <v>15</v>
      </c>
      <c r="AY359" s="1">
        <v>0.99549471018941105</v>
      </c>
      <c r="AZ359" s="1">
        <v>0.99293755864534206</v>
      </c>
      <c r="BA359" s="1">
        <v>0.99189757270031498</v>
      </c>
      <c r="BB359" s="1">
        <v>0.99281893063193705</v>
      </c>
      <c r="BC359" s="1">
        <v>0.98912289707047296</v>
      </c>
      <c r="BD359" s="1">
        <v>0.99618005823554301</v>
      </c>
      <c r="BE359" s="1">
        <v>0.79669783616756895</v>
      </c>
      <c r="BF359" s="1">
        <v>0.995927556228695</v>
      </c>
      <c r="BG359" s="15">
        <v>0.99288971515742297</v>
      </c>
      <c r="BH359" s="1" t="str">
        <f t="shared" si="54"/>
        <v>BD</v>
      </c>
    </row>
    <row r="360" spans="2:60" x14ac:dyDescent="0.35">
      <c r="B360" s="9" t="s">
        <v>16</v>
      </c>
      <c r="C360" s="1">
        <v>0.98883785008691805</v>
      </c>
      <c r="D360" s="1">
        <v>0.99116003012086595</v>
      </c>
      <c r="E360" s="1">
        <v>0.90279284029477003</v>
      </c>
      <c r="F360" s="1">
        <v>0.96801435874969599</v>
      </c>
      <c r="G360" s="1">
        <v>0.89278558865518398</v>
      </c>
      <c r="H360" s="1">
        <v>0.96503295105131903</v>
      </c>
      <c r="I360" s="1">
        <v>0.74880447379462201</v>
      </c>
      <c r="J360" s="1">
        <v>0.99150371239375401</v>
      </c>
      <c r="K360" s="15">
        <v>0.98496896438146797</v>
      </c>
      <c r="L360" s="1" t="str">
        <f t="shared" si="50"/>
        <v>J</v>
      </c>
      <c r="N360" s="9" t="s">
        <v>16</v>
      </c>
      <c r="O360" s="1">
        <v>0.967605102076045</v>
      </c>
      <c r="P360" s="1">
        <v>0.96068520541060298</v>
      </c>
      <c r="Q360" s="1">
        <v>0.94954947188019501</v>
      </c>
      <c r="R360" s="1">
        <v>0.95495528455122702</v>
      </c>
      <c r="S360" s="1">
        <v>0.95942170208043698</v>
      </c>
      <c r="T360" s="1">
        <v>0.94393830439206805</v>
      </c>
      <c r="U360" s="1">
        <v>0.936456353578215</v>
      </c>
      <c r="V360" s="1">
        <v>0.95346747884434901</v>
      </c>
      <c r="W360" s="15">
        <v>0.96131052616927104</v>
      </c>
      <c r="X360" s="1" t="str">
        <f t="shared" si="51"/>
        <v>O</v>
      </c>
      <c r="Z360" s="9" t="s">
        <v>16</v>
      </c>
      <c r="AA360" s="1">
        <v>0.99221145694988</v>
      </c>
      <c r="AB360" s="1">
        <v>0.99044018061223205</v>
      </c>
      <c r="AC360" s="1">
        <v>0.99047851348539595</v>
      </c>
      <c r="AD360" s="1">
        <v>0.98908840757282201</v>
      </c>
      <c r="AE360" s="1">
        <v>0.98979314468000001</v>
      </c>
      <c r="AF360" s="1">
        <v>0.98900026829489696</v>
      </c>
      <c r="AG360" s="1">
        <v>0.98884912888059995</v>
      </c>
      <c r="AH360" s="1">
        <v>0.99262449242879802</v>
      </c>
      <c r="AI360" s="15">
        <v>0.989531357808902</v>
      </c>
      <c r="AJ360" s="1" t="str">
        <f t="shared" si="52"/>
        <v>AH</v>
      </c>
      <c r="AL360" s="9" t="s">
        <v>16</v>
      </c>
      <c r="AM360" s="1">
        <v>0.99555030578136705</v>
      </c>
      <c r="AN360" s="1">
        <v>0.996056690847826</v>
      </c>
      <c r="AO360" s="1">
        <v>0.99344881516949701</v>
      </c>
      <c r="AP360" s="1">
        <v>0.99390636461802395</v>
      </c>
      <c r="AQ360" s="1">
        <v>0.99422082471307305</v>
      </c>
      <c r="AR360" s="1">
        <v>0.99469015066484701</v>
      </c>
      <c r="AS360" s="1">
        <v>0.995471922810928</v>
      </c>
      <c r="AT360" s="1">
        <v>0.99645394657891195</v>
      </c>
      <c r="AU360" s="15">
        <v>0.99596108552748697</v>
      </c>
      <c r="AV360" s="1" t="str">
        <f t="shared" si="53"/>
        <v>AT</v>
      </c>
      <c r="AX360" s="9" t="s">
        <v>16</v>
      </c>
      <c r="AY360" s="1">
        <v>0.99821280664066403</v>
      </c>
      <c r="AZ360" s="1">
        <v>0.99842524249331399</v>
      </c>
      <c r="BA360" s="1">
        <v>0.99287596599098504</v>
      </c>
      <c r="BB360" s="1">
        <v>0.99818144581485801</v>
      </c>
      <c r="BC360" s="1">
        <v>0.98737535555830602</v>
      </c>
      <c r="BD360" s="1">
        <v>0.99616592805486703</v>
      </c>
      <c r="BE360" s="1">
        <v>0.86012023175094299</v>
      </c>
      <c r="BF360" s="1">
        <v>0.99849668001184899</v>
      </c>
      <c r="BG360" s="15">
        <v>0.99841799237343798</v>
      </c>
      <c r="BH360" s="1" t="str">
        <f t="shared" si="54"/>
        <v>BF</v>
      </c>
    </row>
    <row r="361" spans="2:60" x14ac:dyDescent="0.35">
      <c r="B361" s="9" t="s">
        <v>17</v>
      </c>
      <c r="C361" s="1">
        <v>0.98815263789333796</v>
      </c>
      <c r="D361" s="1">
        <v>0.99312262726848599</v>
      </c>
      <c r="E361" s="1">
        <v>0.90871915980307605</v>
      </c>
      <c r="F361" s="1">
        <v>0.96131338586561399</v>
      </c>
      <c r="G361" s="1">
        <v>0.87119239627159695</v>
      </c>
      <c r="H361" s="1">
        <v>0.96727836396665601</v>
      </c>
      <c r="I361" s="1">
        <v>0.82305726336136298</v>
      </c>
      <c r="J361" s="1">
        <v>0.99193313567340302</v>
      </c>
      <c r="K361" s="15">
        <v>0.98327595073920504</v>
      </c>
      <c r="L361" s="1" t="str">
        <f t="shared" si="50"/>
        <v>D</v>
      </c>
      <c r="N361" s="9" t="s">
        <v>17</v>
      </c>
      <c r="O361" s="1">
        <v>0.97082853731449903</v>
      </c>
      <c r="P361" s="1">
        <v>0.96998199051279499</v>
      </c>
      <c r="Q361" s="1">
        <v>0.96420263557849295</v>
      </c>
      <c r="R361" s="1">
        <v>0.958804215992208</v>
      </c>
      <c r="S361" s="1">
        <v>0.96329057043563204</v>
      </c>
      <c r="T361" s="1">
        <v>0.94637939996823495</v>
      </c>
      <c r="U361" s="1">
        <v>0.93469073960879101</v>
      </c>
      <c r="V361" s="1">
        <v>0.958267111259825</v>
      </c>
      <c r="W361" s="15">
        <v>0.96881836327379101</v>
      </c>
      <c r="X361" s="1" t="str">
        <f t="shared" si="51"/>
        <v>O</v>
      </c>
      <c r="Z361" s="9" t="s">
        <v>17</v>
      </c>
      <c r="AA361" s="1">
        <v>0.99528808041001304</v>
      </c>
      <c r="AB361" s="1">
        <v>0.99507094506804095</v>
      </c>
      <c r="AC361" s="1">
        <v>0.99389037148646897</v>
      </c>
      <c r="AD361" s="1">
        <v>0.98974283431609</v>
      </c>
      <c r="AE361" s="1">
        <v>0.99138064811969095</v>
      </c>
      <c r="AF361" s="1">
        <v>0.99126195863704603</v>
      </c>
      <c r="AG361" s="1">
        <v>0.98973481068471703</v>
      </c>
      <c r="AH361" s="1">
        <v>0.99469818023372503</v>
      </c>
      <c r="AI361" s="15">
        <v>0.99300250350022901</v>
      </c>
      <c r="AJ361" s="1" t="str">
        <f t="shared" si="52"/>
        <v>AA</v>
      </c>
      <c r="AL361" s="9" t="s">
        <v>17</v>
      </c>
      <c r="AM361" s="1">
        <v>0.99725445106607202</v>
      </c>
      <c r="AN361" s="1">
        <v>0.99778477291737599</v>
      </c>
      <c r="AO361" s="1">
        <v>0.99641839102738305</v>
      </c>
      <c r="AP361" s="1">
        <v>0.99499175928856398</v>
      </c>
      <c r="AQ361" s="1">
        <v>0.99389810370696796</v>
      </c>
      <c r="AR361" s="1">
        <v>0.99558360035953997</v>
      </c>
      <c r="AS361" s="1">
        <v>0.995764908413174</v>
      </c>
      <c r="AT361" s="1">
        <v>0.99757703946093701</v>
      </c>
      <c r="AU361" s="15">
        <v>0.99772142723121804</v>
      </c>
      <c r="AV361" s="1" t="str">
        <f t="shared" si="53"/>
        <v>AN</v>
      </c>
      <c r="AX361" s="9" t="s">
        <v>17</v>
      </c>
      <c r="AY361" s="1">
        <v>0.99853052833405198</v>
      </c>
      <c r="AZ361" s="1">
        <v>0.99888182943876402</v>
      </c>
      <c r="BA361" s="1">
        <v>0.99635641274961595</v>
      </c>
      <c r="BB361" s="1">
        <v>0.99734884048864503</v>
      </c>
      <c r="BC361" s="1">
        <v>0.98821248986244103</v>
      </c>
      <c r="BD361" s="1">
        <v>0.99743163835314796</v>
      </c>
      <c r="BE361" s="1">
        <v>0.81914943503387305</v>
      </c>
      <c r="BF361" s="1">
        <v>0.99878367394151202</v>
      </c>
      <c r="BG361" s="15">
        <v>0.99858644573981403</v>
      </c>
      <c r="BH361" s="1" t="str">
        <f t="shared" si="54"/>
        <v>AZ</v>
      </c>
    </row>
    <row r="362" spans="2:60" x14ac:dyDescent="0.35">
      <c r="B362" s="9" t="s">
        <v>18</v>
      </c>
      <c r="C362" s="1">
        <v>0.98528777131446699</v>
      </c>
      <c r="D362" s="1">
        <v>0.99374724843069895</v>
      </c>
      <c r="E362" s="1">
        <v>0.92265777356956102</v>
      </c>
      <c r="F362" s="1">
        <v>0.96488767869305403</v>
      </c>
      <c r="G362" s="1">
        <v>0.86713199670766805</v>
      </c>
      <c r="H362" s="1">
        <v>0.96497298472997906</v>
      </c>
      <c r="I362" s="1">
        <v>0.74663793371835596</v>
      </c>
      <c r="J362" s="1">
        <v>0.99312204869991405</v>
      </c>
      <c r="K362" s="15">
        <v>0.98578698172552603</v>
      </c>
      <c r="L362" s="1" t="str">
        <f t="shared" si="50"/>
        <v>D</v>
      </c>
      <c r="N362" s="9" t="s">
        <v>18</v>
      </c>
      <c r="O362" s="1">
        <v>0.96940296019776295</v>
      </c>
      <c r="P362" s="1">
        <v>0.96896837523940804</v>
      </c>
      <c r="Q362" s="1">
        <v>0.96661066293638698</v>
      </c>
      <c r="R362" s="1">
        <v>0.95535304570129798</v>
      </c>
      <c r="S362" s="1">
        <v>0.95850711850682502</v>
      </c>
      <c r="T362" s="1">
        <v>0.94528199198498797</v>
      </c>
      <c r="U362" s="1">
        <v>0.92752652219592202</v>
      </c>
      <c r="V362" s="1">
        <v>0.95959046114396196</v>
      </c>
      <c r="W362" s="15">
        <v>0.96598924876557002</v>
      </c>
      <c r="X362" s="1" t="str">
        <f t="shared" si="51"/>
        <v>O</v>
      </c>
      <c r="Z362" s="9" t="s">
        <v>18</v>
      </c>
      <c r="AA362" s="1">
        <v>0.99409284111812901</v>
      </c>
      <c r="AB362" s="1">
        <v>0.99653459480908302</v>
      </c>
      <c r="AC362" s="1">
        <v>0.99491330900622499</v>
      </c>
      <c r="AD362" s="1">
        <v>0.98888187394715898</v>
      </c>
      <c r="AE362" s="1">
        <v>0.99096356370423699</v>
      </c>
      <c r="AF362" s="1">
        <v>0.99156307488309703</v>
      </c>
      <c r="AG362" s="1">
        <v>0.99124117993836702</v>
      </c>
      <c r="AH362" s="1">
        <v>0.99627514304252895</v>
      </c>
      <c r="AI362" s="15">
        <v>0.99492402835217197</v>
      </c>
      <c r="AJ362" s="1" t="str">
        <f t="shared" si="52"/>
        <v>AB</v>
      </c>
      <c r="AL362" s="9" t="s">
        <v>18</v>
      </c>
      <c r="AM362" s="1">
        <v>0.99472163290608195</v>
      </c>
      <c r="AN362" s="1">
        <v>0.99851004280460198</v>
      </c>
      <c r="AO362" s="1">
        <v>0.99692756777452296</v>
      </c>
      <c r="AP362" s="1">
        <v>0.99446058870258502</v>
      </c>
      <c r="AQ362" s="1">
        <v>0.99488350364594602</v>
      </c>
      <c r="AR362" s="1">
        <v>0.99576634402268305</v>
      </c>
      <c r="AS362" s="1">
        <v>0.99569960368075905</v>
      </c>
      <c r="AT362" s="1">
        <v>0.99830812861404195</v>
      </c>
      <c r="AU362" s="15">
        <v>0.99822982061591803</v>
      </c>
      <c r="AV362" s="1" t="str">
        <f t="shared" si="53"/>
        <v>AN</v>
      </c>
      <c r="AX362" s="9" t="s">
        <v>18</v>
      </c>
      <c r="AY362" s="1">
        <v>0.9983588974184</v>
      </c>
      <c r="AZ362" s="1">
        <v>0.99893689856701695</v>
      </c>
      <c r="BA362" s="1">
        <v>0.99695277316956898</v>
      </c>
      <c r="BB362" s="1">
        <v>0.99721100866194901</v>
      </c>
      <c r="BC362" s="1">
        <v>0.98591176027208205</v>
      </c>
      <c r="BD362" s="1">
        <v>0.99773362877707705</v>
      </c>
      <c r="BE362" s="1">
        <v>0.87446471807626502</v>
      </c>
      <c r="BF362" s="1">
        <v>0.99880496896961102</v>
      </c>
      <c r="BG362" s="15">
        <v>0.99851270136293602</v>
      </c>
      <c r="BH362" s="1" t="str">
        <f t="shared" si="54"/>
        <v>AZ</v>
      </c>
    </row>
    <row r="363" spans="2:60" x14ac:dyDescent="0.35">
      <c r="B363" s="10" t="s">
        <v>38</v>
      </c>
      <c r="K363" s="15"/>
      <c r="N363" s="10" t="s">
        <v>38</v>
      </c>
      <c r="W363" s="15"/>
      <c r="Z363" s="10" t="s">
        <v>38</v>
      </c>
      <c r="AI363" s="15"/>
      <c r="AL363" s="10" t="s">
        <v>38</v>
      </c>
      <c r="AU363" s="15"/>
      <c r="AX363" s="10" t="s">
        <v>38</v>
      </c>
      <c r="BG363" s="15"/>
    </row>
    <row r="364" spans="2:60" x14ac:dyDescent="0.35">
      <c r="B364" s="9" t="s">
        <v>11</v>
      </c>
      <c r="C364" s="1">
        <v>0.96938688241087601</v>
      </c>
      <c r="D364" s="1">
        <v>0.98553674061715402</v>
      </c>
      <c r="E364" s="1">
        <v>0.92328484545427203</v>
      </c>
      <c r="F364" s="1">
        <v>0.96183587874573195</v>
      </c>
      <c r="G364" s="1">
        <v>0.90919933262673502</v>
      </c>
      <c r="H364" s="1">
        <v>0.98145889022442001</v>
      </c>
      <c r="I364" s="1">
        <v>0.63630045917132505</v>
      </c>
      <c r="J364" s="1">
        <v>0.99613186678662802</v>
      </c>
      <c r="K364" s="15">
        <v>0.99001439416465598</v>
      </c>
      <c r="L364" s="1" t="str">
        <f t="shared" si="50"/>
        <v>J</v>
      </c>
      <c r="N364" s="9" t="s">
        <v>11</v>
      </c>
      <c r="O364" s="1">
        <v>0.96723384852424299</v>
      </c>
      <c r="P364" s="1">
        <v>0.96803493439107602</v>
      </c>
      <c r="Q364" s="1">
        <v>0.954046231407226</v>
      </c>
      <c r="R364" s="1">
        <v>0.95147644181166102</v>
      </c>
      <c r="S364" s="1">
        <v>0.96281914176343597</v>
      </c>
      <c r="T364" s="1">
        <v>0.96470806676105403</v>
      </c>
      <c r="U364" s="1">
        <v>0.95637903080999997</v>
      </c>
      <c r="V364" s="1">
        <v>0.96559247105436397</v>
      </c>
      <c r="W364" s="15">
        <v>0.966969916085198</v>
      </c>
      <c r="X364" s="1" t="str">
        <f t="shared" si="51"/>
        <v>P</v>
      </c>
      <c r="Z364" s="9" t="s">
        <v>11</v>
      </c>
      <c r="AA364" s="1">
        <v>0.98926152159802605</v>
      </c>
      <c r="AB364" s="1">
        <v>0.99510896303959995</v>
      </c>
      <c r="AC364" s="1">
        <v>0.99240981497534497</v>
      </c>
      <c r="AD364" s="1">
        <v>0.97813755304217798</v>
      </c>
      <c r="AE364" s="1">
        <v>0.99271607545534202</v>
      </c>
      <c r="AF364" s="1">
        <v>0.99437949517232005</v>
      </c>
      <c r="AG364" s="1">
        <v>0.98930770638621002</v>
      </c>
      <c r="AH364" s="1">
        <v>0.99530688739046203</v>
      </c>
      <c r="AI364" s="15">
        <v>0.99512451971257498</v>
      </c>
      <c r="AJ364" s="1" t="str">
        <f t="shared" si="52"/>
        <v>AH</v>
      </c>
      <c r="AL364" s="9" t="s">
        <v>11</v>
      </c>
      <c r="AM364" s="1">
        <v>0.98637613031313998</v>
      </c>
      <c r="AN364" s="1">
        <v>0.99721435954863902</v>
      </c>
      <c r="AO364" s="1">
        <v>0.99471116405145799</v>
      </c>
      <c r="AP364" s="1">
        <v>0.977919875907726</v>
      </c>
      <c r="AQ364" s="1">
        <v>0.995031384647314</v>
      </c>
      <c r="AR364" s="1">
        <v>0.99692190589025598</v>
      </c>
      <c r="AS364" s="1">
        <v>0.99726518338042203</v>
      </c>
      <c r="AT364" s="1">
        <v>0.99756354460926899</v>
      </c>
      <c r="AU364" s="15">
        <v>0.99723525476359398</v>
      </c>
      <c r="AV364" s="1" t="str">
        <f t="shared" si="53"/>
        <v>AT</v>
      </c>
      <c r="AX364" s="9" t="s">
        <v>11</v>
      </c>
      <c r="AY364" s="1">
        <v>0.99718717749311603</v>
      </c>
      <c r="AZ364" s="1">
        <v>0.99765822315285901</v>
      </c>
      <c r="BA364" s="1">
        <v>0.99567483460384898</v>
      </c>
      <c r="BB364" s="1">
        <v>0.99722307583849501</v>
      </c>
      <c r="BC364" s="1">
        <v>0.99225937831432098</v>
      </c>
      <c r="BD364" s="1">
        <v>0.99876163328172196</v>
      </c>
      <c r="BE364" s="1">
        <v>0.83344645990436494</v>
      </c>
      <c r="BF364" s="1">
        <v>0.99914896033245504</v>
      </c>
      <c r="BG364" s="15">
        <v>0.99858324084996497</v>
      </c>
      <c r="BH364" s="1" t="str">
        <f t="shared" si="54"/>
        <v>BF</v>
      </c>
    </row>
    <row r="365" spans="2:60" x14ac:dyDescent="0.35">
      <c r="B365" s="9" t="s">
        <v>12</v>
      </c>
      <c r="C365" s="1">
        <v>0.95005108772081803</v>
      </c>
      <c r="D365" s="1">
        <v>0.99234705268187096</v>
      </c>
      <c r="E365" s="1">
        <v>0.90325729678727695</v>
      </c>
      <c r="F365" s="1">
        <v>0.92994180152486305</v>
      </c>
      <c r="G365" s="1">
        <v>0.89339763697660102</v>
      </c>
      <c r="H365" s="1">
        <v>0.97025575577919398</v>
      </c>
      <c r="I365" s="1">
        <v>0.62976576738336498</v>
      </c>
      <c r="J365" s="1">
        <v>0.99311867988434599</v>
      </c>
      <c r="K365" s="15">
        <v>0.98762723068217695</v>
      </c>
      <c r="L365" s="1" t="str">
        <f t="shared" si="50"/>
        <v>J</v>
      </c>
      <c r="N365" s="9" t="s">
        <v>12</v>
      </c>
      <c r="O365" s="1">
        <v>0.95448091804841795</v>
      </c>
      <c r="P365" s="1">
        <v>0.96417181435880395</v>
      </c>
      <c r="Q365" s="1">
        <v>0.95330695142938704</v>
      </c>
      <c r="R365" s="1">
        <v>0.92935767690572302</v>
      </c>
      <c r="S365" s="1">
        <v>0.96290633170107298</v>
      </c>
      <c r="T365" s="1">
        <v>0.94656370210460705</v>
      </c>
      <c r="U365" s="1">
        <v>0.93879422089736997</v>
      </c>
      <c r="V365" s="1">
        <v>0.95627802418474706</v>
      </c>
      <c r="W365" s="15">
        <v>0.96577004713473302</v>
      </c>
      <c r="X365" s="1" t="str">
        <f t="shared" si="51"/>
        <v>W</v>
      </c>
      <c r="Z365" s="9" t="s">
        <v>12</v>
      </c>
      <c r="AA365" s="1">
        <v>0.97708851387083995</v>
      </c>
      <c r="AB365" s="1">
        <v>0.994894484799</v>
      </c>
      <c r="AC365" s="1">
        <v>0.99228549160121804</v>
      </c>
      <c r="AD365" s="1">
        <v>0.94754850632336896</v>
      </c>
      <c r="AE365" s="1">
        <v>0.98758535766870303</v>
      </c>
      <c r="AF365" s="1">
        <v>0.98616392273867004</v>
      </c>
      <c r="AG365" s="1">
        <v>0.98993432728392095</v>
      </c>
      <c r="AH365" s="1">
        <v>0.99356861161516197</v>
      </c>
      <c r="AI365" s="15">
        <v>0.99481431405981302</v>
      </c>
      <c r="AJ365" s="1" t="str">
        <f t="shared" si="52"/>
        <v>AB</v>
      </c>
      <c r="AL365" s="9" t="s">
        <v>12</v>
      </c>
      <c r="AM365" s="1">
        <v>0.96365503235355199</v>
      </c>
      <c r="AN365" s="1">
        <v>0.99713947698704397</v>
      </c>
      <c r="AO365" s="1">
        <v>0.99516894196584704</v>
      </c>
      <c r="AP365" s="1">
        <v>0.95055344856796697</v>
      </c>
      <c r="AQ365" s="1">
        <v>0.99464162192972105</v>
      </c>
      <c r="AR365" s="1">
        <v>0.99534598838897503</v>
      </c>
      <c r="AS365" s="1">
        <v>0.99596192718803001</v>
      </c>
      <c r="AT365" s="1">
        <v>0.99701737669104196</v>
      </c>
      <c r="AU365" s="15">
        <v>0.99714022132608404</v>
      </c>
      <c r="AV365" s="1" t="str">
        <f t="shared" si="53"/>
        <v>AU</v>
      </c>
      <c r="AX365" s="9" t="s">
        <v>12</v>
      </c>
      <c r="AY365" s="1">
        <v>0.99446990088450304</v>
      </c>
      <c r="AZ365" s="1">
        <v>0.99866600239396797</v>
      </c>
      <c r="BA365" s="1">
        <v>0.99525479601627498</v>
      </c>
      <c r="BB365" s="1">
        <v>0.99537147007264204</v>
      </c>
      <c r="BC365" s="1">
        <v>0.98890372036635499</v>
      </c>
      <c r="BD365" s="1">
        <v>0.99696066855558096</v>
      </c>
      <c r="BE365" s="1">
        <v>0.79399040756444905</v>
      </c>
      <c r="BF365" s="1">
        <v>0.99863802701526805</v>
      </c>
      <c r="BG365" s="15">
        <v>0.99776848911662497</v>
      </c>
      <c r="BH365" s="1" t="str">
        <f t="shared" si="54"/>
        <v>AZ</v>
      </c>
    </row>
    <row r="366" spans="2:60" x14ac:dyDescent="0.35">
      <c r="B366" s="9" t="s">
        <v>13</v>
      </c>
      <c r="C366" s="1">
        <v>0.94418110085583395</v>
      </c>
      <c r="D366" s="1">
        <v>0.99118042938379203</v>
      </c>
      <c r="E366" s="1">
        <v>0.91495389327440302</v>
      </c>
      <c r="F366" s="1">
        <v>0.89378533297003604</v>
      </c>
      <c r="G366" s="1">
        <v>0.84230634789826597</v>
      </c>
      <c r="H366" s="1">
        <v>0.93001153099717104</v>
      </c>
      <c r="I366" s="1">
        <v>0.65686359209643697</v>
      </c>
      <c r="J366" s="1">
        <v>0.98654777265536298</v>
      </c>
      <c r="K366" s="15">
        <v>0.98230211154719405</v>
      </c>
      <c r="L366" s="1" t="str">
        <f t="shared" si="50"/>
        <v>D</v>
      </c>
      <c r="N366" s="9" t="s">
        <v>13</v>
      </c>
      <c r="O366" s="1">
        <v>0.95043220835793096</v>
      </c>
      <c r="P366" s="1">
        <v>0.95985794096339805</v>
      </c>
      <c r="Q366" s="1">
        <v>0.95156860825503697</v>
      </c>
      <c r="R366" s="1">
        <v>0.90801132960735698</v>
      </c>
      <c r="S366" s="1">
        <v>0.95276554157608195</v>
      </c>
      <c r="T366" s="1">
        <v>0.91109128324434097</v>
      </c>
      <c r="U366" s="1">
        <v>0.91312880178665001</v>
      </c>
      <c r="V366" s="1">
        <v>0.932109734739065</v>
      </c>
      <c r="W366" s="15">
        <v>0.96182605648075303</v>
      </c>
      <c r="X366" s="1" t="str">
        <f t="shared" si="51"/>
        <v>W</v>
      </c>
      <c r="Z366" s="9" t="s">
        <v>13</v>
      </c>
      <c r="AA366" s="1">
        <v>0.97434918593347397</v>
      </c>
      <c r="AB366" s="1">
        <v>0.98282956269831501</v>
      </c>
      <c r="AC366" s="1">
        <v>0.98995817619468496</v>
      </c>
      <c r="AD366" s="1">
        <v>0.91248747904183503</v>
      </c>
      <c r="AE366" s="1">
        <v>0.98498968277472498</v>
      </c>
      <c r="AF366" s="1">
        <v>0.97812874970679298</v>
      </c>
      <c r="AG366" s="1">
        <v>0.98265750284548503</v>
      </c>
      <c r="AH366" s="1">
        <v>0.98955716720420595</v>
      </c>
      <c r="AI366" s="15">
        <v>0.98555853372832503</v>
      </c>
      <c r="AJ366" s="1" t="str">
        <f t="shared" si="52"/>
        <v>AC</v>
      </c>
      <c r="AL366" s="9" t="s">
        <v>13</v>
      </c>
      <c r="AM366" s="1">
        <v>0.964268762329197</v>
      </c>
      <c r="AN366" s="1">
        <v>0.99678703015770198</v>
      </c>
      <c r="AO366" s="1">
        <v>0.99395599644601595</v>
      </c>
      <c r="AP366" s="1">
        <v>0.88364649849907995</v>
      </c>
      <c r="AQ366" s="1">
        <v>0.99173186175182704</v>
      </c>
      <c r="AR366" s="1">
        <v>0.991269272811517</v>
      </c>
      <c r="AS366" s="1">
        <v>0.99255803442632795</v>
      </c>
      <c r="AT366" s="1">
        <v>0.99552842668505404</v>
      </c>
      <c r="AU366" s="15">
        <v>0.99677272472077805</v>
      </c>
      <c r="AV366" s="1" t="str">
        <f t="shared" si="53"/>
        <v>AN</v>
      </c>
      <c r="AX366" s="9" t="s">
        <v>13</v>
      </c>
      <c r="AY366" s="1">
        <v>0.99534442080893804</v>
      </c>
      <c r="AZ366" s="1">
        <v>0.99858778038486595</v>
      </c>
      <c r="BA366" s="1">
        <v>0.99502375343292404</v>
      </c>
      <c r="BB366" s="1">
        <v>0.99337273565418205</v>
      </c>
      <c r="BC366" s="1">
        <v>0.986783958248865</v>
      </c>
      <c r="BD366" s="1">
        <v>0.99423157490136005</v>
      </c>
      <c r="BE366" s="1">
        <v>0.76296000213746296</v>
      </c>
      <c r="BF366" s="1">
        <v>0.99757996354254797</v>
      </c>
      <c r="BG366" s="15">
        <v>0.997838514687718</v>
      </c>
      <c r="BH366" s="1" t="str">
        <f t="shared" si="54"/>
        <v>AZ</v>
      </c>
    </row>
    <row r="367" spans="2:60" x14ac:dyDescent="0.35">
      <c r="B367" s="9" t="s">
        <v>14</v>
      </c>
      <c r="C367" s="1">
        <v>0.943266988346388</v>
      </c>
      <c r="D367" s="1">
        <v>0.97322827893058705</v>
      </c>
      <c r="E367" s="1">
        <v>0.90989867621959697</v>
      </c>
      <c r="F367" s="1">
        <v>0.84278894959300898</v>
      </c>
      <c r="G367" s="1">
        <v>0.77342722292662602</v>
      </c>
      <c r="H367" s="1">
        <v>0.92240145443423505</v>
      </c>
      <c r="I367" s="1">
        <v>0.65484751198049096</v>
      </c>
      <c r="J367" s="1">
        <v>0.97071365429744905</v>
      </c>
      <c r="K367" s="15">
        <v>0.96011579260173896</v>
      </c>
      <c r="L367" s="1" t="str">
        <f t="shared" si="50"/>
        <v>D</v>
      </c>
      <c r="N367" s="9" t="s">
        <v>14</v>
      </c>
      <c r="O367" s="1">
        <v>0.95257813398480096</v>
      </c>
      <c r="P367" s="1">
        <v>0.92086089109765101</v>
      </c>
      <c r="Q367" s="1">
        <v>0.92173429280080599</v>
      </c>
      <c r="R367" s="1">
        <v>0.87440397073526499</v>
      </c>
      <c r="S367" s="1">
        <v>0.931140828614615</v>
      </c>
      <c r="T367" s="1">
        <v>0.860950671999687</v>
      </c>
      <c r="U367" s="1">
        <v>0.84570746584913004</v>
      </c>
      <c r="V367" s="1">
        <v>0.86174693424430504</v>
      </c>
      <c r="W367" s="15">
        <v>0.92824789410431097</v>
      </c>
      <c r="X367" s="1" t="str">
        <f t="shared" si="51"/>
        <v>O</v>
      </c>
      <c r="Z367" s="9" t="s">
        <v>14</v>
      </c>
      <c r="AA367" s="1">
        <v>0.97732849817838297</v>
      </c>
      <c r="AB367" s="1">
        <v>0.95070377285529195</v>
      </c>
      <c r="AC367" s="1">
        <v>0.97714638486984595</v>
      </c>
      <c r="AD367" s="1">
        <v>0.868113012237681</v>
      </c>
      <c r="AE367" s="1">
        <v>0.97160926818397098</v>
      </c>
      <c r="AF367" s="1">
        <v>0.95840602329821301</v>
      </c>
      <c r="AG367" s="1">
        <v>0.96801485325200098</v>
      </c>
      <c r="AH367" s="1">
        <v>0.97847714252797502</v>
      </c>
      <c r="AI367" s="15">
        <v>0.97469766309178696</v>
      </c>
      <c r="AJ367" s="1" t="str">
        <f t="shared" si="52"/>
        <v>AH</v>
      </c>
      <c r="AL367" s="9" t="s">
        <v>14</v>
      </c>
      <c r="AM367" s="1">
        <v>0.98621606995908895</v>
      </c>
      <c r="AN367" s="1">
        <v>0.99235728057554395</v>
      </c>
      <c r="AO367" s="1">
        <v>0.98982512579163195</v>
      </c>
      <c r="AP367" s="1">
        <v>0.86163182557499496</v>
      </c>
      <c r="AQ367" s="1">
        <v>0.99119486527601297</v>
      </c>
      <c r="AR367" s="1">
        <v>0.98028202290986599</v>
      </c>
      <c r="AS367" s="1">
        <v>0.98354511978271597</v>
      </c>
      <c r="AT367" s="1">
        <v>0.99036888534654899</v>
      </c>
      <c r="AU367" s="15">
        <v>0.99492066689255898</v>
      </c>
      <c r="AV367" s="1" t="str">
        <f t="shared" si="53"/>
        <v>AU</v>
      </c>
      <c r="AX367" s="9" t="s">
        <v>14</v>
      </c>
      <c r="AY367" s="1">
        <v>0.99666175946533597</v>
      </c>
      <c r="AZ367" s="1">
        <v>0.99688033806242204</v>
      </c>
      <c r="BA367" s="1">
        <v>0.99274854092394804</v>
      </c>
      <c r="BB367" s="1">
        <v>0.99226652630782697</v>
      </c>
      <c r="BC367" s="1">
        <v>0.97002582349309996</v>
      </c>
      <c r="BD367" s="1">
        <v>0.98521334301117403</v>
      </c>
      <c r="BE367" s="1">
        <v>0.810444626949261</v>
      </c>
      <c r="BF367" s="1">
        <v>0.99426901944262402</v>
      </c>
      <c r="BG367" s="15">
        <v>0.99762273562353299</v>
      </c>
      <c r="BH367" s="1" t="str">
        <f t="shared" si="54"/>
        <v>BG</v>
      </c>
    </row>
    <row r="368" spans="2:60" x14ac:dyDescent="0.35">
      <c r="B368" s="9" t="s">
        <v>15</v>
      </c>
      <c r="C368" s="1">
        <v>0.93102127148798797</v>
      </c>
      <c r="D368" s="1">
        <v>0.89259214744368898</v>
      </c>
      <c r="E368" s="1">
        <v>0.82090864342408298</v>
      </c>
      <c r="F368" s="1">
        <v>0.86780283661520397</v>
      </c>
      <c r="G368" s="1">
        <v>0.87847835835454302</v>
      </c>
      <c r="H368" s="1">
        <v>0.93168049617603999</v>
      </c>
      <c r="I368" s="1">
        <v>0.65177147508560995</v>
      </c>
      <c r="J368" s="1">
        <v>0.92633137761449102</v>
      </c>
      <c r="K368" s="15">
        <v>0.89146802314201801</v>
      </c>
      <c r="L368" s="1" t="str">
        <f t="shared" si="50"/>
        <v>H</v>
      </c>
      <c r="N368" s="9" t="s">
        <v>15</v>
      </c>
      <c r="O368" s="1">
        <v>0.95412031331721803</v>
      </c>
      <c r="P368" s="1">
        <v>0.93710511681368502</v>
      </c>
      <c r="Q368" s="1">
        <v>0.90673487649552997</v>
      </c>
      <c r="R368" s="1">
        <v>0.86216199118862502</v>
      </c>
      <c r="S368" s="1">
        <v>0.95158969660805104</v>
      </c>
      <c r="T368" s="1">
        <v>0.94022557702005405</v>
      </c>
      <c r="U368" s="1">
        <v>0.92449881018395597</v>
      </c>
      <c r="V368" s="1">
        <v>0.93274449934098003</v>
      </c>
      <c r="W368" s="15">
        <v>0.93679553573643604</v>
      </c>
      <c r="X368" s="1" t="str">
        <f t="shared" si="51"/>
        <v>O</v>
      </c>
      <c r="Z368" s="9" t="s">
        <v>15</v>
      </c>
      <c r="AA368" s="1">
        <v>0.95643181126839805</v>
      </c>
      <c r="AB368" s="1">
        <v>0.90357079982352695</v>
      </c>
      <c r="AC368" s="1">
        <v>0.88905201623462105</v>
      </c>
      <c r="AD368" s="1">
        <v>0.88117138955041996</v>
      </c>
      <c r="AE368" s="1">
        <v>0.97313105228922503</v>
      </c>
      <c r="AF368" s="1">
        <v>0.97614251691319698</v>
      </c>
      <c r="AG368" s="1">
        <v>0.97257079150896097</v>
      </c>
      <c r="AH368" s="1">
        <v>0.96696320258671498</v>
      </c>
      <c r="AI368" s="15">
        <v>0.90702273152277102</v>
      </c>
      <c r="AJ368" s="1" t="str">
        <f t="shared" si="52"/>
        <v>AF</v>
      </c>
      <c r="AL368" s="9" t="s">
        <v>15</v>
      </c>
      <c r="AM368" s="1">
        <v>0.94577424345682104</v>
      </c>
      <c r="AN368" s="1">
        <v>0.92933897548620603</v>
      </c>
      <c r="AO368" s="1">
        <v>0.90676805035349495</v>
      </c>
      <c r="AP368" s="1">
        <v>0.907451902069211</v>
      </c>
      <c r="AQ368" s="1">
        <v>0.98415340851339606</v>
      </c>
      <c r="AR368" s="1">
        <v>0.985891411783132</v>
      </c>
      <c r="AS368" s="1">
        <v>0.98748962631044601</v>
      </c>
      <c r="AT368" s="1">
        <v>0.96980928803991995</v>
      </c>
      <c r="AU368" s="15">
        <v>0.92925174866368698</v>
      </c>
      <c r="AV368" s="1" t="str">
        <f t="shared" si="53"/>
        <v>AS</v>
      </c>
      <c r="AX368" s="9" t="s">
        <v>15</v>
      </c>
      <c r="AY368" s="1">
        <v>0.99192222280723696</v>
      </c>
      <c r="AZ368" s="1">
        <v>0.99307077389541298</v>
      </c>
      <c r="BA368" s="1">
        <v>0.99157801055532402</v>
      </c>
      <c r="BB368" s="1">
        <v>0.99129261576039296</v>
      </c>
      <c r="BC368" s="1">
        <v>0.98911114909156805</v>
      </c>
      <c r="BD368" s="1">
        <v>0.99658156035910905</v>
      </c>
      <c r="BE368" s="1">
        <v>0.98251593257376901</v>
      </c>
      <c r="BF368" s="1">
        <v>0.99614094831747502</v>
      </c>
      <c r="BG368" s="15">
        <v>0.99304691894244501</v>
      </c>
      <c r="BH368" s="1" t="str">
        <f t="shared" si="54"/>
        <v>BD</v>
      </c>
    </row>
    <row r="369" spans="2:60" x14ac:dyDescent="0.35">
      <c r="B369" s="9" t="s">
        <v>16</v>
      </c>
      <c r="C369" s="1">
        <v>0.95182688003875804</v>
      </c>
      <c r="D369" s="1">
        <v>0.99244220734105704</v>
      </c>
      <c r="E369" s="1">
        <v>0.90349211091096904</v>
      </c>
      <c r="F369" s="1">
        <v>0.93181050073466898</v>
      </c>
      <c r="G369" s="1">
        <v>0.88595853710792805</v>
      </c>
      <c r="H369" s="1">
        <v>0.97016021312949596</v>
      </c>
      <c r="I369" s="1">
        <v>0.69545942079277001</v>
      </c>
      <c r="J369" s="1">
        <v>0.99092009523083402</v>
      </c>
      <c r="K369" s="15">
        <v>0.98823173706377498</v>
      </c>
      <c r="L369" s="1" t="str">
        <f t="shared" si="50"/>
        <v>D</v>
      </c>
      <c r="N369" s="9" t="s">
        <v>16</v>
      </c>
      <c r="O369" s="1">
        <v>0.95357788338291705</v>
      </c>
      <c r="P369" s="1">
        <v>0.96142655389347098</v>
      </c>
      <c r="Q369" s="1">
        <v>0.94624997170536096</v>
      </c>
      <c r="R369" s="1">
        <v>0.90314878475459504</v>
      </c>
      <c r="S369" s="1">
        <v>0.95901119738006702</v>
      </c>
      <c r="T369" s="1">
        <v>0.945368754165829</v>
      </c>
      <c r="U369" s="1">
        <v>0.94370752510021605</v>
      </c>
      <c r="V369" s="1">
        <v>0.95056288601968297</v>
      </c>
      <c r="W369" s="15">
        <v>0.96223530574259397</v>
      </c>
      <c r="X369" s="1" t="str">
        <f t="shared" si="51"/>
        <v>W</v>
      </c>
      <c r="Z369" s="9" t="s">
        <v>16</v>
      </c>
      <c r="AA369" s="1">
        <v>0.97128083610112104</v>
      </c>
      <c r="AB369" s="1">
        <v>0.99309360108677602</v>
      </c>
      <c r="AC369" s="1">
        <v>0.99048800540760196</v>
      </c>
      <c r="AD369" s="1">
        <v>0.94142096823894605</v>
      </c>
      <c r="AE369" s="1">
        <v>0.98734156681936103</v>
      </c>
      <c r="AF369" s="1">
        <v>0.98979778269093899</v>
      </c>
      <c r="AG369" s="1">
        <v>0.98894675843201896</v>
      </c>
      <c r="AH369" s="1">
        <v>0.99275860562500595</v>
      </c>
      <c r="AI369" s="15">
        <v>0.99302377624161198</v>
      </c>
      <c r="AJ369" s="1" t="str">
        <f t="shared" si="52"/>
        <v>AB</v>
      </c>
      <c r="AL369" s="9" t="s">
        <v>16</v>
      </c>
      <c r="AM369" s="1">
        <v>0.96493720200925803</v>
      </c>
      <c r="AN369" s="1">
        <v>0.99631285931567504</v>
      </c>
      <c r="AO369" s="1">
        <v>0.99392358104390399</v>
      </c>
      <c r="AP369" s="1">
        <v>0.94993482823682696</v>
      </c>
      <c r="AQ369" s="1">
        <v>0.99392988329235898</v>
      </c>
      <c r="AR369" s="1">
        <v>0.99497394240648795</v>
      </c>
      <c r="AS369" s="1">
        <v>0.99584322337988296</v>
      </c>
      <c r="AT369" s="1">
        <v>0.996521016118459</v>
      </c>
      <c r="AU369" s="15">
        <v>0.99626611517336605</v>
      </c>
      <c r="AV369" s="1" t="str">
        <f t="shared" si="53"/>
        <v>AT</v>
      </c>
      <c r="AX369" s="9" t="s">
        <v>16</v>
      </c>
      <c r="AY369" s="1">
        <v>0.99267502100150495</v>
      </c>
      <c r="AZ369" s="1">
        <v>0.99856144894130405</v>
      </c>
      <c r="BA369" s="1">
        <v>0.99258878461066902</v>
      </c>
      <c r="BB369" s="1">
        <v>0.99567356421137898</v>
      </c>
      <c r="BC369" s="1">
        <v>0.98801241042020604</v>
      </c>
      <c r="BD369" s="1">
        <v>0.99673748689380703</v>
      </c>
      <c r="BE369" s="1">
        <v>0.72295652796793297</v>
      </c>
      <c r="BF369" s="1">
        <v>0.99867250822910503</v>
      </c>
      <c r="BG369" s="15">
        <v>0.99853056449825095</v>
      </c>
      <c r="BH369" s="1" t="str">
        <f t="shared" si="54"/>
        <v>BF</v>
      </c>
    </row>
    <row r="370" spans="2:60" x14ac:dyDescent="0.35">
      <c r="B370" s="9" t="s">
        <v>17</v>
      </c>
      <c r="C370" s="1">
        <v>0.96099838514587599</v>
      </c>
      <c r="D370" s="1">
        <v>0.99431264918989204</v>
      </c>
      <c r="E370" s="1">
        <v>0.91498273095626403</v>
      </c>
      <c r="F370" s="1">
        <v>0.92250718540166599</v>
      </c>
      <c r="G370" s="1">
        <v>0.88283628490419896</v>
      </c>
      <c r="H370" s="1">
        <v>0.96758614097417905</v>
      </c>
      <c r="I370" s="1">
        <v>0.70001232368621003</v>
      </c>
      <c r="J370" s="1">
        <v>0.99307265334619399</v>
      </c>
      <c r="K370" s="15">
        <v>0.98746805744632404</v>
      </c>
      <c r="L370" s="1" t="str">
        <f t="shared" si="50"/>
        <v>D</v>
      </c>
      <c r="N370" s="9" t="s">
        <v>17</v>
      </c>
      <c r="O370" s="1">
        <v>0.95939963181034305</v>
      </c>
      <c r="P370" s="1">
        <v>0.96949762850179999</v>
      </c>
      <c r="Q370" s="1">
        <v>0.96394434921012995</v>
      </c>
      <c r="R370" s="1">
        <v>0.92838101960827701</v>
      </c>
      <c r="S370" s="1">
        <v>0.96019700207275505</v>
      </c>
      <c r="T370" s="1">
        <v>0.94779749232735899</v>
      </c>
      <c r="U370" s="1">
        <v>0.92834721229639405</v>
      </c>
      <c r="V370" s="1">
        <v>0.95516770847418198</v>
      </c>
      <c r="W370" s="15">
        <v>0.96946885285306095</v>
      </c>
      <c r="X370" s="1" t="str">
        <f t="shared" si="51"/>
        <v>P</v>
      </c>
      <c r="Z370" s="9" t="s">
        <v>17</v>
      </c>
      <c r="AA370" s="1">
        <v>0.97840979370734305</v>
      </c>
      <c r="AB370" s="1">
        <v>0.99598456578468197</v>
      </c>
      <c r="AC370" s="1">
        <v>0.99406852562772297</v>
      </c>
      <c r="AD370" s="1">
        <v>0.94412344292185801</v>
      </c>
      <c r="AE370" s="1">
        <v>0.99126872557008405</v>
      </c>
      <c r="AF370" s="1">
        <v>0.99117886361503205</v>
      </c>
      <c r="AG370" s="1">
        <v>0.99052632700731602</v>
      </c>
      <c r="AH370" s="1">
        <v>0.99484802241801695</v>
      </c>
      <c r="AI370" s="15">
        <v>0.99551889734386201</v>
      </c>
      <c r="AJ370" s="1" t="str">
        <f t="shared" si="52"/>
        <v>AB</v>
      </c>
      <c r="AL370" s="9" t="s">
        <v>17</v>
      </c>
      <c r="AM370" s="1">
        <v>0.97205743048388804</v>
      </c>
      <c r="AN370" s="1">
        <v>0.99789513026673204</v>
      </c>
      <c r="AO370" s="1">
        <v>0.99655435752212795</v>
      </c>
      <c r="AP370" s="1">
        <v>0.95031449633708498</v>
      </c>
      <c r="AQ370" s="1">
        <v>0.995249990977914</v>
      </c>
      <c r="AR370" s="1">
        <v>0.99554579180504599</v>
      </c>
      <c r="AS370" s="1">
        <v>0.99598727329908499</v>
      </c>
      <c r="AT370" s="1">
        <v>0.997578609295521</v>
      </c>
      <c r="AU370" s="15">
        <v>0.99781386453335796</v>
      </c>
      <c r="AV370" s="1" t="str">
        <f t="shared" si="53"/>
        <v>AN</v>
      </c>
      <c r="AX370" s="9" t="s">
        <v>17</v>
      </c>
      <c r="AY370" s="1">
        <v>0.99707809539327696</v>
      </c>
      <c r="AZ370" s="1">
        <v>0.998907948973349</v>
      </c>
      <c r="BA370" s="1">
        <v>0.99615106693547495</v>
      </c>
      <c r="BB370" s="1">
        <v>0.995125522437592</v>
      </c>
      <c r="BC370" s="1">
        <v>0.98587322455375803</v>
      </c>
      <c r="BD370" s="1">
        <v>0.99775786209977702</v>
      </c>
      <c r="BE370" s="1">
        <v>0.80539312346608205</v>
      </c>
      <c r="BF370" s="1">
        <v>0.99879519224362101</v>
      </c>
      <c r="BG370" s="15">
        <v>0.998678248674994</v>
      </c>
      <c r="BH370" s="1" t="str">
        <f t="shared" si="54"/>
        <v>AZ</v>
      </c>
    </row>
    <row r="371" spans="2:60" x14ac:dyDescent="0.35">
      <c r="B371" s="9" t="s">
        <v>18</v>
      </c>
      <c r="C371" s="1">
        <v>0.93950004855674896</v>
      </c>
      <c r="D371" s="1">
        <v>0.99486305358062799</v>
      </c>
      <c r="E371" s="1">
        <v>0.92831002287501296</v>
      </c>
      <c r="F371" s="1">
        <v>0.92548000830146204</v>
      </c>
      <c r="G371" s="1">
        <v>0.88495676847967397</v>
      </c>
      <c r="H371" s="1">
        <v>0.97530682726875495</v>
      </c>
      <c r="I371" s="1">
        <v>0.66053169520713295</v>
      </c>
      <c r="J371" s="1">
        <v>0.99317070846877598</v>
      </c>
      <c r="K371" s="15">
        <v>0.98815794102683596</v>
      </c>
      <c r="L371" s="1" t="str">
        <f t="shared" si="50"/>
        <v>D</v>
      </c>
      <c r="N371" s="9" t="s">
        <v>18</v>
      </c>
      <c r="O371" s="1">
        <v>0.95191698112143397</v>
      </c>
      <c r="P371" s="1">
        <v>0.97016007907063295</v>
      </c>
      <c r="Q371" s="1">
        <v>0.966218354172524</v>
      </c>
      <c r="R371" s="1">
        <v>0.92630984103692204</v>
      </c>
      <c r="S371" s="1">
        <v>0.95912018523560205</v>
      </c>
      <c r="T371" s="1">
        <v>0.948576139427453</v>
      </c>
      <c r="U371" s="1">
        <v>0.94005649669267899</v>
      </c>
      <c r="V371" s="1">
        <v>0.95718773114492695</v>
      </c>
      <c r="W371" s="15">
        <v>0.96867735001758004</v>
      </c>
      <c r="X371" s="1" t="str">
        <f t="shared" si="51"/>
        <v>P</v>
      </c>
      <c r="Z371" s="9" t="s">
        <v>18</v>
      </c>
      <c r="AA371" s="1">
        <v>0.96643582944939799</v>
      </c>
      <c r="AB371" s="1">
        <v>0.99715932480042102</v>
      </c>
      <c r="AC371" s="1">
        <v>0.99505736701747804</v>
      </c>
      <c r="AD371" s="1">
        <v>0.94244203888245404</v>
      </c>
      <c r="AE371" s="1">
        <v>0.98872775797498802</v>
      </c>
      <c r="AF371" s="1">
        <v>0.99108232056745804</v>
      </c>
      <c r="AG371" s="1">
        <v>0.99035483810652003</v>
      </c>
      <c r="AH371" s="1">
        <v>0.99627928773771102</v>
      </c>
      <c r="AI371" s="15">
        <v>0.99597677972948395</v>
      </c>
      <c r="AJ371" s="1" t="str">
        <f t="shared" si="52"/>
        <v>AB</v>
      </c>
      <c r="AL371" s="9" t="s">
        <v>18</v>
      </c>
      <c r="AM371" s="1">
        <v>0.95708257960602094</v>
      </c>
      <c r="AN371" s="1">
        <v>0.99863831092123101</v>
      </c>
      <c r="AO371" s="1">
        <v>0.99694769345440604</v>
      </c>
      <c r="AP371" s="1">
        <v>0.950342336693898</v>
      </c>
      <c r="AQ371" s="1">
        <v>0.99505993393404402</v>
      </c>
      <c r="AR371" s="1">
        <v>0.99565932730445195</v>
      </c>
      <c r="AS371" s="1">
        <v>0.99628104755445102</v>
      </c>
      <c r="AT371" s="1">
        <v>0.99840311947514504</v>
      </c>
      <c r="AU371" s="15">
        <v>0.99847432926870305</v>
      </c>
      <c r="AV371" s="1" t="str">
        <f t="shared" si="53"/>
        <v>AN</v>
      </c>
      <c r="AX371" s="9" t="s">
        <v>18</v>
      </c>
      <c r="AY371" s="1">
        <v>0.99459766402320204</v>
      </c>
      <c r="AZ371" s="1">
        <v>0.99901355358884203</v>
      </c>
      <c r="BA371" s="1">
        <v>0.99701302298225203</v>
      </c>
      <c r="BB371" s="1">
        <v>0.99465340176155903</v>
      </c>
      <c r="BC371" s="1">
        <v>0.983798180870745</v>
      </c>
      <c r="BD371" s="1">
        <v>0.99761002711934499</v>
      </c>
      <c r="BE371" s="1">
        <v>0.83316564434032103</v>
      </c>
      <c r="BF371" s="1">
        <v>0.99885936647200402</v>
      </c>
      <c r="BG371" s="15">
        <v>0.99871980581778397</v>
      </c>
      <c r="BH371" s="1" t="str">
        <f t="shared" si="54"/>
        <v>AZ</v>
      </c>
    </row>
    <row r="372" spans="2:60" x14ac:dyDescent="0.35">
      <c r="B372" s="9" t="s">
        <v>86</v>
      </c>
      <c r="C372" s="1">
        <f>COUNTIF($L$283:$L$371, SUBSTITUTE(ADDRESS(1, COLUMN(), 4), "1", ""))</f>
        <v>9</v>
      </c>
      <c r="D372" s="1">
        <f t="shared" ref="D372:K372" si="55">COUNTIF($L$283:$L$371, SUBSTITUTE(ADDRESS(1, COLUMN(), 4), "1", ""))</f>
        <v>41</v>
      </c>
      <c r="E372" s="1">
        <f t="shared" si="55"/>
        <v>0</v>
      </c>
      <c r="F372" s="1">
        <f t="shared" si="55"/>
        <v>0</v>
      </c>
      <c r="G372" s="1">
        <f t="shared" si="55"/>
        <v>0</v>
      </c>
      <c r="H372" s="1">
        <f t="shared" si="55"/>
        <v>2</v>
      </c>
      <c r="I372" s="1">
        <f t="shared" si="55"/>
        <v>0</v>
      </c>
      <c r="J372" s="1">
        <f t="shared" si="55"/>
        <v>28</v>
      </c>
      <c r="K372" s="1">
        <f t="shared" si="55"/>
        <v>0</v>
      </c>
      <c r="N372" s="9" t="s">
        <v>86</v>
      </c>
      <c r="O372" s="1">
        <f>COUNTIF($X$283:$X$371, SUBSTITUTE(ADDRESS(1, COLUMN(), 4), "1", ""))</f>
        <v>54</v>
      </c>
      <c r="P372" s="1">
        <f t="shared" ref="P372:W372" si="56">COUNTIF($X$283:$X$371, SUBSTITUTE(ADDRESS(1, COLUMN(), 4), "1", ""))</f>
        <v>15</v>
      </c>
      <c r="Q372" s="1">
        <f t="shared" si="56"/>
        <v>0</v>
      </c>
      <c r="R372" s="1">
        <f t="shared" si="56"/>
        <v>0</v>
      </c>
      <c r="S372" s="1">
        <f t="shared" si="56"/>
        <v>1</v>
      </c>
      <c r="T372" s="1">
        <f t="shared" si="56"/>
        <v>0</v>
      </c>
      <c r="U372" s="1">
        <f t="shared" si="56"/>
        <v>0</v>
      </c>
      <c r="V372" s="1">
        <f t="shared" si="56"/>
        <v>0</v>
      </c>
      <c r="W372" s="1">
        <f t="shared" si="56"/>
        <v>10</v>
      </c>
      <c r="Z372" s="9" t="s">
        <v>86</v>
      </c>
      <c r="AA372" s="1">
        <f>COUNTIF($AJ$283:$AJ$371, SUBSTITUTE(ADDRESS(1, COLUMN(), 4), "1", ""))</f>
        <v>25</v>
      </c>
      <c r="AB372" s="1">
        <f t="shared" ref="AB372:AI372" si="57">COUNTIF($AJ$283:$AJ$371, SUBSTITUTE(ADDRESS(1, COLUMN(), 4), "1", ""))</f>
        <v>24</v>
      </c>
      <c r="AC372" s="1">
        <f t="shared" si="57"/>
        <v>2</v>
      </c>
      <c r="AD372" s="1">
        <f t="shared" si="57"/>
        <v>0</v>
      </c>
      <c r="AE372" s="1">
        <f t="shared" si="57"/>
        <v>2</v>
      </c>
      <c r="AF372" s="1">
        <f t="shared" si="57"/>
        <v>4</v>
      </c>
      <c r="AG372" s="1">
        <f t="shared" si="57"/>
        <v>1</v>
      </c>
      <c r="AH372" s="1">
        <f t="shared" si="57"/>
        <v>17</v>
      </c>
      <c r="AI372" s="1">
        <f t="shared" si="57"/>
        <v>5</v>
      </c>
      <c r="AL372" s="9" t="s">
        <v>86</v>
      </c>
      <c r="AM372" s="1">
        <f>COUNTIF($AV$283:$AV$371, SUBSTITUTE(ADDRESS(1, COLUMN(), 4), "1", ""))</f>
        <v>0</v>
      </c>
      <c r="AN372" s="1">
        <f t="shared" ref="AN372:AU372" si="58">COUNTIF($AV$283:$AV$371, SUBSTITUTE(ADDRESS(1, COLUMN(), 4), "1", ""))</f>
        <v>31</v>
      </c>
      <c r="AO372" s="1">
        <f t="shared" si="58"/>
        <v>0</v>
      </c>
      <c r="AP372" s="1">
        <f t="shared" si="58"/>
        <v>0</v>
      </c>
      <c r="AQ372" s="1">
        <f t="shared" si="58"/>
        <v>0</v>
      </c>
      <c r="AR372" s="1">
        <f t="shared" si="58"/>
        <v>2</v>
      </c>
      <c r="AS372" s="1">
        <f t="shared" si="58"/>
        <v>8</v>
      </c>
      <c r="AT372" s="1">
        <f t="shared" si="58"/>
        <v>21</v>
      </c>
      <c r="AU372" s="1">
        <f t="shared" si="58"/>
        <v>18</v>
      </c>
      <c r="AX372" s="9" t="s">
        <v>86</v>
      </c>
      <c r="AY372" s="1">
        <f>COUNTIF($BH$283:$BH$371, SUBSTITUTE(ADDRESS(1, COLUMN(), 4), "1", ""))</f>
        <v>0</v>
      </c>
      <c r="AZ372" s="1">
        <f t="shared" ref="AZ372:BG372" si="59">COUNTIF($BH$283:$BH$371, SUBSTITUTE(ADDRESS(1, COLUMN(), 4), "1", ""))</f>
        <v>36</v>
      </c>
      <c r="BA372" s="1">
        <f t="shared" si="59"/>
        <v>0</v>
      </c>
      <c r="BB372" s="1">
        <f t="shared" si="59"/>
        <v>0</v>
      </c>
      <c r="BC372" s="1">
        <f t="shared" si="59"/>
        <v>0</v>
      </c>
      <c r="BD372" s="1">
        <f t="shared" si="59"/>
        <v>7</v>
      </c>
      <c r="BE372" s="1">
        <f t="shared" si="59"/>
        <v>0</v>
      </c>
      <c r="BF372" s="1">
        <f t="shared" si="59"/>
        <v>33</v>
      </c>
      <c r="BG372" s="1">
        <f t="shared" si="59"/>
        <v>4</v>
      </c>
    </row>
    <row r="374" spans="2:60" x14ac:dyDescent="0.35">
      <c r="B374" s="1" t="s">
        <v>90</v>
      </c>
      <c r="C374" s="1" t="s">
        <v>40</v>
      </c>
      <c r="D374" s="1" t="s">
        <v>41</v>
      </c>
      <c r="E374" s="1" t="s">
        <v>42</v>
      </c>
      <c r="F374" s="1" t="s">
        <v>70</v>
      </c>
      <c r="G374" s="1" t="s">
        <v>43</v>
      </c>
      <c r="H374" s="1" t="s">
        <v>44</v>
      </c>
      <c r="I374" s="1" t="s">
        <v>45</v>
      </c>
      <c r="J374" s="1" t="s">
        <v>84</v>
      </c>
      <c r="K374" s="1" t="s">
        <v>53</v>
      </c>
      <c r="L374" s="1" t="s">
        <v>54</v>
      </c>
      <c r="N374" s="1" t="s">
        <v>96</v>
      </c>
      <c r="O374" s="1" t="s">
        <v>40</v>
      </c>
      <c r="P374" s="1" t="s">
        <v>41</v>
      </c>
      <c r="Q374" s="1" t="s">
        <v>42</v>
      </c>
      <c r="R374" s="1" t="s">
        <v>70</v>
      </c>
      <c r="S374" s="1" t="s">
        <v>43</v>
      </c>
      <c r="T374" s="1" t="s">
        <v>44</v>
      </c>
      <c r="U374" s="1" t="s">
        <v>45</v>
      </c>
      <c r="V374" s="1" t="s">
        <v>84</v>
      </c>
      <c r="W374" s="1" t="s">
        <v>53</v>
      </c>
      <c r="X374" s="1" t="s">
        <v>54</v>
      </c>
      <c r="Z374" s="1" t="s">
        <v>102</v>
      </c>
      <c r="AA374" s="1" t="s">
        <v>40</v>
      </c>
      <c r="AB374" s="1" t="s">
        <v>41</v>
      </c>
      <c r="AC374" s="1" t="s">
        <v>42</v>
      </c>
      <c r="AD374" s="1" t="s">
        <v>70</v>
      </c>
      <c r="AE374" s="1" t="s">
        <v>43</v>
      </c>
      <c r="AF374" s="1" t="s">
        <v>44</v>
      </c>
      <c r="AG374" s="1" t="s">
        <v>45</v>
      </c>
      <c r="AH374" s="1" t="s">
        <v>84</v>
      </c>
      <c r="AI374" s="1" t="s">
        <v>53</v>
      </c>
      <c r="AJ374" s="1" t="s">
        <v>54</v>
      </c>
      <c r="AL374" s="1" t="s">
        <v>108</v>
      </c>
      <c r="AM374" s="1" t="s">
        <v>40</v>
      </c>
      <c r="AN374" s="1" t="s">
        <v>41</v>
      </c>
      <c r="AO374" s="1" t="s">
        <v>42</v>
      </c>
      <c r="AP374" s="1" t="s">
        <v>70</v>
      </c>
      <c r="AQ374" s="1" t="s">
        <v>43</v>
      </c>
      <c r="AR374" s="1" t="s">
        <v>44</v>
      </c>
      <c r="AS374" s="1" t="s">
        <v>45</v>
      </c>
      <c r="AT374" s="1" t="s">
        <v>84</v>
      </c>
      <c r="AU374" s="1" t="s">
        <v>53</v>
      </c>
      <c r="AV374" s="1" t="s">
        <v>54</v>
      </c>
      <c r="AX374" s="1" t="s">
        <v>113</v>
      </c>
      <c r="AY374" s="1" t="s">
        <v>40</v>
      </c>
      <c r="AZ374" s="1" t="s">
        <v>41</v>
      </c>
      <c r="BA374" s="1" t="s">
        <v>42</v>
      </c>
      <c r="BB374" s="1" t="s">
        <v>70</v>
      </c>
      <c r="BC374" s="1" t="s">
        <v>43</v>
      </c>
      <c r="BD374" s="1" t="s">
        <v>44</v>
      </c>
      <c r="BE374" s="1" t="s">
        <v>45</v>
      </c>
      <c r="BF374" s="1" t="s">
        <v>84</v>
      </c>
      <c r="BG374" s="1" t="s">
        <v>53</v>
      </c>
      <c r="BH374" s="1" t="s">
        <v>54</v>
      </c>
    </row>
    <row r="375" spans="2:60" x14ac:dyDescent="0.35">
      <c r="B375" s="10" t="s">
        <v>29</v>
      </c>
      <c r="N375" s="10" t="s">
        <v>29</v>
      </c>
      <c r="Z375" s="10" t="s">
        <v>29</v>
      </c>
      <c r="AL375" s="10" t="s">
        <v>29</v>
      </c>
      <c r="AX375" s="10" t="s">
        <v>29</v>
      </c>
    </row>
    <row r="376" spans="2:60" x14ac:dyDescent="0.35">
      <c r="B376" s="9" t="s">
        <v>11</v>
      </c>
      <c r="C376" s="1">
        <v>3.3096118551146101</v>
      </c>
      <c r="D376" s="1">
        <v>2.5091785675079601</v>
      </c>
      <c r="E376" s="1">
        <v>14.1322116663255</v>
      </c>
      <c r="F376" s="1">
        <v>3.98565918107218</v>
      </c>
      <c r="G376" s="1">
        <v>18.6527695222292</v>
      </c>
      <c r="H376" s="1">
        <v>7.0638376070956204</v>
      </c>
      <c r="I376" s="1">
        <v>16.833170135593701</v>
      </c>
      <c r="J376" s="1">
        <v>1.6800769650262199</v>
      </c>
      <c r="K376" s="15">
        <v>4.4937252702705601</v>
      </c>
      <c r="L376" s="1" t="str">
        <f>SUBSTITUTE(ADDRESS(1, MATCH(MIN(C376:K376),C376:K376, 0) + COLUMN(C4)-1, 4), "1", "")</f>
        <v>J</v>
      </c>
      <c r="N376" s="9" t="s">
        <v>11</v>
      </c>
      <c r="O376" s="1">
        <v>7.6214265185833696</v>
      </c>
      <c r="P376" s="1">
        <v>8.2140653919392097</v>
      </c>
      <c r="Q376" s="1">
        <v>8.1452518835257095</v>
      </c>
      <c r="R376" s="1">
        <v>8.1905781305363305</v>
      </c>
      <c r="S376" s="1">
        <v>8.8663591433995599</v>
      </c>
      <c r="T376" s="1">
        <v>9.0983128074756792</v>
      </c>
      <c r="U376" s="1">
        <v>8.8743226416847101</v>
      </c>
      <c r="V376" s="1">
        <v>8.2512010669117792</v>
      </c>
      <c r="W376" s="15">
        <v>7.9739532298314098</v>
      </c>
      <c r="X376" s="1" t="str">
        <f>SUBSTITUTE(ADDRESS(1, MATCH(MIN(O376:W376),O376:W376, 0) + COLUMN(O4)-1, 4), "1", "")</f>
        <v>O</v>
      </c>
      <c r="Z376" s="9" t="s">
        <v>11</v>
      </c>
      <c r="AA376" s="1">
        <v>1.9577229640560001</v>
      </c>
      <c r="AB376" s="1">
        <v>2.1232296822580401</v>
      </c>
      <c r="AC376" s="1">
        <v>2.3451206922091301</v>
      </c>
      <c r="AD376" s="1">
        <v>2.3361749217223302</v>
      </c>
      <c r="AE376" s="1">
        <v>2.5413408174366401</v>
      </c>
      <c r="AF376" s="1">
        <v>2.5672011142588498</v>
      </c>
      <c r="AG376" s="1">
        <v>2.7754443539335201</v>
      </c>
      <c r="AH376" s="1">
        <v>1.9731771829343301</v>
      </c>
      <c r="AI376" s="15">
        <v>2.03921757584745</v>
      </c>
      <c r="AJ376" s="1" t="str">
        <f>SUBSTITUTE(ADDRESS(1, MATCH(MIN(AA376:AI376),AA376:AI376, 0) + COLUMN(AA4)-1, 4), "1", "")</f>
        <v>AA</v>
      </c>
      <c r="AL376" s="9" t="s">
        <v>11</v>
      </c>
      <c r="AM376" s="1">
        <v>1.5614537430767499</v>
      </c>
      <c r="AN376" s="1">
        <v>1.64326420670618</v>
      </c>
      <c r="AO376" s="1">
        <v>1.87989979780012</v>
      </c>
      <c r="AP376" s="1">
        <v>1.7454201922949899</v>
      </c>
      <c r="AQ376" s="1">
        <v>1.95974814513207</v>
      </c>
      <c r="AR376" s="1">
        <v>1.87059140055211</v>
      </c>
      <c r="AS376" s="1">
        <v>1.61022241116618</v>
      </c>
      <c r="AT376" s="1">
        <v>1.5079551346214</v>
      </c>
      <c r="AU376" s="15">
        <v>1.6253499859896801</v>
      </c>
      <c r="AV376" s="1" t="str">
        <f>SUBSTITUTE(ADDRESS(1, MATCH(MIN(AM376:AU376),AM376:AU376, 0) + COLUMN(AM4)-1, 4), "1", "")</f>
        <v>AT</v>
      </c>
      <c r="AX376" s="9" t="s">
        <v>11</v>
      </c>
      <c r="AY376" s="1">
        <v>1.2348472954745899</v>
      </c>
      <c r="AZ376" s="1">
        <v>1.3274405165671499</v>
      </c>
      <c r="BA376" s="1">
        <v>2.0945867637554798</v>
      </c>
      <c r="BB376" s="1">
        <v>1.4755891104841901</v>
      </c>
      <c r="BC376" s="1">
        <v>3.22945632591142</v>
      </c>
      <c r="BD376" s="1">
        <v>1.5539598147096101</v>
      </c>
      <c r="BE376" s="1">
        <v>11.250981257534701</v>
      </c>
      <c r="BF376" s="1">
        <v>1.04474027766844</v>
      </c>
      <c r="BG376" s="15">
        <v>1.6716058275388299</v>
      </c>
      <c r="BH376" s="1" t="str">
        <f>SUBSTITUTE(ADDRESS(1, MATCH(MIN(AY376:BG376),AY376:BG376, 0) + COLUMN(AY4)-1, 4), "1", "")</f>
        <v>BF</v>
      </c>
    </row>
    <row r="377" spans="2:60" x14ac:dyDescent="0.35">
      <c r="B377" s="9" t="s">
        <v>12</v>
      </c>
      <c r="C377" s="1">
        <v>3.33207736808188</v>
      </c>
      <c r="D377" s="1">
        <v>2.6723298919870002</v>
      </c>
      <c r="E377" s="1">
        <v>17.614317448483899</v>
      </c>
      <c r="F377" s="1">
        <v>4.8814490309075502</v>
      </c>
      <c r="G377" s="1">
        <v>27.988374849157601</v>
      </c>
      <c r="H377" s="1">
        <v>6.90741551192479</v>
      </c>
      <c r="I377" s="1">
        <v>17.041477450100999</v>
      </c>
      <c r="J377" s="1">
        <v>1.9522202227904499</v>
      </c>
      <c r="K377" s="15">
        <v>4.43395110659515</v>
      </c>
      <c r="L377" s="1" t="str">
        <f t="shared" ref="L377:L440" si="60">SUBSTITUTE(ADDRESS(1, MATCH(MIN(C377:K377),C377:K377, 0) + COLUMN(C5)-1, 4), "1", "")</f>
        <v>J</v>
      </c>
      <c r="N377" s="9" t="s">
        <v>12</v>
      </c>
      <c r="O377" s="1">
        <v>7.7483273396558099</v>
      </c>
      <c r="P377" s="1">
        <v>7.9703407823216699</v>
      </c>
      <c r="Q377" s="1">
        <v>8.2840974516626602</v>
      </c>
      <c r="R377" s="1">
        <v>8.3634966610648593</v>
      </c>
      <c r="S377" s="1">
        <v>8.9797036032409601</v>
      </c>
      <c r="T377" s="1">
        <v>8.9716960140700497</v>
      </c>
      <c r="U377" s="1">
        <v>9.3278472645673993</v>
      </c>
      <c r="V377" s="1">
        <v>8.3872282190388692</v>
      </c>
      <c r="W377" s="15">
        <v>8.0098709057070892</v>
      </c>
      <c r="X377" s="1" t="str">
        <f t="shared" ref="X377:X440" si="61">SUBSTITUTE(ADDRESS(1, MATCH(MIN(O377:W377),O377:W377, 0) + COLUMN(O5)-1, 4), "1", "")</f>
        <v>O</v>
      </c>
      <c r="Z377" s="9" t="s">
        <v>12</v>
      </c>
      <c r="AA377" s="1">
        <v>2.2245924317813999</v>
      </c>
      <c r="AB377" s="1">
        <v>2.13177704197388</v>
      </c>
      <c r="AC377" s="1">
        <v>2.4155541932031501</v>
      </c>
      <c r="AD377" s="1">
        <v>2.66590440603709</v>
      </c>
      <c r="AE377" s="1">
        <v>2.90448029229578</v>
      </c>
      <c r="AF377" s="1">
        <v>2.5845768115410399</v>
      </c>
      <c r="AG377" s="1">
        <v>3.0353640336208598</v>
      </c>
      <c r="AH377" s="1">
        <v>2.0552000512867998</v>
      </c>
      <c r="AI377" s="15">
        <v>2.07747764807459</v>
      </c>
      <c r="AJ377" s="1" t="str">
        <f t="shared" ref="AJ377:AJ440" si="62">SUBSTITUTE(ADDRESS(1, MATCH(MIN(AA377:AI377),AA377:AI377, 0) + COLUMN(AA5)-1, 4), "1", "")</f>
        <v>AH</v>
      </c>
      <c r="AL377" s="9" t="s">
        <v>12</v>
      </c>
      <c r="AM377" s="1">
        <v>1.8130031538959701</v>
      </c>
      <c r="AN377" s="1">
        <v>1.6411004529255999</v>
      </c>
      <c r="AO377" s="1">
        <v>1.9439423672929199</v>
      </c>
      <c r="AP377" s="1">
        <v>2.12805007489668</v>
      </c>
      <c r="AQ377" s="1">
        <v>2.32393753690712</v>
      </c>
      <c r="AR377" s="1">
        <v>2.02132110925871</v>
      </c>
      <c r="AS377" s="1">
        <v>1.7268863547084099</v>
      </c>
      <c r="AT377" s="1">
        <v>1.5598208592584999</v>
      </c>
      <c r="AU377" s="15">
        <v>1.63418172235856</v>
      </c>
      <c r="AV377" s="1" t="str">
        <f t="shared" ref="AV377:AV440" si="63">SUBSTITUTE(ADDRESS(1, MATCH(MIN(AM377:AU377),AM377:AU377, 0) + COLUMN(AM5)-1, 4), "1", "")</f>
        <v>AT</v>
      </c>
      <c r="AX377" s="9" t="s">
        <v>12</v>
      </c>
      <c r="AY377" s="1">
        <v>1.3231542791784201</v>
      </c>
      <c r="AZ377" s="1">
        <v>1.2220588186950201</v>
      </c>
      <c r="BA377" s="1">
        <v>2.1759435637053999</v>
      </c>
      <c r="BB377" s="1">
        <v>1.5436548119505999</v>
      </c>
      <c r="BC377" s="1">
        <v>3.67598252613712</v>
      </c>
      <c r="BD377" s="1">
        <v>1.8005619858554001</v>
      </c>
      <c r="BE377" s="1">
        <v>11.4482863374279</v>
      </c>
      <c r="BF377" s="1">
        <v>1.1199903037837</v>
      </c>
      <c r="BG377" s="15">
        <v>1.52250816680307</v>
      </c>
      <c r="BH377" s="1" t="str">
        <f t="shared" ref="BH377:BH440" si="64">SUBSTITUTE(ADDRESS(1, MATCH(MIN(AY377:BG377),AY377:BG377, 0) + COLUMN(AY5)-1, 4), "1", "")</f>
        <v>BF</v>
      </c>
    </row>
    <row r="378" spans="2:60" x14ac:dyDescent="0.35">
      <c r="B378" s="9" t="s">
        <v>13</v>
      </c>
      <c r="C378" s="1">
        <v>3.9368258968396201</v>
      </c>
      <c r="D378" s="1">
        <v>4.5909102073816701</v>
      </c>
      <c r="E378" s="1">
        <v>15.163966342793699</v>
      </c>
      <c r="F378" s="1">
        <v>5.5786041087491203</v>
      </c>
      <c r="G378" s="1">
        <v>37.037368439471102</v>
      </c>
      <c r="H378" s="1">
        <v>8.8059976753045905</v>
      </c>
      <c r="I378" s="1">
        <v>18.675728609663899</v>
      </c>
      <c r="J378" s="1">
        <v>2.5624045730824001</v>
      </c>
      <c r="K378" s="15">
        <v>5.4365702392799697</v>
      </c>
      <c r="L378" s="1" t="str">
        <f t="shared" si="60"/>
        <v>J</v>
      </c>
      <c r="N378" s="9" t="s">
        <v>13</v>
      </c>
      <c r="O378" s="1">
        <v>8.0283557563289296</v>
      </c>
      <c r="P378" s="1">
        <v>8.4127597982293594</v>
      </c>
      <c r="Q378" s="1">
        <v>8.3533074376272793</v>
      </c>
      <c r="R378" s="1">
        <v>8.7804486954129306</v>
      </c>
      <c r="S378" s="1">
        <v>9.2180358508909208</v>
      </c>
      <c r="T378" s="1">
        <v>9.2717999590882592</v>
      </c>
      <c r="U378" s="1">
        <v>9.5280896687939993</v>
      </c>
      <c r="V378" s="1">
        <v>8.6248240996049894</v>
      </c>
      <c r="W378" s="15">
        <v>8.0372306686050692</v>
      </c>
      <c r="X378" s="1" t="str">
        <f t="shared" si="61"/>
        <v>O</v>
      </c>
      <c r="Z378" s="9" t="s">
        <v>13</v>
      </c>
      <c r="AA378" s="1">
        <v>2.3036085137910498</v>
      </c>
      <c r="AB378" s="1">
        <v>2.8270466071661899</v>
      </c>
      <c r="AC378" s="1">
        <v>2.58805530155874</v>
      </c>
      <c r="AD378" s="1">
        <v>4.1347413059940497</v>
      </c>
      <c r="AE378" s="1">
        <v>3.4578074430525998</v>
      </c>
      <c r="AF378" s="1">
        <v>3.2636709871447498</v>
      </c>
      <c r="AG378" s="1">
        <v>3.4243723475809098</v>
      </c>
      <c r="AH378" s="1">
        <v>2.2985258720369202</v>
      </c>
      <c r="AI378" s="15">
        <v>2.3627435669977901</v>
      </c>
      <c r="AJ378" s="1" t="str">
        <f t="shared" si="62"/>
        <v>AH</v>
      </c>
      <c r="AL378" s="9" t="s">
        <v>13</v>
      </c>
      <c r="AM378" s="1">
        <v>2.0010117511463998</v>
      </c>
      <c r="AN378" s="1">
        <v>1.6909447435554801</v>
      </c>
      <c r="AO378" s="1">
        <v>2.10954459979245</v>
      </c>
      <c r="AP378" s="1">
        <v>5.7831442480258497</v>
      </c>
      <c r="AQ378" s="1">
        <v>2.7445085687513502</v>
      </c>
      <c r="AR378" s="1">
        <v>2.3136565643973399</v>
      </c>
      <c r="AS378" s="1">
        <v>2.0146062429491201</v>
      </c>
      <c r="AT378" s="1">
        <v>1.68934310309484</v>
      </c>
      <c r="AU378" s="15">
        <v>1.6768773807386499</v>
      </c>
      <c r="AV378" s="1" t="str">
        <f t="shared" si="63"/>
        <v>AU</v>
      </c>
      <c r="AX378" s="9" t="s">
        <v>13</v>
      </c>
      <c r="AY378" s="1">
        <v>1.48982760431151</v>
      </c>
      <c r="AZ378" s="1">
        <v>1.3377405667779101</v>
      </c>
      <c r="BA378" s="1">
        <v>2.2222254173001201</v>
      </c>
      <c r="BB378" s="1">
        <v>1.67532010619512</v>
      </c>
      <c r="BC378" s="1">
        <v>4.7379344347462302</v>
      </c>
      <c r="BD378" s="1">
        <v>2.3598756846195901</v>
      </c>
      <c r="BE378" s="1">
        <v>11.723291341014599</v>
      </c>
      <c r="BF378" s="1">
        <v>1.3872531111873101</v>
      </c>
      <c r="BG378" s="15">
        <v>1.4511814043195701</v>
      </c>
      <c r="BH378" s="1" t="str">
        <f t="shared" si="64"/>
        <v>AZ</v>
      </c>
    </row>
    <row r="379" spans="2:60" x14ac:dyDescent="0.35">
      <c r="B379" s="9" t="s">
        <v>14</v>
      </c>
      <c r="C379" s="1">
        <v>4.48893716991304</v>
      </c>
      <c r="D379" s="1">
        <v>12.357180732051599</v>
      </c>
      <c r="E379" s="1">
        <v>15.041644129306601</v>
      </c>
      <c r="F379" s="1">
        <v>9.9787092157704702</v>
      </c>
      <c r="G379" s="1">
        <v>52.123907169538398</v>
      </c>
      <c r="H379" s="1">
        <v>15.8119241564024</v>
      </c>
      <c r="I379" s="1">
        <v>16.9011176843531</v>
      </c>
      <c r="J379" s="1">
        <v>3.3672512835923998</v>
      </c>
      <c r="K379" s="15">
        <v>8.5027534739825708</v>
      </c>
      <c r="L379" s="1" t="str">
        <f t="shared" si="60"/>
        <v>J</v>
      </c>
      <c r="N379" s="9" t="s">
        <v>14</v>
      </c>
      <c r="O379" s="1">
        <v>8.3288151875532801</v>
      </c>
      <c r="P379" s="1">
        <v>8.5354580566296097</v>
      </c>
      <c r="Q379" s="1">
        <v>8.9378173347906795</v>
      </c>
      <c r="R379" s="1">
        <v>10.7052158275685</v>
      </c>
      <c r="S379" s="1">
        <v>9.5894864833706297</v>
      </c>
      <c r="T379" s="1">
        <v>9.5392578493990907</v>
      </c>
      <c r="U379" s="1">
        <v>9.6607986465277893</v>
      </c>
      <c r="V379" s="1">
        <v>8.9966063957308506</v>
      </c>
      <c r="W379" s="15">
        <v>8.4857166538379598</v>
      </c>
      <c r="X379" s="1" t="str">
        <f t="shared" si="61"/>
        <v>O</v>
      </c>
      <c r="Z379" s="9" t="s">
        <v>14</v>
      </c>
      <c r="AA379" s="1">
        <v>2.8698082282098798</v>
      </c>
      <c r="AB379" s="1">
        <v>5.5354225587871104</v>
      </c>
      <c r="AC379" s="1">
        <v>3.5974969621177402</v>
      </c>
      <c r="AD379" s="1">
        <v>10.8151938921244</v>
      </c>
      <c r="AE379" s="1">
        <v>4.6106888057288096</v>
      </c>
      <c r="AF379" s="1">
        <v>4.4688227754413496</v>
      </c>
      <c r="AG379" s="1">
        <v>4.3528561325517803</v>
      </c>
      <c r="AH379" s="1">
        <v>2.94084097157628</v>
      </c>
      <c r="AI379" s="15">
        <v>3.30096288293469</v>
      </c>
      <c r="AJ379" s="1" t="str">
        <f t="shared" si="62"/>
        <v>AA</v>
      </c>
      <c r="AL379" s="9" t="s">
        <v>14</v>
      </c>
      <c r="AM379" s="1">
        <v>2.2628512802114602</v>
      </c>
      <c r="AN379" s="1">
        <v>2.5206405583898799</v>
      </c>
      <c r="AO379" s="1">
        <v>2.4541340075762399</v>
      </c>
      <c r="AP379" s="1">
        <v>8.4204813967224297</v>
      </c>
      <c r="AQ379" s="1">
        <v>3.39623626824197</v>
      </c>
      <c r="AR379" s="1">
        <v>3.2142289860608302</v>
      </c>
      <c r="AS379" s="1">
        <v>2.7237814841335899</v>
      </c>
      <c r="AT379" s="1">
        <v>2.0364050143369798</v>
      </c>
      <c r="AU379" s="15">
        <v>1.92264949042831</v>
      </c>
      <c r="AV379" s="1" t="str">
        <f t="shared" si="63"/>
        <v>AU</v>
      </c>
      <c r="AX379" s="9" t="s">
        <v>14</v>
      </c>
      <c r="AY379" s="1">
        <v>1.47265800747946</v>
      </c>
      <c r="AZ379" s="1">
        <v>1.7029609942134001</v>
      </c>
      <c r="BA379" s="1">
        <v>2.55680109034199</v>
      </c>
      <c r="BB379" s="1">
        <v>1.89543522262412</v>
      </c>
      <c r="BC379" s="1">
        <v>5.7842906555862799</v>
      </c>
      <c r="BD379" s="1">
        <v>3.0484033071146799</v>
      </c>
      <c r="BE379" s="1">
        <v>12.9156482863738</v>
      </c>
      <c r="BF379" s="1">
        <v>2.0490587334343</v>
      </c>
      <c r="BG379" s="15">
        <v>1.5608087713482599</v>
      </c>
      <c r="BH379" s="1" t="str">
        <f t="shared" si="64"/>
        <v>AY</v>
      </c>
    </row>
    <row r="380" spans="2:60" x14ac:dyDescent="0.35">
      <c r="B380" s="9" t="s">
        <v>15</v>
      </c>
      <c r="C380" s="1">
        <v>6.2191304591888397</v>
      </c>
      <c r="D380" s="1">
        <v>10.6813852432962</v>
      </c>
      <c r="E380" s="1">
        <v>17.8743401474905</v>
      </c>
      <c r="F380" s="1">
        <v>10.373946723233001</v>
      </c>
      <c r="G380" s="1">
        <v>21.296058915941</v>
      </c>
      <c r="H380" s="1">
        <v>10.1202215566578</v>
      </c>
      <c r="I380" s="1">
        <v>17.533409467692501</v>
      </c>
      <c r="J380" s="1">
        <v>8.1858562411877305</v>
      </c>
      <c r="K380" s="15">
        <v>11.229116472625901</v>
      </c>
      <c r="L380" s="1" t="str">
        <f t="shared" si="60"/>
        <v>C</v>
      </c>
      <c r="N380" s="9" t="s">
        <v>15</v>
      </c>
      <c r="O380" s="1">
        <v>9.1250488193004404</v>
      </c>
      <c r="P380" s="1">
        <v>11.282657590453899</v>
      </c>
      <c r="Q380" s="1">
        <v>10.3707503775854</v>
      </c>
      <c r="R380" s="1">
        <v>11.068721237704599</v>
      </c>
      <c r="S380" s="1">
        <v>9.9743525403133493</v>
      </c>
      <c r="T380" s="1">
        <v>9.7692519404214</v>
      </c>
      <c r="U380" s="1">
        <v>9.6563915966586702</v>
      </c>
      <c r="V380" s="1">
        <v>10.448828315837201</v>
      </c>
      <c r="W380" s="15">
        <v>10.988354812028099</v>
      </c>
      <c r="X380" s="1" t="str">
        <f t="shared" si="61"/>
        <v>O</v>
      </c>
      <c r="Z380" s="9" t="s">
        <v>15</v>
      </c>
      <c r="AA380" s="1">
        <v>5.2148927154397704</v>
      </c>
      <c r="AB380" s="1">
        <v>8.6383384714220295</v>
      </c>
      <c r="AC380" s="1">
        <v>5.7917467515344603</v>
      </c>
      <c r="AD380" s="1">
        <v>8.4378881507859695</v>
      </c>
      <c r="AE380" s="1">
        <v>4.4581745834974198</v>
      </c>
      <c r="AF380" s="1">
        <v>4.2727119802733</v>
      </c>
      <c r="AG380" s="1">
        <v>4.4078381303810801</v>
      </c>
      <c r="AH380" s="1">
        <v>5.1691922402156898</v>
      </c>
      <c r="AI380" s="15">
        <v>8.4892850514955001</v>
      </c>
      <c r="AJ380" s="1" t="str">
        <f t="shared" si="62"/>
        <v>AF</v>
      </c>
      <c r="AL380" s="9" t="s">
        <v>15</v>
      </c>
      <c r="AM380" s="1">
        <v>4.5032270595037396</v>
      </c>
      <c r="AN380" s="1">
        <v>7.6416998279909398</v>
      </c>
      <c r="AO380" s="1">
        <v>5.4381906114854202</v>
      </c>
      <c r="AP380" s="1">
        <v>7.44848988280987</v>
      </c>
      <c r="AQ380" s="1">
        <v>4.2507297896930201</v>
      </c>
      <c r="AR380" s="1">
        <v>3.66297122405572</v>
      </c>
      <c r="AS380" s="1">
        <v>3.63145548794231</v>
      </c>
      <c r="AT380" s="1">
        <v>5.4388223093844399</v>
      </c>
      <c r="AU380" s="15">
        <v>7.6250961316929704</v>
      </c>
      <c r="AV380" s="1" t="str">
        <f t="shared" si="63"/>
        <v>AS</v>
      </c>
      <c r="AX380" s="9" t="s">
        <v>15</v>
      </c>
      <c r="AY380" s="1">
        <v>2.1543697625301101</v>
      </c>
      <c r="AZ380" s="1">
        <v>2.4854472532684202</v>
      </c>
      <c r="BA380" s="1">
        <v>2.78553266332692</v>
      </c>
      <c r="BB380" s="1">
        <v>2.5040907005680499</v>
      </c>
      <c r="BC380" s="1">
        <v>3.65894770504574</v>
      </c>
      <c r="BD380" s="1">
        <v>2.0911606350253602</v>
      </c>
      <c r="BE380" s="1">
        <v>7.8806875827276999</v>
      </c>
      <c r="BF380" s="1">
        <v>1.9922058580065301</v>
      </c>
      <c r="BG380" s="15">
        <v>2.4903698010381099</v>
      </c>
      <c r="BH380" s="1" t="str">
        <f t="shared" si="64"/>
        <v>BF</v>
      </c>
    </row>
    <row r="381" spans="2:60" x14ac:dyDescent="0.35">
      <c r="B381" s="9" t="s">
        <v>16</v>
      </c>
      <c r="C381" s="1">
        <v>2.6277546910841099</v>
      </c>
      <c r="D381" s="1">
        <v>3.1514910467521302</v>
      </c>
      <c r="E381" s="1">
        <v>19.494721071008101</v>
      </c>
      <c r="F381" s="1">
        <v>4.6267361991954701</v>
      </c>
      <c r="G381" s="1">
        <v>23.145315958931</v>
      </c>
      <c r="H381" s="1">
        <v>7.6868251515825401</v>
      </c>
      <c r="I381" s="1">
        <v>17.011539926128101</v>
      </c>
      <c r="J381" s="1">
        <v>2.0453930207380102</v>
      </c>
      <c r="K381" s="15">
        <v>4.3700368219273802</v>
      </c>
      <c r="L381" s="1" t="str">
        <f t="shared" si="60"/>
        <v>J</v>
      </c>
      <c r="N381" s="9" t="s">
        <v>16</v>
      </c>
      <c r="O381" s="1">
        <v>7.8499182671910299</v>
      </c>
      <c r="P381" s="1">
        <v>8.08724389385279</v>
      </c>
      <c r="Q381" s="1">
        <v>8.3849206748410907</v>
      </c>
      <c r="R381" s="1">
        <v>8.3834620279732004</v>
      </c>
      <c r="S381" s="1">
        <v>9.0478235313087207</v>
      </c>
      <c r="T381" s="1">
        <v>8.9493094975555501</v>
      </c>
      <c r="U381" s="1">
        <v>9.1358991584071791</v>
      </c>
      <c r="V381" s="1">
        <v>8.5176729839203205</v>
      </c>
      <c r="W381" s="15">
        <v>8.1072858313066902</v>
      </c>
      <c r="X381" s="1" t="str">
        <f t="shared" si="61"/>
        <v>O</v>
      </c>
      <c r="Z381" s="9" t="s">
        <v>16</v>
      </c>
      <c r="AA381" s="1">
        <v>2.6242275582254799</v>
      </c>
      <c r="AB381" s="1">
        <v>2.4752619070189099</v>
      </c>
      <c r="AC381" s="1">
        <v>2.7170221296060402</v>
      </c>
      <c r="AD381" s="1">
        <v>2.8067546449732901</v>
      </c>
      <c r="AE381" s="1">
        <v>2.9571053753775498</v>
      </c>
      <c r="AF381" s="1">
        <v>2.7088187742679199</v>
      </c>
      <c r="AG381" s="1">
        <v>2.8825673217340602</v>
      </c>
      <c r="AH381" s="1">
        <v>2.2505794795520702</v>
      </c>
      <c r="AI381" s="15">
        <v>2.4850509031564099</v>
      </c>
      <c r="AJ381" s="1" t="str">
        <f t="shared" si="62"/>
        <v>AH</v>
      </c>
      <c r="AL381" s="9" t="s">
        <v>16</v>
      </c>
      <c r="AM381" s="1">
        <v>2.0666990227631401</v>
      </c>
      <c r="AN381" s="1">
        <v>1.8588038668487501</v>
      </c>
      <c r="AO381" s="1">
        <v>2.1695436394790901</v>
      </c>
      <c r="AP381" s="1">
        <v>2.3095640653279501</v>
      </c>
      <c r="AQ381" s="1">
        <v>2.3391734983052599</v>
      </c>
      <c r="AR381" s="1">
        <v>2.0584290523682398</v>
      </c>
      <c r="AS381" s="1">
        <v>1.7626989146098899</v>
      </c>
      <c r="AT381" s="1">
        <v>1.66434549219593</v>
      </c>
      <c r="AU381" s="15">
        <v>1.84301598812205</v>
      </c>
      <c r="AV381" s="1" t="str">
        <f t="shared" si="63"/>
        <v>AT</v>
      </c>
      <c r="AX381" s="9" t="s">
        <v>16</v>
      </c>
      <c r="AY381" s="1">
        <v>1.5569915662417899</v>
      </c>
      <c r="AZ381" s="1">
        <v>1.2508490538673001</v>
      </c>
      <c r="BA381" s="1">
        <v>2.5927418363190902</v>
      </c>
      <c r="BB381" s="1">
        <v>1.37086522488329</v>
      </c>
      <c r="BC381" s="1">
        <v>3.38040831733016</v>
      </c>
      <c r="BD381" s="1">
        <v>1.89612722751365</v>
      </c>
      <c r="BE381" s="1">
        <v>11.842621546627599</v>
      </c>
      <c r="BF381" s="1">
        <v>1.1713065204392299</v>
      </c>
      <c r="BG381" s="15">
        <v>1.39847434308576</v>
      </c>
      <c r="BH381" s="1" t="str">
        <f t="shared" si="64"/>
        <v>BF</v>
      </c>
    </row>
    <row r="382" spans="2:60" x14ac:dyDescent="0.35">
      <c r="B382" s="9" t="s">
        <v>17</v>
      </c>
      <c r="C382" s="1">
        <v>3.5489628466503</v>
      </c>
      <c r="D382" s="1">
        <v>2.10933929520754</v>
      </c>
      <c r="E382" s="1">
        <v>18.608336053246401</v>
      </c>
      <c r="F382" s="1">
        <v>6.2812890486637798</v>
      </c>
      <c r="G382" s="1">
        <v>31.7165409513104</v>
      </c>
      <c r="H382" s="1">
        <v>7.2306793840565797</v>
      </c>
      <c r="I382" s="1">
        <v>16.8696337726692</v>
      </c>
      <c r="J382" s="1">
        <v>2.08275781546187</v>
      </c>
      <c r="K382" s="15">
        <v>5.2146241228682397</v>
      </c>
      <c r="L382" s="1" t="str">
        <f t="shared" si="60"/>
        <v>J</v>
      </c>
      <c r="N382" s="9" t="s">
        <v>17</v>
      </c>
      <c r="O382" s="1">
        <v>7.8528418845071899</v>
      </c>
      <c r="P382" s="1">
        <v>7.9017952921957102</v>
      </c>
      <c r="Q382" s="1">
        <v>8.0972823733268893</v>
      </c>
      <c r="R382" s="1">
        <v>8.25201405358189</v>
      </c>
      <c r="S382" s="1">
        <v>8.8682777661030894</v>
      </c>
      <c r="T382" s="1">
        <v>8.8558368619037005</v>
      </c>
      <c r="U382" s="1">
        <v>9.0815733942215093</v>
      </c>
      <c r="V382" s="1">
        <v>8.4320254472272893</v>
      </c>
      <c r="W382" s="15">
        <v>7.9518639328565701</v>
      </c>
      <c r="X382" s="1" t="str">
        <f t="shared" si="61"/>
        <v>O</v>
      </c>
      <c r="Z382" s="9" t="s">
        <v>17</v>
      </c>
      <c r="AA382" s="1">
        <v>1.85794479694919</v>
      </c>
      <c r="AB382" s="1">
        <v>1.75673743497918</v>
      </c>
      <c r="AC382" s="1">
        <v>2.0990738578597901</v>
      </c>
      <c r="AD382" s="1">
        <v>2.5980660478573498</v>
      </c>
      <c r="AE382" s="1">
        <v>2.94402932559173</v>
      </c>
      <c r="AF382" s="1">
        <v>2.4657284812263902</v>
      </c>
      <c r="AG382" s="1">
        <v>2.9404101780421299</v>
      </c>
      <c r="AH382" s="1">
        <v>1.8553012290105999</v>
      </c>
      <c r="AI382" s="15">
        <v>1.8358973927859299</v>
      </c>
      <c r="AJ382" s="1" t="str">
        <f t="shared" si="62"/>
        <v>AB</v>
      </c>
      <c r="AL382" s="9" t="s">
        <v>17</v>
      </c>
      <c r="AM382" s="1">
        <v>1.55656318212353</v>
      </c>
      <c r="AN382" s="1">
        <v>1.43193894172206</v>
      </c>
      <c r="AO382" s="1">
        <v>1.6758498504029899</v>
      </c>
      <c r="AP382" s="1">
        <v>2.1527767230302399</v>
      </c>
      <c r="AQ382" s="1">
        <v>2.4064740467024799</v>
      </c>
      <c r="AR382" s="1">
        <v>1.85878915648071</v>
      </c>
      <c r="AS382" s="1">
        <v>1.7334481107050399</v>
      </c>
      <c r="AT382" s="1">
        <v>1.3834637931274401</v>
      </c>
      <c r="AU382" s="15">
        <v>1.41219359925546</v>
      </c>
      <c r="AV382" s="1" t="str">
        <f t="shared" si="63"/>
        <v>AT</v>
      </c>
      <c r="AX382" s="9" t="s">
        <v>17</v>
      </c>
      <c r="AY382" s="1">
        <v>1.4429878508016101</v>
      </c>
      <c r="AZ382" s="1">
        <v>1.07559239985619</v>
      </c>
      <c r="BA382" s="1">
        <v>1.90584705466494</v>
      </c>
      <c r="BB382" s="1">
        <v>1.61544771287834</v>
      </c>
      <c r="BC382" s="1">
        <v>4.3401428528506898</v>
      </c>
      <c r="BD382" s="1">
        <v>1.62037406424798</v>
      </c>
      <c r="BE382" s="1">
        <v>12.781888335462501</v>
      </c>
      <c r="BF382" s="1">
        <v>1.1026464637392399</v>
      </c>
      <c r="BG382" s="15">
        <v>1.3588073522828401</v>
      </c>
      <c r="BH382" s="1" t="str">
        <f t="shared" si="64"/>
        <v>AZ</v>
      </c>
    </row>
    <row r="383" spans="2:60" x14ac:dyDescent="0.35">
      <c r="B383" s="9" t="s">
        <v>18</v>
      </c>
      <c r="C383" s="1">
        <v>3.2980358326428201</v>
      </c>
      <c r="D383" s="1">
        <v>2.1418456591001598</v>
      </c>
      <c r="E383" s="1">
        <v>16.109420721670599</v>
      </c>
      <c r="F383" s="1">
        <v>7.9544115679979699</v>
      </c>
      <c r="G383" s="1">
        <v>29.9609079824139</v>
      </c>
      <c r="H383" s="1">
        <v>6.7897258291396501</v>
      </c>
      <c r="I383" s="1">
        <v>17.083606064591301</v>
      </c>
      <c r="J383" s="1">
        <v>1.9148825653291901</v>
      </c>
      <c r="K383" s="15">
        <v>3.58752942532041</v>
      </c>
      <c r="L383" s="1" t="str">
        <f t="shared" si="60"/>
        <v>J</v>
      </c>
      <c r="N383" s="9" t="s">
        <v>18</v>
      </c>
      <c r="O383" s="1">
        <v>7.7808489807681003</v>
      </c>
      <c r="P383" s="1">
        <v>7.7972648928505501</v>
      </c>
      <c r="Q383" s="1">
        <v>7.7539671649806197</v>
      </c>
      <c r="R383" s="1">
        <v>8.4353842077741401</v>
      </c>
      <c r="S383" s="1">
        <v>8.7514332014967895</v>
      </c>
      <c r="T383" s="1">
        <v>8.7716884558634103</v>
      </c>
      <c r="U383" s="1">
        <v>9.1728960653429095</v>
      </c>
      <c r="V383" s="1">
        <v>8.2242696910669792</v>
      </c>
      <c r="W383" s="15">
        <v>7.77308730123268</v>
      </c>
      <c r="X383" s="1" t="str">
        <f t="shared" si="61"/>
        <v>Q</v>
      </c>
      <c r="Z383" s="9" t="s">
        <v>18</v>
      </c>
      <c r="AA383" s="1">
        <v>2.4869307037866801</v>
      </c>
      <c r="AB383" s="1">
        <v>1.52079550355503</v>
      </c>
      <c r="AC383" s="1">
        <v>1.9504400681647001</v>
      </c>
      <c r="AD383" s="1">
        <v>2.8807271526284199</v>
      </c>
      <c r="AE383" s="1">
        <v>2.7293670122956999</v>
      </c>
      <c r="AF383" s="1">
        <v>2.29964977280817</v>
      </c>
      <c r="AG383" s="1">
        <v>2.6728452229748298</v>
      </c>
      <c r="AH383" s="1">
        <v>1.5281890049606</v>
      </c>
      <c r="AI383" s="15">
        <v>1.5910577335559699</v>
      </c>
      <c r="AJ383" s="1" t="str">
        <f t="shared" si="62"/>
        <v>AB</v>
      </c>
      <c r="AL383" s="9" t="s">
        <v>18</v>
      </c>
      <c r="AM383" s="1">
        <v>2.5358103925309798</v>
      </c>
      <c r="AN383" s="1">
        <v>1.18083134250232</v>
      </c>
      <c r="AO383" s="1">
        <v>1.57507384253406</v>
      </c>
      <c r="AP383" s="1">
        <v>2.2372326309575299</v>
      </c>
      <c r="AQ383" s="1">
        <v>2.13619110106788</v>
      </c>
      <c r="AR383" s="1">
        <v>1.8108372475438901</v>
      </c>
      <c r="AS383" s="1">
        <v>1.7270522541554101</v>
      </c>
      <c r="AT383" s="1">
        <v>1.0650056341029699</v>
      </c>
      <c r="AU383" s="15">
        <v>1.21297200781708</v>
      </c>
      <c r="AV383" s="1" t="str">
        <f t="shared" si="63"/>
        <v>AT</v>
      </c>
      <c r="AX383" s="9" t="s">
        <v>18</v>
      </c>
      <c r="AY383" s="1">
        <v>1.3877651353118801</v>
      </c>
      <c r="AZ383" s="1">
        <v>1.0542580433976201</v>
      </c>
      <c r="BA383" s="1">
        <v>1.79079129747809</v>
      </c>
      <c r="BB383" s="1">
        <v>1.7585758974085499</v>
      </c>
      <c r="BC383" s="1">
        <v>3.9295510868247399</v>
      </c>
      <c r="BD383" s="1">
        <v>1.4660266285193699</v>
      </c>
      <c r="BE383" s="1">
        <v>10.363283879873</v>
      </c>
      <c r="BF383" s="1">
        <v>1.0634311763792099</v>
      </c>
      <c r="BG383" s="15">
        <v>1.2350766331585199</v>
      </c>
      <c r="BH383" s="1" t="str">
        <f t="shared" si="64"/>
        <v>AZ</v>
      </c>
    </row>
    <row r="384" spans="2:60" x14ac:dyDescent="0.35">
      <c r="B384" s="10" t="s">
        <v>30</v>
      </c>
      <c r="K384" s="15"/>
      <c r="N384" s="10" t="s">
        <v>30</v>
      </c>
      <c r="W384" s="15"/>
      <c r="Z384" s="10" t="s">
        <v>30</v>
      </c>
      <c r="AI384" s="15"/>
      <c r="AL384" s="10" t="s">
        <v>30</v>
      </c>
      <c r="AU384" s="15"/>
      <c r="AX384" s="10" t="s">
        <v>30</v>
      </c>
      <c r="BG384" s="15"/>
    </row>
    <row r="385" spans="2:60" x14ac:dyDescent="0.35">
      <c r="B385" s="9" t="s">
        <v>11</v>
      </c>
      <c r="C385" s="1">
        <v>2.96955193344002</v>
      </c>
      <c r="D385" s="1">
        <v>2.6567719213980401</v>
      </c>
      <c r="E385" s="1">
        <v>14.8550641285195</v>
      </c>
      <c r="F385" s="1">
        <v>4.1548734737727697</v>
      </c>
      <c r="G385" s="1">
        <v>18.781136941823899</v>
      </c>
      <c r="H385" s="1">
        <v>5.7787122749613102</v>
      </c>
      <c r="I385" s="1">
        <v>16.090581589148201</v>
      </c>
      <c r="J385" s="1">
        <v>1.64532004335159</v>
      </c>
      <c r="K385" s="15">
        <v>3.7371571154234702</v>
      </c>
      <c r="L385" s="1" t="str">
        <f t="shared" si="60"/>
        <v>J</v>
      </c>
      <c r="N385" s="9" t="s">
        <v>11</v>
      </c>
      <c r="O385" s="1">
        <v>7.6513291586873802</v>
      </c>
      <c r="P385" s="1">
        <v>7.9846939770610801</v>
      </c>
      <c r="Q385" s="1">
        <v>8.1561683011795694</v>
      </c>
      <c r="R385" s="1">
        <v>8.2190135442258399</v>
      </c>
      <c r="S385" s="1">
        <v>8.7826033685266705</v>
      </c>
      <c r="T385" s="1">
        <v>8.7655436299656095</v>
      </c>
      <c r="U385" s="1">
        <v>8.8964996253359203</v>
      </c>
      <c r="V385" s="1">
        <v>8.2934874817803799</v>
      </c>
      <c r="W385" s="15">
        <v>7.9872568212139399</v>
      </c>
      <c r="X385" s="1" t="str">
        <f t="shared" si="61"/>
        <v>O</v>
      </c>
      <c r="Z385" s="9" t="s">
        <v>11</v>
      </c>
      <c r="AA385" s="1">
        <v>1.95845039147473</v>
      </c>
      <c r="AB385" s="1">
        <v>2.0958406957973401</v>
      </c>
      <c r="AC385" s="1">
        <v>2.3330863809405602</v>
      </c>
      <c r="AD385" s="1">
        <v>2.2892361233078198</v>
      </c>
      <c r="AE385" s="1">
        <v>2.7335739219831199</v>
      </c>
      <c r="AF385" s="1">
        <v>2.4225740979085999</v>
      </c>
      <c r="AG385" s="1">
        <v>2.6443634326389001</v>
      </c>
      <c r="AH385" s="1">
        <v>1.9591486805043199</v>
      </c>
      <c r="AI385" s="15">
        <v>2.04569478096353</v>
      </c>
      <c r="AJ385" s="1" t="str">
        <f t="shared" si="62"/>
        <v>AA</v>
      </c>
      <c r="AL385" s="9" t="s">
        <v>11</v>
      </c>
      <c r="AM385" s="1">
        <v>1.61485840739763</v>
      </c>
      <c r="AN385" s="1">
        <v>1.6283968331043699</v>
      </c>
      <c r="AO385" s="1">
        <v>1.86060863722657</v>
      </c>
      <c r="AP385" s="1">
        <v>1.7949457332519601</v>
      </c>
      <c r="AQ385" s="1">
        <v>2.1378081796860502</v>
      </c>
      <c r="AR385" s="1">
        <v>1.8154308971907001</v>
      </c>
      <c r="AS385" s="1">
        <v>1.5959700188472401</v>
      </c>
      <c r="AT385" s="1">
        <v>1.50558341961659</v>
      </c>
      <c r="AU385" s="15">
        <v>1.6216691779680199</v>
      </c>
      <c r="AV385" s="1" t="str">
        <f t="shared" si="63"/>
        <v>AT</v>
      </c>
      <c r="AX385" s="9" t="s">
        <v>11</v>
      </c>
      <c r="AY385" s="1">
        <v>1.27858663524821</v>
      </c>
      <c r="AZ385" s="1">
        <v>1.2457848169966601</v>
      </c>
      <c r="BA385" s="1">
        <v>2.0716762345576298</v>
      </c>
      <c r="BB385" s="1">
        <v>1.4621497648617201</v>
      </c>
      <c r="BC385" s="1">
        <v>3.32801000067913</v>
      </c>
      <c r="BD385" s="1">
        <v>1.40284843047163</v>
      </c>
      <c r="BE385" s="1">
        <v>10.8033065123737</v>
      </c>
      <c r="BF385" s="1">
        <v>0.99658272608529697</v>
      </c>
      <c r="BG385" s="15">
        <v>1.3895854112796899</v>
      </c>
      <c r="BH385" s="1" t="str">
        <f t="shared" si="64"/>
        <v>BF</v>
      </c>
    </row>
    <row r="386" spans="2:60" x14ac:dyDescent="0.35">
      <c r="B386" s="9" t="s">
        <v>12</v>
      </c>
      <c r="C386" s="1">
        <v>5.2839309621780899</v>
      </c>
      <c r="D386" s="1">
        <v>2.22836686935557</v>
      </c>
      <c r="E386" s="1">
        <v>18.5591355017635</v>
      </c>
      <c r="F386" s="1">
        <v>5.8858105935426597</v>
      </c>
      <c r="G386" s="1">
        <v>24.7568090881221</v>
      </c>
      <c r="H386" s="1">
        <v>6.6547824913360998</v>
      </c>
      <c r="I386" s="1">
        <v>17.3355092307701</v>
      </c>
      <c r="J386" s="1">
        <v>1.88496150828361</v>
      </c>
      <c r="K386" s="15">
        <v>5.30057323299265</v>
      </c>
      <c r="L386" s="1" t="str">
        <f t="shared" si="60"/>
        <v>J</v>
      </c>
      <c r="N386" s="9" t="s">
        <v>12</v>
      </c>
      <c r="O386" s="1">
        <v>7.8328652844183404</v>
      </c>
      <c r="P386" s="1">
        <v>7.98453004725922</v>
      </c>
      <c r="Q386" s="1">
        <v>8.2452211258987091</v>
      </c>
      <c r="R386" s="1">
        <v>8.3808451134964894</v>
      </c>
      <c r="S386" s="1">
        <v>9.0566726605127599</v>
      </c>
      <c r="T386" s="1">
        <v>8.9889857750571096</v>
      </c>
      <c r="U386" s="1">
        <v>9.0471544081311706</v>
      </c>
      <c r="V386" s="1">
        <v>8.4282385597798495</v>
      </c>
      <c r="W386" s="15">
        <v>8.0029005378456208</v>
      </c>
      <c r="X386" s="1" t="str">
        <f t="shared" si="61"/>
        <v>O</v>
      </c>
      <c r="Z386" s="9" t="s">
        <v>12</v>
      </c>
      <c r="AA386" s="1">
        <v>2.37281047818461</v>
      </c>
      <c r="AB386" s="1">
        <v>2.0742270485233001</v>
      </c>
      <c r="AC386" s="1">
        <v>2.3986890858269501</v>
      </c>
      <c r="AD386" s="1">
        <v>2.80068789464167</v>
      </c>
      <c r="AE386" s="1">
        <v>2.8613435420611602</v>
      </c>
      <c r="AF386" s="1">
        <v>2.55984855010652</v>
      </c>
      <c r="AG386" s="1">
        <v>2.8839852335594802</v>
      </c>
      <c r="AH386" s="1">
        <v>2.0548629862942001</v>
      </c>
      <c r="AI386" s="15">
        <v>2.06857899657569</v>
      </c>
      <c r="AJ386" s="1" t="str">
        <f t="shared" si="62"/>
        <v>AH</v>
      </c>
      <c r="AL386" s="9" t="s">
        <v>12</v>
      </c>
      <c r="AM386" s="1">
        <v>2.2525138356819401</v>
      </c>
      <c r="AN386" s="1">
        <v>1.64092402978173</v>
      </c>
      <c r="AO386" s="1">
        <v>1.9274748077015</v>
      </c>
      <c r="AP386" s="1">
        <v>2.3989741614651101</v>
      </c>
      <c r="AQ386" s="1">
        <v>2.2575170132917499</v>
      </c>
      <c r="AR386" s="1">
        <v>1.93367867671194</v>
      </c>
      <c r="AS386" s="1">
        <v>1.72373631787591</v>
      </c>
      <c r="AT386" s="1">
        <v>1.56607389985678</v>
      </c>
      <c r="AU386" s="15">
        <v>1.62704029782335</v>
      </c>
      <c r="AV386" s="1" t="str">
        <f t="shared" si="63"/>
        <v>AT</v>
      </c>
      <c r="AX386" s="9" t="s">
        <v>12</v>
      </c>
      <c r="AY386" s="1">
        <v>1.3256537509653401</v>
      </c>
      <c r="AZ386" s="1">
        <v>1.2313925539470401</v>
      </c>
      <c r="BA386" s="1">
        <v>2.1868811826815802</v>
      </c>
      <c r="BB386" s="1">
        <v>1.50268245914016</v>
      </c>
      <c r="BC386" s="1">
        <v>3.8048455170731201</v>
      </c>
      <c r="BD386" s="1">
        <v>1.86693190424899</v>
      </c>
      <c r="BE386" s="1">
        <v>12.028182008349599</v>
      </c>
      <c r="BF386" s="1">
        <v>1.1124792256337499</v>
      </c>
      <c r="BG386" s="15">
        <v>1.36889876315643</v>
      </c>
      <c r="BH386" s="1" t="str">
        <f t="shared" si="64"/>
        <v>BF</v>
      </c>
    </row>
    <row r="387" spans="2:60" x14ac:dyDescent="0.35">
      <c r="B387" s="9" t="s">
        <v>13</v>
      </c>
      <c r="C387" s="1">
        <v>4.9822119187659197</v>
      </c>
      <c r="D387" s="1">
        <v>4.2087381907742998</v>
      </c>
      <c r="E387" s="1">
        <v>14.9011890147573</v>
      </c>
      <c r="F387" s="1">
        <v>5.7461996776702096</v>
      </c>
      <c r="G387" s="1">
        <v>40.197133403176103</v>
      </c>
      <c r="H387" s="1">
        <v>7.96279206292468</v>
      </c>
      <c r="I387" s="1">
        <v>18.233736650624301</v>
      </c>
      <c r="J387" s="1">
        <v>2.4997471169946799</v>
      </c>
      <c r="K387" s="15">
        <v>5.5736536544988997</v>
      </c>
      <c r="L387" s="1" t="str">
        <f t="shared" si="60"/>
        <v>J</v>
      </c>
      <c r="N387" s="9" t="s">
        <v>13</v>
      </c>
      <c r="O387" s="1">
        <v>8.0407507971141907</v>
      </c>
      <c r="P387" s="1">
        <v>8.0426292201610892</v>
      </c>
      <c r="Q387" s="1">
        <v>8.4501066216594101</v>
      </c>
      <c r="R387" s="1">
        <v>8.8537392010752392</v>
      </c>
      <c r="S387" s="1">
        <v>9.1964829139553999</v>
      </c>
      <c r="T387" s="1">
        <v>9.1781850191071701</v>
      </c>
      <c r="U387" s="1">
        <v>9.4139178154771699</v>
      </c>
      <c r="V387" s="1">
        <v>8.6653478759335503</v>
      </c>
      <c r="W387" s="15">
        <v>8.0145396975613998</v>
      </c>
      <c r="X387" s="1" t="str">
        <f t="shared" si="61"/>
        <v>W</v>
      </c>
      <c r="Z387" s="9" t="s">
        <v>13</v>
      </c>
      <c r="AA387" s="1">
        <v>2.4622129705032898</v>
      </c>
      <c r="AB387" s="1">
        <v>2.3866910478952899</v>
      </c>
      <c r="AC387" s="1">
        <v>2.5869116874430702</v>
      </c>
      <c r="AD387" s="1">
        <v>4.4690423303201499</v>
      </c>
      <c r="AE387" s="1">
        <v>3.4820204483733401</v>
      </c>
      <c r="AF387" s="1">
        <v>3.19006951297765</v>
      </c>
      <c r="AG387" s="1">
        <v>3.41221495391247</v>
      </c>
      <c r="AH387" s="1">
        <v>2.30171999386932</v>
      </c>
      <c r="AI387" s="15">
        <v>2.2568389556969</v>
      </c>
      <c r="AJ387" s="1" t="str">
        <f t="shared" si="62"/>
        <v>AI</v>
      </c>
      <c r="AL387" s="9" t="s">
        <v>13</v>
      </c>
      <c r="AM387" s="1">
        <v>2.6546312991901901</v>
      </c>
      <c r="AN387" s="1">
        <v>1.7258842561297001</v>
      </c>
      <c r="AO387" s="1">
        <v>2.0930152103071098</v>
      </c>
      <c r="AP387" s="1">
        <v>6.42641421475314</v>
      </c>
      <c r="AQ387" s="1">
        <v>2.8423449359094701</v>
      </c>
      <c r="AR387" s="1">
        <v>2.2602989044918398</v>
      </c>
      <c r="AS387" s="1">
        <v>2.0270814602287901</v>
      </c>
      <c r="AT387" s="1">
        <v>1.68767598022875</v>
      </c>
      <c r="AU387" s="15">
        <v>1.66210144951271</v>
      </c>
      <c r="AV387" s="1" t="str">
        <f t="shared" si="63"/>
        <v>AU</v>
      </c>
      <c r="AX387" s="9" t="s">
        <v>13</v>
      </c>
      <c r="AY387" s="1">
        <v>1.39448222774159</v>
      </c>
      <c r="AZ387" s="1">
        <v>1.23347536637641</v>
      </c>
      <c r="BA387" s="1">
        <v>2.2328128971575798</v>
      </c>
      <c r="BB387" s="1">
        <v>1.6674015289404001</v>
      </c>
      <c r="BC387" s="1">
        <v>4.8227380625813003</v>
      </c>
      <c r="BD387" s="1">
        <v>1.9238156833686899</v>
      </c>
      <c r="BE387" s="1">
        <v>10.869001480308601</v>
      </c>
      <c r="BF387" s="1">
        <v>1.3810094290903201</v>
      </c>
      <c r="BG387" s="15">
        <v>1.5111807693505399</v>
      </c>
      <c r="BH387" s="1" t="str">
        <f t="shared" si="64"/>
        <v>AZ</v>
      </c>
    </row>
    <row r="388" spans="2:60" x14ac:dyDescent="0.35">
      <c r="B388" s="9" t="s">
        <v>14</v>
      </c>
      <c r="C388" s="1">
        <v>8.6869328719411492</v>
      </c>
      <c r="D388" s="1">
        <v>7.4437371139069697</v>
      </c>
      <c r="E388" s="1">
        <v>15.1929536257796</v>
      </c>
      <c r="F388" s="1">
        <v>10.4523855950229</v>
      </c>
      <c r="G388" s="1">
        <v>42.592728901092599</v>
      </c>
      <c r="H388" s="1">
        <v>10.497470808640299</v>
      </c>
      <c r="I388" s="1">
        <v>18.1649436802434</v>
      </c>
      <c r="J388" s="1">
        <v>3.2730828872222499</v>
      </c>
      <c r="K388" s="15">
        <v>13.0530443619861</v>
      </c>
      <c r="L388" s="1" t="str">
        <f t="shared" si="60"/>
        <v>J</v>
      </c>
      <c r="N388" s="9" t="s">
        <v>14</v>
      </c>
      <c r="O388" s="1">
        <v>8.3478348579456298</v>
      </c>
      <c r="P388" s="1">
        <v>8.7821062066620197</v>
      </c>
      <c r="Q388" s="1">
        <v>8.9944127982431894</v>
      </c>
      <c r="R388" s="1">
        <v>11.2540612286365</v>
      </c>
      <c r="S388" s="1">
        <v>9.4172550743827692</v>
      </c>
      <c r="T388" s="1">
        <v>9.7179029389474696</v>
      </c>
      <c r="U388" s="1">
        <v>9.6720684554529601</v>
      </c>
      <c r="V388" s="1">
        <v>8.9901807681775097</v>
      </c>
      <c r="W388" s="15">
        <v>8.4919428799031405</v>
      </c>
      <c r="X388" s="1" t="str">
        <f t="shared" si="61"/>
        <v>O</v>
      </c>
      <c r="Z388" s="9" t="s">
        <v>14</v>
      </c>
      <c r="AA388" s="1">
        <v>3.0227820406505002</v>
      </c>
      <c r="AB388" s="1">
        <v>4.2492292886245497</v>
      </c>
      <c r="AC388" s="1">
        <v>3.6332177326970099</v>
      </c>
      <c r="AD388" s="1">
        <v>8.93012455117813</v>
      </c>
      <c r="AE388" s="1">
        <v>4.2552123966485098</v>
      </c>
      <c r="AF388" s="1">
        <v>4.2544573416089504</v>
      </c>
      <c r="AG388" s="1">
        <v>3.9467052825989599</v>
      </c>
      <c r="AH388" s="1">
        <v>2.9173505606526802</v>
      </c>
      <c r="AI388" s="15">
        <v>3.1081342439311102</v>
      </c>
      <c r="AJ388" s="1" t="str">
        <f t="shared" si="62"/>
        <v>AH</v>
      </c>
      <c r="AL388" s="9" t="s">
        <v>14</v>
      </c>
      <c r="AM388" s="1">
        <v>2.39964237796636</v>
      </c>
      <c r="AN388" s="1">
        <v>2.1841013941078198</v>
      </c>
      <c r="AO388" s="1">
        <v>2.4499069389221799</v>
      </c>
      <c r="AP388" s="1">
        <v>8.7622756584629098</v>
      </c>
      <c r="AQ388" s="1">
        <v>2.9220945289364302</v>
      </c>
      <c r="AR388" s="1">
        <v>3.0634899360394798</v>
      </c>
      <c r="AS388" s="1">
        <v>2.7083863311901499</v>
      </c>
      <c r="AT388" s="1">
        <v>2.0927094475093702</v>
      </c>
      <c r="AU388" s="15">
        <v>1.9670809680085</v>
      </c>
      <c r="AV388" s="1" t="str">
        <f t="shared" si="63"/>
        <v>AU</v>
      </c>
      <c r="AX388" s="9" t="s">
        <v>14</v>
      </c>
      <c r="AY388" s="1">
        <v>1.66618601352683</v>
      </c>
      <c r="AZ388" s="1">
        <v>1.86941601462813</v>
      </c>
      <c r="BA388" s="1">
        <v>2.5660887995433099</v>
      </c>
      <c r="BB388" s="1">
        <v>2.1367821079167402</v>
      </c>
      <c r="BC388" s="1">
        <v>5.0485897876832304</v>
      </c>
      <c r="BD388" s="1">
        <v>3.3709788734797099</v>
      </c>
      <c r="BE388" s="1">
        <v>10.968783514652401</v>
      </c>
      <c r="BF388" s="1">
        <v>1.9942137518843801</v>
      </c>
      <c r="BG388" s="15">
        <v>1.8142686344486501</v>
      </c>
      <c r="BH388" s="1" t="str">
        <f t="shared" si="64"/>
        <v>AY</v>
      </c>
    </row>
    <row r="389" spans="2:60" x14ac:dyDescent="0.35">
      <c r="B389" s="9" t="s">
        <v>15</v>
      </c>
      <c r="C389" s="1">
        <v>7.4445574314283496</v>
      </c>
      <c r="D389" s="1">
        <v>10.836359828474601</v>
      </c>
      <c r="E389" s="1">
        <v>18.435042649727201</v>
      </c>
      <c r="F389" s="1">
        <v>10.715634869568801</v>
      </c>
      <c r="G389" s="1">
        <v>20.1734588047571</v>
      </c>
      <c r="H389" s="1">
        <v>9.3701691822736795</v>
      </c>
      <c r="I389" s="1">
        <v>17.578033365347</v>
      </c>
      <c r="J389" s="1">
        <v>8.0280849342944496</v>
      </c>
      <c r="K389" s="15">
        <v>10.814393649015001</v>
      </c>
      <c r="L389" s="1" t="str">
        <f t="shared" si="60"/>
        <v>C</v>
      </c>
      <c r="N389" s="9" t="s">
        <v>15</v>
      </c>
      <c r="O389" s="1">
        <v>9.1483046140654807</v>
      </c>
      <c r="P389" s="1">
        <v>10.976760127429401</v>
      </c>
      <c r="Q389" s="1">
        <v>10.5122143466198</v>
      </c>
      <c r="R389" s="1">
        <v>11.0420338056202</v>
      </c>
      <c r="S389" s="1">
        <v>9.8570976874568004</v>
      </c>
      <c r="T389" s="1">
        <v>9.7356837133556908</v>
      </c>
      <c r="U389" s="1">
        <v>9.8892024577153208</v>
      </c>
      <c r="V389" s="1">
        <v>10.4199915228204</v>
      </c>
      <c r="W389" s="15">
        <v>10.9541701636069</v>
      </c>
      <c r="X389" s="1" t="str">
        <f t="shared" si="61"/>
        <v>O</v>
      </c>
      <c r="Z389" s="9" t="s">
        <v>15</v>
      </c>
      <c r="AA389" s="1">
        <v>5.2566356318232001</v>
      </c>
      <c r="AB389" s="1">
        <v>8.5535471860707695</v>
      </c>
      <c r="AC389" s="1">
        <v>5.9554933827737901</v>
      </c>
      <c r="AD389" s="1">
        <v>8.4671691747072</v>
      </c>
      <c r="AE389" s="1">
        <v>4.5779246004523104</v>
      </c>
      <c r="AF389" s="1">
        <v>4.1651554425637896</v>
      </c>
      <c r="AG389" s="1">
        <v>4.6809764791861204</v>
      </c>
      <c r="AH389" s="1">
        <v>5.0585842374351699</v>
      </c>
      <c r="AI389" s="15">
        <v>8.5571430097434202</v>
      </c>
      <c r="AJ389" s="1" t="str">
        <f t="shared" si="62"/>
        <v>AF</v>
      </c>
      <c r="AL389" s="9" t="s">
        <v>15</v>
      </c>
      <c r="AM389" s="1">
        <v>4.6550243418678301</v>
      </c>
      <c r="AN389" s="1">
        <v>7.6330501690020398</v>
      </c>
      <c r="AO389" s="1">
        <v>5.6800183322339697</v>
      </c>
      <c r="AP389" s="1">
        <v>7.4711667749154396</v>
      </c>
      <c r="AQ389" s="1">
        <v>4.1436875916013998</v>
      </c>
      <c r="AR389" s="1">
        <v>3.6920440890642698</v>
      </c>
      <c r="AS389" s="1">
        <v>3.5894573220289301</v>
      </c>
      <c r="AT389" s="1">
        <v>5.0254366133767698</v>
      </c>
      <c r="AU389" s="15">
        <v>7.6146272610700203</v>
      </c>
      <c r="AV389" s="1" t="str">
        <f t="shared" si="63"/>
        <v>AS</v>
      </c>
      <c r="AX389" s="9" t="s">
        <v>15</v>
      </c>
      <c r="AY389" s="1">
        <v>2.2077353070615602</v>
      </c>
      <c r="AZ389" s="1">
        <v>2.4784661790658902</v>
      </c>
      <c r="BA389" s="1">
        <v>2.74945241120535</v>
      </c>
      <c r="BB389" s="1">
        <v>2.50302965168851</v>
      </c>
      <c r="BC389" s="1">
        <v>3.3382306056912898</v>
      </c>
      <c r="BD389" s="1">
        <v>2.0897738067064302</v>
      </c>
      <c r="BE389" s="1">
        <v>10.6478677490159</v>
      </c>
      <c r="BF389" s="1">
        <v>1.9625427221756599</v>
      </c>
      <c r="BG389" s="15">
        <v>2.4834789106999202</v>
      </c>
      <c r="BH389" s="1" t="str">
        <f t="shared" si="64"/>
        <v>BF</v>
      </c>
    </row>
    <row r="390" spans="2:60" x14ac:dyDescent="0.35">
      <c r="B390" s="9" t="s">
        <v>16</v>
      </c>
      <c r="C390" s="1">
        <v>2.6910346118467601</v>
      </c>
      <c r="D390" s="1">
        <v>4.6363342610762004</v>
      </c>
      <c r="E390" s="1">
        <v>19.540426666558702</v>
      </c>
      <c r="F390" s="1">
        <v>4.9765538450478601</v>
      </c>
      <c r="G390" s="1">
        <v>22.400732501377199</v>
      </c>
      <c r="H390" s="1">
        <v>6.5586946818704499</v>
      </c>
      <c r="I390" s="1">
        <v>15.509554714787001</v>
      </c>
      <c r="J390" s="1">
        <v>2.1767216919796</v>
      </c>
      <c r="K390" s="15">
        <v>3.7975118675441899</v>
      </c>
      <c r="L390" s="1" t="str">
        <f t="shared" si="60"/>
        <v>J</v>
      </c>
      <c r="N390" s="9" t="s">
        <v>16</v>
      </c>
      <c r="O390" s="1">
        <v>8.0424548888725393</v>
      </c>
      <c r="P390" s="1">
        <v>8.1776678423595506</v>
      </c>
      <c r="Q390" s="1">
        <v>8.3822039819282494</v>
      </c>
      <c r="R390" s="1">
        <v>8.4591319563721701</v>
      </c>
      <c r="S390" s="1">
        <v>9.1299935277753104</v>
      </c>
      <c r="T390" s="1">
        <v>9.0220673694237998</v>
      </c>
      <c r="U390" s="1">
        <v>9.1683413770396491</v>
      </c>
      <c r="V390" s="1">
        <v>8.5111577042924296</v>
      </c>
      <c r="W390" s="15">
        <v>8.0916216975744604</v>
      </c>
      <c r="X390" s="1" t="str">
        <f t="shared" si="61"/>
        <v>O</v>
      </c>
      <c r="Z390" s="9" t="s">
        <v>16</v>
      </c>
      <c r="AA390" s="1">
        <v>2.9295502718082198</v>
      </c>
      <c r="AB390" s="1">
        <v>2.4466457873379901</v>
      </c>
      <c r="AC390" s="1">
        <v>2.7246727714811398</v>
      </c>
      <c r="AD390" s="1">
        <v>2.98106375944166</v>
      </c>
      <c r="AE390" s="1">
        <v>3.0289761350706801</v>
      </c>
      <c r="AF390" s="1">
        <v>2.7205687169902402</v>
      </c>
      <c r="AG390" s="1">
        <v>2.9817043547505602</v>
      </c>
      <c r="AH390" s="1">
        <v>2.27114200483879</v>
      </c>
      <c r="AI390" s="15">
        <v>2.4349640572348901</v>
      </c>
      <c r="AJ390" s="1" t="str">
        <f t="shared" si="62"/>
        <v>AH</v>
      </c>
      <c r="AL390" s="9" t="s">
        <v>16</v>
      </c>
      <c r="AM390" s="1">
        <v>2.37613727019601</v>
      </c>
      <c r="AN390" s="1">
        <v>1.8939015731553801</v>
      </c>
      <c r="AO390" s="1">
        <v>2.15365323183791</v>
      </c>
      <c r="AP390" s="1">
        <v>2.52687819403415</v>
      </c>
      <c r="AQ390" s="1">
        <v>2.40384925306806</v>
      </c>
      <c r="AR390" s="1">
        <v>1.9982898923660899</v>
      </c>
      <c r="AS390" s="1">
        <v>1.7283383469298601</v>
      </c>
      <c r="AT390" s="1">
        <v>1.6712789322920101</v>
      </c>
      <c r="AU390" s="15">
        <v>1.83445030869074</v>
      </c>
      <c r="AV390" s="1" t="str">
        <f t="shared" si="63"/>
        <v>AT</v>
      </c>
      <c r="AX390" s="9" t="s">
        <v>16</v>
      </c>
      <c r="AY390" s="1">
        <v>1.3519338536657799</v>
      </c>
      <c r="AZ390" s="1">
        <v>1.52136246310308</v>
      </c>
      <c r="BA390" s="1">
        <v>2.5779049933094602</v>
      </c>
      <c r="BB390" s="1">
        <v>1.3668754733439901</v>
      </c>
      <c r="BC390" s="1">
        <v>3.7808698058440302</v>
      </c>
      <c r="BD390" s="1">
        <v>1.8767610447097001</v>
      </c>
      <c r="BE390" s="1">
        <v>12.6149525855267</v>
      </c>
      <c r="BF390" s="1">
        <v>1.1564683534709801</v>
      </c>
      <c r="BG390" s="15">
        <v>1.3822292940455301</v>
      </c>
      <c r="BH390" s="1" t="str">
        <f t="shared" si="64"/>
        <v>BF</v>
      </c>
    </row>
    <row r="391" spans="2:60" x14ac:dyDescent="0.35">
      <c r="B391" s="9" t="s">
        <v>17</v>
      </c>
      <c r="C391" s="1">
        <v>3.48999866745811</v>
      </c>
      <c r="D391" s="1">
        <v>2.5234649578059698</v>
      </c>
      <c r="E391" s="1">
        <v>17.018378587984198</v>
      </c>
      <c r="F391" s="1">
        <v>6.3706557881014998</v>
      </c>
      <c r="G391" s="1">
        <v>28.3660267563384</v>
      </c>
      <c r="H391" s="1">
        <v>6.7280241454736203</v>
      </c>
      <c r="I391" s="1">
        <v>18.0933917197891</v>
      </c>
      <c r="J391" s="1">
        <v>1.9865066465538399</v>
      </c>
      <c r="K391" s="15">
        <v>4.1259412655443697</v>
      </c>
      <c r="L391" s="1" t="str">
        <f t="shared" si="60"/>
        <v>J</v>
      </c>
      <c r="N391" s="9" t="s">
        <v>17</v>
      </c>
      <c r="O391" s="1">
        <v>7.8372027856537301</v>
      </c>
      <c r="P391" s="1">
        <v>7.8832629923310398</v>
      </c>
      <c r="Q391" s="1">
        <v>8.0912551643047692</v>
      </c>
      <c r="R391" s="1">
        <v>8.3700738737608305</v>
      </c>
      <c r="S391" s="1">
        <v>8.8827152719775793</v>
      </c>
      <c r="T391" s="1">
        <v>8.7978732898971792</v>
      </c>
      <c r="U391" s="1">
        <v>9.4488875667119192</v>
      </c>
      <c r="V391" s="1">
        <v>8.4278485052866294</v>
      </c>
      <c r="W391" s="15">
        <v>7.91548808725112</v>
      </c>
      <c r="X391" s="1" t="str">
        <f t="shared" si="61"/>
        <v>O</v>
      </c>
      <c r="Z391" s="9" t="s">
        <v>17</v>
      </c>
      <c r="AA391" s="1">
        <v>1.9280044546994899</v>
      </c>
      <c r="AB391" s="1">
        <v>1.7948291564266099</v>
      </c>
      <c r="AC391" s="1">
        <v>2.0920488100907302</v>
      </c>
      <c r="AD391" s="1">
        <v>2.9480470180060898</v>
      </c>
      <c r="AE391" s="1">
        <v>2.6510029694305102</v>
      </c>
      <c r="AF391" s="1">
        <v>2.4676380115074799</v>
      </c>
      <c r="AG391" s="1">
        <v>2.9223172610208601</v>
      </c>
      <c r="AH391" s="1">
        <v>1.83789646673774</v>
      </c>
      <c r="AI391" s="15">
        <v>1.8678879484099999</v>
      </c>
      <c r="AJ391" s="1" t="str">
        <f t="shared" si="62"/>
        <v>AB</v>
      </c>
      <c r="AL391" s="9" t="s">
        <v>17</v>
      </c>
      <c r="AM391" s="1">
        <v>1.6505291118148899</v>
      </c>
      <c r="AN391" s="1">
        <v>1.4266624342135299</v>
      </c>
      <c r="AO391" s="1">
        <v>1.66416242097092</v>
      </c>
      <c r="AP391" s="1">
        <v>2.3723898417822999</v>
      </c>
      <c r="AQ391" s="1">
        <v>2.0742825227645598</v>
      </c>
      <c r="AR391" s="1">
        <v>1.9044836987899201</v>
      </c>
      <c r="AS391" s="1">
        <v>1.71585472449224</v>
      </c>
      <c r="AT391" s="1">
        <v>1.3823185993160101</v>
      </c>
      <c r="AU391" s="15">
        <v>1.3983737574814601</v>
      </c>
      <c r="AV391" s="1" t="str">
        <f t="shared" si="63"/>
        <v>AT</v>
      </c>
      <c r="AX391" s="9" t="s">
        <v>17</v>
      </c>
      <c r="AY391" s="1">
        <v>1.2373766883053099</v>
      </c>
      <c r="AZ391" s="1">
        <v>1.07308876896496</v>
      </c>
      <c r="BA391" s="1">
        <v>1.8969315768341399</v>
      </c>
      <c r="BB391" s="1">
        <v>1.7558852726818399</v>
      </c>
      <c r="BC391" s="1">
        <v>3.7125146782682799</v>
      </c>
      <c r="BD391" s="1">
        <v>1.5544229246779899</v>
      </c>
      <c r="BE391" s="1">
        <v>9.6486796064506795</v>
      </c>
      <c r="BF391" s="1">
        <v>1.08091979717139</v>
      </c>
      <c r="BG391" s="15">
        <v>1.27536793333649</v>
      </c>
      <c r="BH391" s="1" t="str">
        <f t="shared" si="64"/>
        <v>AZ</v>
      </c>
    </row>
    <row r="392" spans="2:60" x14ac:dyDescent="0.35">
      <c r="B392" s="9" t="s">
        <v>18</v>
      </c>
      <c r="C392" s="1">
        <v>4.0400314890433604</v>
      </c>
      <c r="D392" s="1">
        <v>2.80098369963107</v>
      </c>
      <c r="E392" s="1">
        <v>16.0784867820534</v>
      </c>
      <c r="F392" s="1">
        <v>6.2824872879469797</v>
      </c>
      <c r="G392" s="1">
        <v>26.533493865472298</v>
      </c>
      <c r="H392" s="1">
        <v>6.9655932872106696</v>
      </c>
      <c r="I392" s="1">
        <v>15.4978405551704</v>
      </c>
      <c r="J392" s="1">
        <v>1.58936410734142</v>
      </c>
      <c r="K392" s="15">
        <v>3.8890779854505402</v>
      </c>
      <c r="L392" s="1" t="str">
        <f t="shared" si="60"/>
        <v>J</v>
      </c>
      <c r="N392" s="9" t="s">
        <v>18</v>
      </c>
      <c r="O392" s="1">
        <v>7.7088304548102098</v>
      </c>
      <c r="P392" s="1">
        <v>7.7827856330380696</v>
      </c>
      <c r="Q392" s="1">
        <v>7.7460470016502097</v>
      </c>
      <c r="R392" s="1">
        <v>8.2841785412224507</v>
      </c>
      <c r="S392" s="1">
        <v>8.80771934302388</v>
      </c>
      <c r="T392" s="1">
        <v>8.7436400480263607</v>
      </c>
      <c r="U392" s="1">
        <v>9.1660447775178309</v>
      </c>
      <c r="V392" s="1">
        <v>8.1937599439790993</v>
      </c>
      <c r="W392" s="15">
        <v>7.7779149519182402</v>
      </c>
      <c r="X392" s="1" t="str">
        <f t="shared" si="61"/>
        <v>O</v>
      </c>
      <c r="Z392" s="9" t="s">
        <v>18</v>
      </c>
      <c r="AA392" s="1">
        <v>2.93383804466627</v>
      </c>
      <c r="AB392" s="1">
        <v>1.4794465075460901</v>
      </c>
      <c r="AC392" s="1">
        <v>1.95695287284227</v>
      </c>
      <c r="AD392" s="1">
        <v>2.8682580927702501</v>
      </c>
      <c r="AE392" s="1">
        <v>2.77399123334841</v>
      </c>
      <c r="AF392" s="1">
        <v>2.3509626744059502</v>
      </c>
      <c r="AG392" s="1">
        <v>2.5587550887515298</v>
      </c>
      <c r="AH392" s="1">
        <v>1.49815664460406</v>
      </c>
      <c r="AI392" s="15">
        <v>1.5807897088743901</v>
      </c>
      <c r="AJ392" s="1" t="str">
        <f t="shared" si="62"/>
        <v>AB</v>
      </c>
      <c r="AL392" s="9" t="s">
        <v>18</v>
      </c>
      <c r="AM392" s="1">
        <v>2.9852069823031999</v>
      </c>
      <c r="AN392" s="1">
        <v>1.1491059485163599</v>
      </c>
      <c r="AO392" s="1">
        <v>1.5674793944106</v>
      </c>
      <c r="AP392" s="1">
        <v>2.5088442109223301</v>
      </c>
      <c r="AQ392" s="1">
        <v>2.2181394099910401</v>
      </c>
      <c r="AR392" s="1">
        <v>1.84043123366352</v>
      </c>
      <c r="AS392" s="1">
        <v>1.64755548113799</v>
      </c>
      <c r="AT392" s="1">
        <v>1.0551198165981801</v>
      </c>
      <c r="AU392" s="15">
        <v>1.2118430016364501</v>
      </c>
      <c r="AV392" s="1" t="str">
        <f t="shared" si="63"/>
        <v>AT</v>
      </c>
      <c r="AX392" s="9" t="s">
        <v>18</v>
      </c>
      <c r="AY392" s="1">
        <v>1.16004120746077</v>
      </c>
      <c r="AZ392" s="1">
        <v>1.01501873321952</v>
      </c>
      <c r="BA392" s="1">
        <v>1.7844495138390499</v>
      </c>
      <c r="BB392" s="1">
        <v>1.74804157545538</v>
      </c>
      <c r="BC392" s="1">
        <v>4.1257229680815799</v>
      </c>
      <c r="BD392" s="1">
        <v>1.51327113780238</v>
      </c>
      <c r="BE392" s="1">
        <v>11.2236729702649</v>
      </c>
      <c r="BF392" s="1">
        <v>1.0631462091777399</v>
      </c>
      <c r="BG392" s="15">
        <v>1.2478522076695999</v>
      </c>
      <c r="BH392" s="1" t="str">
        <f t="shared" si="64"/>
        <v>AZ</v>
      </c>
    </row>
    <row r="393" spans="2:60" x14ac:dyDescent="0.35">
      <c r="B393" s="10" t="s">
        <v>31</v>
      </c>
      <c r="K393" s="15"/>
      <c r="N393" s="10" t="s">
        <v>31</v>
      </c>
      <c r="W393" s="15"/>
      <c r="Z393" s="10" t="s">
        <v>31</v>
      </c>
      <c r="AI393" s="15"/>
      <c r="AL393" s="10" t="s">
        <v>31</v>
      </c>
      <c r="AU393" s="15"/>
      <c r="AX393" s="10" t="s">
        <v>31</v>
      </c>
      <c r="BG393" s="15"/>
    </row>
    <row r="394" spans="2:60" x14ac:dyDescent="0.35">
      <c r="B394" s="9" t="s">
        <v>11</v>
      </c>
      <c r="C394" s="1">
        <v>3.9886961655426898</v>
      </c>
      <c r="D394" s="1">
        <v>2.1453356562786299</v>
      </c>
      <c r="E394" s="1">
        <v>13.930180374439599</v>
      </c>
      <c r="F394" s="1">
        <v>4.2240457994346601</v>
      </c>
      <c r="G394" s="1">
        <v>17.079610848613601</v>
      </c>
      <c r="H394" s="1">
        <v>5.0506386227690001</v>
      </c>
      <c r="I394" s="1">
        <v>18.2989022159251</v>
      </c>
      <c r="J394" s="1">
        <v>1.4655636957685401</v>
      </c>
      <c r="K394" s="15">
        <v>2.9746120718741902</v>
      </c>
      <c r="L394" s="1" t="str">
        <f t="shared" si="60"/>
        <v>J</v>
      </c>
      <c r="N394" s="9" t="s">
        <v>11</v>
      </c>
      <c r="O394" s="1">
        <v>7.9948074569751801</v>
      </c>
      <c r="P394" s="1">
        <v>7.9231864535712297</v>
      </c>
      <c r="Q394" s="1">
        <v>8.2160762977596402</v>
      </c>
      <c r="R394" s="1">
        <v>8.2030734948268407</v>
      </c>
      <c r="S394" s="1">
        <v>8.8843589899489608</v>
      </c>
      <c r="T394" s="1">
        <v>8.3020272902560297</v>
      </c>
      <c r="U394" s="1">
        <v>9.3427406039859395</v>
      </c>
      <c r="V394" s="1">
        <v>8.0879729023343003</v>
      </c>
      <c r="W394" s="15">
        <v>7.9451861234423902</v>
      </c>
      <c r="X394" s="1" t="str">
        <f t="shared" si="61"/>
        <v>P</v>
      </c>
      <c r="Z394" s="9" t="s">
        <v>11</v>
      </c>
      <c r="AA394" s="1">
        <v>2.8583769715031901</v>
      </c>
      <c r="AB394" s="1">
        <v>1.99806468321974</v>
      </c>
      <c r="AC394" s="1">
        <v>2.4220707338715499</v>
      </c>
      <c r="AD394" s="1">
        <v>2.8019888633534902</v>
      </c>
      <c r="AE394" s="1">
        <v>2.4787293079295698</v>
      </c>
      <c r="AF394" s="1">
        <v>2.1720015984021499</v>
      </c>
      <c r="AG394" s="1">
        <v>3.4539095338503301</v>
      </c>
      <c r="AH394" s="1">
        <v>1.9176655123878501</v>
      </c>
      <c r="AI394" s="15">
        <v>1.9905438688811401</v>
      </c>
      <c r="AJ394" s="1" t="str">
        <f t="shared" si="62"/>
        <v>AH</v>
      </c>
      <c r="AL394" s="9" t="s">
        <v>11</v>
      </c>
      <c r="AM394" s="1">
        <v>2.7947096167554601</v>
      </c>
      <c r="AN394" s="1">
        <v>1.6036051419072499</v>
      </c>
      <c r="AO394" s="1">
        <v>2.0298249030149802</v>
      </c>
      <c r="AP394" s="1">
        <v>2.87991144646834</v>
      </c>
      <c r="AQ394" s="1">
        <v>1.95587071160785</v>
      </c>
      <c r="AR394" s="1">
        <v>1.6550377976978099</v>
      </c>
      <c r="AS394" s="1">
        <v>1.56898419544069</v>
      </c>
      <c r="AT394" s="1">
        <v>1.48883493005155</v>
      </c>
      <c r="AU394" s="15">
        <v>1.5964473634305101</v>
      </c>
      <c r="AV394" s="1" t="str">
        <f t="shared" si="63"/>
        <v>AT</v>
      </c>
      <c r="AX394" s="9" t="s">
        <v>11</v>
      </c>
      <c r="AY394" s="1">
        <v>1.2712982365533301</v>
      </c>
      <c r="AZ394" s="1">
        <v>1.2097442082841401</v>
      </c>
      <c r="BA394" s="1">
        <v>2.0593332907742101</v>
      </c>
      <c r="BB394" s="1">
        <v>1.4251387507119799</v>
      </c>
      <c r="BC394" s="1">
        <v>3.0691246202325599</v>
      </c>
      <c r="BD394" s="1">
        <v>1.2300006020929899</v>
      </c>
      <c r="BE394" s="1">
        <v>13.3139157281497</v>
      </c>
      <c r="BF394" s="1">
        <v>0.95443966667121605</v>
      </c>
      <c r="BG394" s="15">
        <v>1.3477768558874601</v>
      </c>
      <c r="BH394" s="1" t="str">
        <f t="shared" si="64"/>
        <v>BF</v>
      </c>
    </row>
    <row r="395" spans="2:60" x14ac:dyDescent="0.35">
      <c r="B395" s="9" t="s">
        <v>12</v>
      </c>
      <c r="C395" s="1">
        <v>6.0496138384584199</v>
      </c>
      <c r="D395" s="1">
        <v>3.3154547868266202</v>
      </c>
      <c r="E395" s="1">
        <v>16.476420474728901</v>
      </c>
      <c r="F395" s="1">
        <v>7.2203461721559696</v>
      </c>
      <c r="G395" s="1">
        <v>23.992680529754999</v>
      </c>
      <c r="H395" s="1">
        <v>6.8208058475824496</v>
      </c>
      <c r="I395" s="1">
        <v>18.9291702042512</v>
      </c>
      <c r="J395" s="1">
        <v>1.7887838552259701</v>
      </c>
      <c r="K395" s="15">
        <v>4.5379398353340896</v>
      </c>
      <c r="L395" s="1" t="str">
        <f t="shared" si="60"/>
        <v>J</v>
      </c>
      <c r="N395" s="9" t="s">
        <v>12</v>
      </c>
      <c r="O395" s="1">
        <v>9.1459566170044102</v>
      </c>
      <c r="P395" s="1">
        <v>8.0254626515286596</v>
      </c>
      <c r="Q395" s="1">
        <v>8.3080301827090306</v>
      </c>
      <c r="R395" s="1">
        <v>9.2334194058402996</v>
      </c>
      <c r="S395" s="1">
        <v>8.9895294575425293</v>
      </c>
      <c r="T395" s="1">
        <v>8.8802822524634895</v>
      </c>
      <c r="U395" s="1">
        <v>8.8424967449285408</v>
      </c>
      <c r="V395" s="1">
        <v>8.3487934144697107</v>
      </c>
      <c r="W395" s="15">
        <v>7.9454583079260503</v>
      </c>
      <c r="X395" s="1" t="str">
        <f t="shared" si="61"/>
        <v>W</v>
      </c>
      <c r="Z395" s="9" t="s">
        <v>12</v>
      </c>
      <c r="AA395" s="1">
        <v>4.6210188497497002</v>
      </c>
      <c r="AB395" s="1">
        <v>2.0466521284044101</v>
      </c>
      <c r="AC395" s="1">
        <v>2.4434256130176202</v>
      </c>
      <c r="AD395" s="1">
        <v>4.7393438644683803</v>
      </c>
      <c r="AE395" s="1">
        <v>2.7289994313079702</v>
      </c>
      <c r="AF395" s="1">
        <v>2.4576234375768302</v>
      </c>
      <c r="AG395" s="1">
        <v>2.8897371743116902</v>
      </c>
      <c r="AH395" s="1">
        <v>2.0678008127917402</v>
      </c>
      <c r="AI395" s="15">
        <v>2.0307215391313198</v>
      </c>
      <c r="AJ395" s="1" t="str">
        <f t="shared" si="62"/>
        <v>AI</v>
      </c>
      <c r="AL395" s="9" t="s">
        <v>12</v>
      </c>
      <c r="AM395" s="1">
        <v>5.0984246531258197</v>
      </c>
      <c r="AN395" s="1">
        <v>1.62215392720708</v>
      </c>
      <c r="AO395" s="1">
        <v>1.98474227512567</v>
      </c>
      <c r="AP395" s="1">
        <v>4.7708266786001703</v>
      </c>
      <c r="AQ395" s="1">
        <v>2.1321887881326198</v>
      </c>
      <c r="AR395" s="1">
        <v>1.9897824573313201</v>
      </c>
      <c r="AS395" s="1">
        <v>1.7241012580272499</v>
      </c>
      <c r="AT395" s="1">
        <v>1.5556026683573101</v>
      </c>
      <c r="AU395" s="15">
        <v>1.6161518665511501</v>
      </c>
      <c r="AV395" s="1" t="str">
        <f t="shared" si="63"/>
        <v>AT</v>
      </c>
      <c r="AX395" s="9" t="s">
        <v>12</v>
      </c>
      <c r="AY395" s="1">
        <v>1.89490217789631</v>
      </c>
      <c r="AZ395" s="1">
        <v>1.22321735183864</v>
      </c>
      <c r="BA395" s="1">
        <v>2.2091578011797499</v>
      </c>
      <c r="BB395" s="1">
        <v>1.72342281423369</v>
      </c>
      <c r="BC395" s="1">
        <v>3.7063611838660102</v>
      </c>
      <c r="BD395" s="1">
        <v>1.8381758789646301</v>
      </c>
      <c r="BE395" s="1">
        <v>12.5858441363221</v>
      </c>
      <c r="BF395" s="1">
        <v>1.0982027007265001</v>
      </c>
      <c r="BG395" s="15">
        <v>1.3392784228007</v>
      </c>
      <c r="BH395" s="1" t="str">
        <f t="shared" si="64"/>
        <v>BF</v>
      </c>
    </row>
    <row r="396" spans="2:60" x14ac:dyDescent="0.35">
      <c r="B396" s="9" t="s">
        <v>13</v>
      </c>
      <c r="C396" s="1">
        <v>6.7579971196074</v>
      </c>
      <c r="D396" s="1">
        <v>3.40168163333961</v>
      </c>
      <c r="E396" s="1">
        <v>14.223172323319</v>
      </c>
      <c r="F396" s="1">
        <v>9.0575824467973707</v>
      </c>
      <c r="G396" s="1">
        <v>35.019773277262701</v>
      </c>
      <c r="H396" s="1">
        <v>8.5173420445587205</v>
      </c>
      <c r="I396" s="1">
        <v>18.492982847664301</v>
      </c>
      <c r="J396" s="1">
        <v>2.44299305011012</v>
      </c>
      <c r="K396" s="15">
        <v>4.3361602913552204</v>
      </c>
      <c r="L396" s="1" t="str">
        <f t="shared" si="60"/>
        <v>J</v>
      </c>
      <c r="N396" s="9" t="s">
        <v>13</v>
      </c>
      <c r="O396" s="1">
        <v>9.0934595724406506</v>
      </c>
      <c r="P396" s="1">
        <v>8.0208312752826405</v>
      </c>
      <c r="Q396" s="1">
        <v>8.4400490772700607</v>
      </c>
      <c r="R396" s="1">
        <v>10.414405565265501</v>
      </c>
      <c r="S396" s="1">
        <v>9.2704075493921305</v>
      </c>
      <c r="T396" s="1">
        <v>9.1962318408133203</v>
      </c>
      <c r="U396" s="1">
        <v>9.0795213120720106</v>
      </c>
      <c r="V396" s="1">
        <v>8.6800119869236791</v>
      </c>
      <c r="W396" s="15">
        <v>8.0582240689263092</v>
      </c>
      <c r="X396" s="1" t="str">
        <f t="shared" si="61"/>
        <v>P</v>
      </c>
      <c r="Z396" s="9" t="s">
        <v>13</v>
      </c>
      <c r="AA396" s="1">
        <v>3.8803167922529198</v>
      </c>
      <c r="AB396" s="1">
        <v>2.51768727569103</v>
      </c>
      <c r="AC396" s="1">
        <v>2.60425010252077</v>
      </c>
      <c r="AD396" s="1">
        <v>7.6414501845580798</v>
      </c>
      <c r="AE396" s="1">
        <v>3.3881929981528098</v>
      </c>
      <c r="AF396" s="1">
        <v>2.9825469134585298</v>
      </c>
      <c r="AG396" s="1">
        <v>3.4898453956098301</v>
      </c>
      <c r="AH396" s="1">
        <v>2.3136499287685299</v>
      </c>
      <c r="AI396" s="15">
        <v>2.2384251616222</v>
      </c>
      <c r="AJ396" s="1" t="str">
        <f t="shared" si="62"/>
        <v>AI</v>
      </c>
      <c r="AL396" s="9" t="s">
        <v>13</v>
      </c>
      <c r="AM396" s="1">
        <v>5.1866067031109102</v>
      </c>
      <c r="AN396" s="1">
        <v>1.7525411059384499</v>
      </c>
      <c r="AO396" s="1">
        <v>2.0959729608997502</v>
      </c>
      <c r="AP396" s="1">
        <v>9.4168241600962901</v>
      </c>
      <c r="AQ396" s="1">
        <v>2.7618308734275101</v>
      </c>
      <c r="AR396" s="1">
        <v>2.2763581170048099</v>
      </c>
      <c r="AS396" s="1">
        <v>2.0225858527977101</v>
      </c>
      <c r="AT396" s="1">
        <v>1.67873022296476</v>
      </c>
      <c r="AU396" s="15">
        <v>1.66842907374345</v>
      </c>
      <c r="AV396" s="1" t="str">
        <f t="shared" si="63"/>
        <v>AU</v>
      </c>
      <c r="AX396" s="9" t="s">
        <v>13</v>
      </c>
      <c r="AY396" s="1">
        <v>1.65096120270302</v>
      </c>
      <c r="AZ396" s="1">
        <v>1.2585748728998301</v>
      </c>
      <c r="BA396" s="1">
        <v>2.24680432729417</v>
      </c>
      <c r="BB396" s="1">
        <v>2.3932468635101301</v>
      </c>
      <c r="BC396" s="1">
        <v>4.21193175989153</v>
      </c>
      <c r="BD396" s="1">
        <v>2.2132652587055901</v>
      </c>
      <c r="BE396" s="1">
        <v>8.9903935007878104</v>
      </c>
      <c r="BF396" s="1">
        <v>1.38626042935704</v>
      </c>
      <c r="BG396" s="15">
        <v>1.6030297386893899</v>
      </c>
      <c r="BH396" s="1" t="str">
        <f t="shared" si="64"/>
        <v>AZ</v>
      </c>
    </row>
    <row r="397" spans="2:60" x14ac:dyDescent="0.35">
      <c r="B397" s="9" t="s">
        <v>14</v>
      </c>
      <c r="C397" s="1">
        <v>5.8175279820519004</v>
      </c>
      <c r="D397" s="1">
        <v>6.1131185528142797</v>
      </c>
      <c r="E397" s="1">
        <v>15.11333251295</v>
      </c>
      <c r="F397" s="1">
        <v>12.5208132143353</v>
      </c>
      <c r="G397" s="1">
        <v>56.741779742659403</v>
      </c>
      <c r="H397" s="1">
        <v>9.27323401556019</v>
      </c>
      <c r="I397" s="1">
        <v>18.7644319500744</v>
      </c>
      <c r="J397" s="1">
        <v>3.2395355624192401</v>
      </c>
      <c r="K397" s="15">
        <v>9.5015499453765493</v>
      </c>
      <c r="L397" s="1" t="str">
        <f t="shared" si="60"/>
        <v>J</v>
      </c>
      <c r="N397" s="9" t="s">
        <v>14</v>
      </c>
      <c r="O397" s="1">
        <v>8.6828381791615499</v>
      </c>
      <c r="P397" s="1">
        <v>8.9311764908950604</v>
      </c>
      <c r="Q397" s="1">
        <v>9.0244425972742395</v>
      </c>
      <c r="R397" s="1">
        <v>13.527275870599899</v>
      </c>
      <c r="S397" s="1">
        <v>9.7037503341201408</v>
      </c>
      <c r="T397" s="1">
        <v>9.5935362842084206</v>
      </c>
      <c r="U397" s="1">
        <v>9.7076703315961907</v>
      </c>
      <c r="V397" s="1">
        <v>8.9739193473524406</v>
      </c>
      <c r="W397" s="15">
        <v>8.5635984776641596</v>
      </c>
      <c r="X397" s="1" t="str">
        <f t="shared" si="61"/>
        <v>W</v>
      </c>
      <c r="Z397" s="9" t="s">
        <v>14</v>
      </c>
      <c r="AA397" s="1">
        <v>3.4037648345964699</v>
      </c>
      <c r="AB397" s="1">
        <v>6.1115848895837601</v>
      </c>
      <c r="AC397" s="1">
        <v>3.5606575752741501</v>
      </c>
      <c r="AD397" s="1">
        <v>11.6780106906144</v>
      </c>
      <c r="AE397" s="1">
        <v>4.6312715472105204</v>
      </c>
      <c r="AF397" s="1">
        <v>4.2976531925051198</v>
      </c>
      <c r="AG397" s="1">
        <v>4.1914784838861001</v>
      </c>
      <c r="AH397" s="1">
        <v>2.9857733985083001</v>
      </c>
      <c r="AI397" s="15">
        <v>3.1709494084709098</v>
      </c>
      <c r="AJ397" s="1" t="str">
        <f t="shared" si="62"/>
        <v>AH</v>
      </c>
      <c r="AL397" s="9" t="s">
        <v>14</v>
      </c>
      <c r="AM397" s="1">
        <v>2.87408963999393</v>
      </c>
      <c r="AN397" s="1">
        <v>3.3299136086641599</v>
      </c>
      <c r="AO397" s="1">
        <v>2.4509564056366</v>
      </c>
      <c r="AP397" s="1">
        <v>11.1181973624098</v>
      </c>
      <c r="AQ397" s="1">
        <v>3.3457370230105399</v>
      </c>
      <c r="AR397" s="1">
        <v>3.1149842302532198</v>
      </c>
      <c r="AS397" s="1">
        <v>2.7103044121028601</v>
      </c>
      <c r="AT397" s="1">
        <v>2.0868671857139902</v>
      </c>
      <c r="AU397" s="15">
        <v>1.95919880503416</v>
      </c>
      <c r="AV397" s="1" t="str">
        <f t="shared" si="63"/>
        <v>AU</v>
      </c>
      <c r="AX397" s="9" t="s">
        <v>14</v>
      </c>
      <c r="AY397" s="1">
        <v>1.7586890848313901</v>
      </c>
      <c r="AZ397" s="1">
        <v>1.6811355833855299</v>
      </c>
      <c r="BA397" s="1">
        <v>2.6006212613755402</v>
      </c>
      <c r="BB397" s="1">
        <v>2.4531835817835699</v>
      </c>
      <c r="BC397" s="1">
        <v>6.4322316897840297</v>
      </c>
      <c r="BD397" s="1">
        <v>3.2485476803008999</v>
      </c>
      <c r="BE397" s="1">
        <v>8.5710170866039093</v>
      </c>
      <c r="BF397" s="1">
        <v>2.0419181432674298</v>
      </c>
      <c r="BG397" s="15">
        <v>1.6115783469326099</v>
      </c>
      <c r="BH397" s="1" t="str">
        <f t="shared" si="64"/>
        <v>BG</v>
      </c>
    </row>
    <row r="398" spans="2:60" x14ac:dyDescent="0.35">
      <c r="B398" s="9" t="s">
        <v>15</v>
      </c>
      <c r="C398" s="1">
        <v>8.2109006795982502</v>
      </c>
      <c r="D398" s="1">
        <v>15.414944866030201</v>
      </c>
      <c r="E398" s="1">
        <v>19.9633384355872</v>
      </c>
      <c r="F398" s="1">
        <v>10.9918931296942</v>
      </c>
      <c r="G398" s="1">
        <v>24.181165462893301</v>
      </c>
      <c r="H398" s="1">
        <v>8.7805198837779592</v>
      </c>
      <c r="I398" s="1">
        <v>18.297336334290499</v>
      </c>
      <c r="J398" s="1">
        <v>8.1713606432718695</v>
      </c>
      <c r="K398" s="15">
        <v>10.6193890460238</v>
      </c>
      <c r="L398" s="1" t="str">
        <f t="shared" si="60"/>
        <v>J</v>
      </c>
      <c r="N398" s="9" t="s">
        <v>15</v>
      </c>
      <c r="O398" s="1">
        <v>9.9119024874298205</v>
      </c>
      <c r="P398" s="1">
        <v>10.912567465259</v>
      </c>
      <c r="Q398" s="1">
        <v>11.3872613132514</v>
      </c>
      <c r="R398" s="1">
        <v>11.4127489469097</v>
      </c>
      <c r="S398" s="1">
        <v>9.8945510803250194</v>
      </c>
      <c r="T398" s="1">
        <v>9.6591249006488091</v>
      </c>
      <c r="U398" s="1">
        <v>9.3354161307935399</v>
      </c>
      <c r="V398" s="1">
        <v>10.4232725868352</v>
      </c>
      <c r="W398" s="15">
        <v>10.938000241854301</v>
      </c>
      <c r="X398" s="1" t="str">
        <f t="shared" si="61"/>
        <v>U</v>
      </c>
      <c r="Z398" s="9" t="s">
        <v>15</v>
      </c>
      <c r="AA398" s="1">
        <v>6.8253982899654302</v>
      </c>
      <c r="AB398" s="1">
        <v>8.3480880094963492</v>
      </c>
      <c r="AC398" s="1">
        <v>8.76614104798524</v>
      </c>
      <c r="AD398" s="1">
        <v>8.7856034332689603</v>
      </c>
      <c r="AE398" s="1">
        <v>4.47085208995962</v>
      </c>
      <c r="AF398" s="1">
        <v>4.26494833173959</v>
      </c>
      <c r="AG398" s="1">
        <v>4.4841323459686304</v>
      </c>
      <c r="AH398" s="1">
        <v>5.02366146924129</v>
      </c>
      <c r="AI398" s="15">
        <v>8.2434180776354307</v>
      </c>
      <c r="AJ398" s="1" t="str">
        <f t="shared" si="62"/>
        <v>AF</v>
      </c>
      <c r="AL398" s="9" t="s">
        <v>15</v>
      </c>
      <c r="AM398" s="1">
        <v>6.8362198201590498</v>
      </c>
      <c r="AN398" s="1">
        <v>7.5305545181511597</v>
      </c>
      <c r="AO398" s="1">
        <v>8.3138126076571908</v>
      </c>
      <c r="AP398" s="1">
        <v>7.9951892200797401</v>
      </c>
      <c r="AQ398" s="1">
        <v>4.2311506658827902</v>
      </c>
      <c r="AR398" s="1">
        <v>3.5585815123217399</v>
      </c>
      <c r="AS398" s="1">
        <v>3.4130426255242998</v>
      </c>
      <c r="AT398" s="1">
        <v>4.9382287588629596</v>
      </c>
      <c r="AU398" s="15">
        <v>7.5291992697829402</v>
      </c>
      <c r="AV398" s="1" t="str">
        <f t="shared" si="63"/>
        <v>AS</v>
      </c>
      <c r="AX398" s="9" t="s">
        <v>15</v>
      </c>
      <c r="AY398" s="1">
        <v>2.71536182449027</v>
      </c>
      <c r="AZ398" s="1">
        <v>2.4714949396638501</v>
      </c>
      <c r="BA398" s="1">
        <v>2.81556297312562</v>
      </c>
      <c r="BB398" s="1">
        <v>2.6045785371953398</v>
      </c>
      <c r="BC398" s="1">
        <v>3.4926761136984301</v>
      </c>
      <c r="BD398" s="1">
        <v>2.0643201462376499</v>
      </c>
      <c r="BE398" s="1">
        <v>10.398182571208601</v>
      </c>
      <c r="BF398" s="1">
        <v>1.9329492602856599</v>
      </c>
      <c r="BG398" s="15">
        <v>2.4764001867914498</v>
      </c>
      <c r="BH398" s="1" t="str">
        <f t="shared" si="64"/>
        <v>BF</v>
      </c>
    </row>
    <row r="399" spans="2:60" x14ac:dyDescent="0.35">
      <c r="B399" s="9" t="s">
        <v>16</v>
      </c>
      <c r="C399" s="1">
        <v>7.0551132589404997</v>
      </c>
      <c r="D399" s="1">
        <v>2.7798482697681699</v>
      </c>
      <c r="E399" s="1">
        <v>17.8199591868207</v>
      </c>
      <c r="F399" s="1">
        <v>6.4603408045695598</v>
      </c>
      <c r="G399" s="1">
        <v>25.362551643867501</v>
      </c>
      <c r="H399" s="1">
        <v>6.9757450964171301</v>
      </c>
      <c r="I399" s="1">
        <v>18.075244644367299</v>
      </c>
      <c r="J399" s="1">
        <v>1.96471107041433</v>
      </c>
      <c r="K399" s="15">
        <v>3.6669761905775902</v>
      </c>
      <c r="L399" s="1" t="str">
        <f t="shared" si="60"/>
        <v>J</v>
      </c>
      <c r="N399" s="9" t="s">
        <v>16</v>
      </c>
      <c r="O399" s="1">
        <v>9.3261655309236602</v>
      </c>
      <c r="P399" s="1">
        <v>8.0896338397371998</v>
      </c>
      <c r="Q399" s="1">
        <v>8.4674739527403098</v>
      </c>
      <c r="R399" s="1">
        <v>9.1092719773603008</v>
      </c>
      <c r="S399" s="1">
        <v>9.0913546410954407</v>
      </c>
      <c r="T399" s="1">
        <v>8.9888898454521602</v>
      </c>
      <c r="U399" s="1">
        <v>9.0389446721399498</v>
      </c>
      <c r="V399" s="1">
        <v>8.4343492598836001</v>
      </c>
      <c r="W399" s="15">
        <v>8.1073568147316699</v>
      </c>
      <c r="X399" s="1" t="str">
        <f t="shared" si="61"/>
        <v>P</v>
      </c>
      <c r="Z399" s="9" t="s">
        <v>16</v>
      </c>
      <c r="AA399" s="1">
        <v>5.2616405724086901</v>
      </c>
      <c r="AB399" s="1">
        <v>2.39705618018376</v>
      </c>
      <c r="AC399" s="1">
        <v>2.79052578620104</v>
      </c>
      <c r="AD399" s="1">
        <v>4.7641644920022204</v>
      </c>
      <c r="AE399" s="1">
        <v>3.0251640325746898</v>
      </c>
      <c r="AF399" s="1">
        <v>2.6955867439392698</v>
      </c>
      <c r="AG399" s="1">
        <v>3.22174351733854</v>
      </c>
      <c r="AH399" s="1">
        <v>2.2483644632647</v>
      </c>
      <c r="AI399" s="15">
        <v>2.42949451918235</v>
      </c>
      <c r="AJ399" s="1" t="str">
        <f t="shared" si="62"/>
        <v>AH</v>
      </c>
      <c r="AL399" s="9" t="s">
        <v>16</v>
      </c>
      <c r="AM399" s="1">
        <v>5.2487378995845404</v>
      </c>
      <c r="AN399" s="1">
        <v>1.82549396312638</v>
      </c>
      <c r="AO399" s="1">
        <v>2.2520171920136098</v>
      </c>
      <c r="AP399" s="1">
        <v>4.8208937760487096</v>
      </c>
      <c r="AQ399" s="1">
        <v>2.4451230548125298</v>
      </c>
      <c r="AR399" s="1">
        <v>2.1730902671346999</v>
      </c>
      <c r="AS399" s="1">
        <v>1.7734319777058301</v>
      </c>
      <c r="AT399" s="1">
        <v>1.6596228134475299</v>
      </c>
      <c r="AU399" s="15">
        <v>1.81839990038889</v>
      </c>
      <c r="AV399" s="1" t="str">
        <f t="shared" si="63"/>
        <v>AT</v>
      </c>
      <c r="AX399" s="9" t="s">
        <v>16</v>
      </c>
      <c r="AY399" s="1">
        <v>2.2597637114700899</v>
      </c>
      <c r="AZ399" s="1">
        <v>1.35730342288009</v>
      </c>
      <c r="BA399" s="1">
        <v>2.6756870841590099</v>
      </c>
      <c r="BB399" s="1">
        <v>1.7594414769299001</v>
      </c>
      <c r="BC399" s="1">
        <v>3.7478240388674098</v>
      </c>
      <c r="BD399" s="1">
        <v>1.8657339180221399</v>
      </c>
      <c r="BE399" s="1">
        <v>13.0290457262044</v>
      </c>
      <c r="BF399" s="1">
        <v>1.1482756265001699</v>
      </c>
      <c r="BG399" s="15">
        <v>1.4015722617337101</v>
      </c>
      <c r="BH399" s="1" t="str">
        <f t="shared" si="64"/>
        <v>BF</v>
      </c>
    </row>
    <row r="400" spans="2:60" x14ac:dyDescent="0.35">
      <c r="B400" s="9" t="s">
        <v>17</v>
      </c>
      <c r="C400" s="1">
        <v>4.6202952504789101</v>
      </c>
      <c r="D400" s="1">
        <v>1.85888009335978</v>
      </c>
      <c r="E400" s="1">
        <v>17.1915755446425</v>
      </c>
      <c r="F400" s="1">
        <v>7.6305556926456397</v>
      </c>
      <c r="G400" s="1">
        <v>31.5824749421318</v>
      </c>
      <c r="H400" s="1">
        <v>6.9581775647878201</v>
      </c>
      <c r="I400" s="1">
        <v>14.4222503172925</v>
      </c>
      <c r="J400" s="1">
        <v>2.0942483884643601</v>
      </c>
      <c r="K400" s="15">
        <v>3.85756627013743</v>
      </c>
      <c r="L400" s="1" t="str">
        <f t="shared" si="60"/>
        <v>D</v>
      </c>
      <c r="N400" s="9" t="s">
        <v>17</v>
      </c>
      <c r="O400" s="1">
        <v>8.7468422514480793</v>
      </c>
      <c r="P400" s="1">
        <v>7.8597974475925199</v>
      </c>
      <c r="Q400" s="1">
        <v>8.1051693524116999</v>
      </c>
      <c r="R400" s="1">
        <v>9.2846455256044997</v>
      </c>
      <c r="S400" s="1">
        <v>8.8983825665543002</v>
      </c>
      <c r="T400" s="1">
        <v>8.6791047396823497</v>
      </c>
      <c r="U400" s="1">
        <v>8.9462302590826397</v>
      </c>
      <c r="V400" s="1">
        <v>8.3171355547985204</v>
      </c>
      <c r="W400" s="15">
        <v>7.8738824607742597</v>
      </c>
      <c r="X400" s="1" t="str">
        <f t="shared" si="61"/>
        <v>P</v>
      </c>
      <c r="Z400" s="9" t="s">
        <v>17</v>
      </c>
      <c r="AA400" s="1">
        <v>4.2206314609027</v>
      </c>
      <c r="AB400" s="1">
        <v>1.7424380903566701</v>
      </c>
      <c r="AC400" s="1">
        <v>2.0861449877006599</v>
      </c>
      <c r="AD400" s="1">
        <v>5.5412845884766897</v>
      </c>
      <c r="AE400" s="1">
        <v>2.9070349409353802</v>
      </c>
      <c r="AF400" s="1">
        <v>2.5003926894727599</v>
      </c>
      <c r="AG400" s="1">
        <v>2.84545675638525</v>
      </c>
      <c r="AH400" s="1">
        <v>1.85453763546341</v>
      </c>
      <c r="AI400" s="15">
        <v>1.75839271562741</v>
      </c>
      <c r="AJ400" s="1" t="str">
        <f t="shared" si="62"/>
        <v>AB</v>
      </c>
      <c r="AL400" s="9" t="s">
        <v>17</v>
      </c>
      <c r="AM400" s="1">
        <v>4.6417719970178704</v>
      </c>
      <c r="AN400" s="1">
        <v>1.39662345904138</v>
      </c>
      <c r="AO400" s="1">
        <v>1.68992907782809</v>
      </c>
      <c r="AP400" s="1">
        <v>4.8678731862502396</v>
      </c>
      <c r="AQ400" s="1">
        <v>2.3700820850806998</v>
      </c>
      <c r="AR400" s="1">
        <v>1.8658555680328801</v>
      </c>
      <c r="AS400" s="1">
        <v>1.7162193617318</v>
      </c>
      <c r="AT400" s="1">
        <v>1.3826922830400901</v>
      </c>
      <c r="AU400" s="15">
        <v>1.4004642033082699</v>
      </c>
      <c r="AV400" s="1" t="str">
        <f t="shared" si="63"/>
        <v>AT</v>
      </c>
      <c r="AX400" s="9" t="s">
        <v>17</v>
      </c>
      <c r="AY400" s="1">
        <v>1.8486746909877401</v>
      </c>
      <c r="AZ400" s="1">
        <v>1.0961990442595</v>
      </c>
      <c r="BA400" s="1">
        <v>1.9233401374846599</v>
      </c>
      <c r="BB400" s="1">
        <v>1.9764699086462001</v>
      </c>
      <c r="BC400" s="1">
        <v>4.2212716239215302</v>
      </c>
      <c r="BD400" s="1">
        <v>1.5194945525511701</v>
      </c>
      <c r="BE400" s="1">
        <v>12.941950263167101</v>
      </c>
      <c r="BF400" s="1">
        <v>1.0679125652524699</v>
      </c>
      <c r="BG400" s="15">
        <v>1.1939329776168199</v>
      </c>
      <c r="BH400" s="1" t="str">
        <f t="shared" si="64"/>
        <v>BF</v>
      </c>
    </row>
    <row r="401" spans="2:60" x14ac:dyDescent="0.35">
      <c r="B401" s="9" t="s">
        <v>18</v>
      </c>
      <c r="C401" s="1">
        <v>7.2270801715108703</v>
      </c>
      <c r="D401" s="1">
        <v>1.9497010748654799</v>
      </c>
      <c r="E401" s="1">
        <v>16.589811968554301</v>
      </c>
      <c r="F401" s="1">
        <v>8.2159335225823895</v>
      </c>
      <c r="G401" s="1">
        <v>31.7399165363496</v>
      </c>
      <c r="H401" s="1">
        <v>6.0115795309062303</v>
      </c>
      <c r="I401" s="1">
        <v>18.073726037044299</v>
      </c>
      <c r="J401" s="1">
        <v>1.6339919538492</v>
      </c>
      <c r="K401" s="15">
        <v>3.2964018823704802</v>
      </c>
      <c r="L401" s="1" t="str">
        <f t="shared" si="60"/>
        <v>J</v>
      </c>
      <c r="N401" s="9" t="s">
        <v>18</v>
      </c>
      <c r="O401" s="1">
        <v>9.0161605556429603</v>
      </c>
      <c r="P401" s="1">
        <v>7.7892366469636496</v>
      </c>
      <c r="Q401" s="1">
        <v>7.7240740207967402</v>
      </c>
      <c r="R401" s="1">
        <v>9.3231983576326591</v>
      </c>
      <c r="S401" s="1">
        <v>8.8260773723274593</v>
      </c>
      <c r="T401" s="1">
        <v>8.5894530315980901</v>
      </c>
      <c r="U401" s="1">
        <v>8.8233080430286908</v>
      </c>
      <c r="V401" s="1">
        <v>8.1965530532474808</v>
      </c>
      <c r="W401" s="15">
        <v>7.74180931743411</v>
      </c>
      <c r="X401" s="1" t="str">
        <f t="shared" si="61"/>
        <v>Q</v>
      </c>
      <c r="Z401" s="9" t="s">
        <v>18</v>
      </c>
      <c r="AA401" s="1">
        <v>5.5145200663952396</v>
      </c>
      <c r="AB401" s="1">
        <v>1.4184276769872</v>
      </c>
      <c r="AC401" s="1">
        <v>1.93047081439836</v>
      </c>
      <c r="AD401" s="1">
        <v>5.6298380244161397</v>
      </c>
      <c r="AE401" s="1">
        <v>2.8608516461887898</v>
      </c>
      <c r="AF401" s="1">
        <v>2.3189782210717902</v>
      </c>
      <c r="AG401" s="1">
        <v>2.7666426959076502</v>
      </c>
      <c r="AH401" s="1">
        <v>1.4907079236398499</v>
      </c>
      <c r="AI401" s="15">
        <v>1.50605145080287</v>
      </c>
      <c r="AJ401" s="1" t="str">
        <f t="shared" si="62"/>
        <v>AB</v>
      </c>
      <c r="AL401" s="9" t="s">
        <v>18</v>
      </c>
      <c r="AM401" s="1">
        <v>6.2561617873308197</v>
      </c>
      <c r="AN401" s="1">
        <v>1.1412124820445899</v>
      </c>
      <c r="AO401" s="1">
        <v>1.56441494204999</v>
      </c>
      <c r="AP401" s="1">
        <v>5.0408218325788399</v>
      </c>
      <c r="AQ401" s="1">
        <v>2.2411833762720001</v>
      </c>
      <c r="AR401" s="1">
        <v>1.83466723984349</v>
      </c>
      <c r="AS401" s="1">
        <v>1.47996449952289</v>
      </c>
      <c r="AT401" s="1">
        <v>1.04876447514416</v>
      </c>
      <c r="AU401" s="15">
        <v>1.14638147860442</v>
      </c>
      <c r="AV401" s="1" t="str">
        <f t="shared" si="63"/>
        <v>AT</v>
      </c>
      <c r="AX401" s="9" t="s">
        <v>18</v>
      </c>
      <c r="AY401" s="1">
        <v>2.1631780497254498</v>
      </c>
      <c r="AZ401" s="1">
        <v>1.0333076943057899</v>
      </c>
      <c r="BA401" s="1">
        <v>1.8030252329102301</v>
      </c>
      <c r="BB401" s="1">
        <v>1.90938236684566</v>
      </c>
      <c r="BC401" s="1">
        <v>4.5323648600089204</v>
      </c>
      <c r="BD401" s="1">
        <v>1.43736629619365</v>
      </c>
      <c r="BE401" s="1">
        <v>11.217501998602399</v>
      </c>
      <c r="BF401" s="1">
        <v>1.0587978391109301</v>
      </c>
      <c r="BG401" s="15">
        <v>1.22885602418831</v>
      </c>
      <c r="BH401" s="1" t="str">
        <f t="shared" si="64"/>
        <v>AZ</v>
      </c>
    </row>
    <row r="402" spans="2:60" x14ac:dyDescent="0.35">
      <c r="B402" s="10" t="s">
        <v>32</v>
      </c>
      <c r="K402" s="15"/>
      <c r="N402" s="10" t="s">
        <v>32</v>
      </c>
      <c r="W402" s="15"/>
      <c r="Z402" s="10" t="s">
        <v>32</v>
      </c>
      <c r="AI402" s="15"/>
      <c r="AL402" s="10" t="s">
        <v>32</v>
      </c>
      <c r="AU402" s="15"/>
      <c r="AX402" s="10" t="s">
        <v>32</v>
      </c>
      <c r="BG402" s="15"/>
    </row>
    <row r="403" spans="2:60" x14ac:dyDescent="0.35">
      <c r="B403" s="9" t="s">
        <v>11</v>
      </c>
      <c r="C403" s="1">
        <v>3.5748133942228399</v>
      </c>
      <c r="D403" s="1">
        <v>2.4075053548940399</v>
      </c>
      <c r="E403" s="1">
        <v>14.413286948026601</v>
      </c>
      <c r="F403" s="1">
        <v>3.8367881681818101</v>
      </c>
      <c r="G403" s="1">
        <v>20.096141225377199</v>
      </c>
      <c r="H403" s="1">
        <v>5.8211122647952598</v>
      </c>
      <c r="I403" s="1">
        <v>17.516467864839999</v>
      </c>
      <c r="J403" s="1">
        <v>1.5223358248939001</v>
      </c>
      <c r="K403" s="15">
        <v>3.3083983708542601</v>
      </c>
      <c r="L403" s="1" t="str">
        <f t="shared" si="60"/>
        <v>J</v>
      </c>
      <c r="N403" s="9" t="s">
        <v>11</v>
      </c>
      <c r="O403" s="1">
        <v>7.6718576563370799</v>
      </c>
      <c r="P403" s="1">
        <v>7.9591585877108599</v>
      </c>
      <c r="Q403" s="1">
        <v>8.1514830705481494</v>
      </c>
      <c r="R403" s="1">
        <v>8.1412621800759002</v>
      </c>
      <c r="S403" s="1">
        <v>8.8017235311584994</v>
      </c>
      <c r="T403" s="1">
        <v>8.4925125071504493</v>
      </c>
      <c r="U403" s="1">
        <v>8.8450543426454704</v>
      </c>
      <c r="V403" s="1">
        <v>8.1523153835705404</v>
      </c>
      <c r="W403" s="15">
        <v>7.9795875758603296</v>
      </c>
      <c r="X403" s="1" t="str">
        <f t="shared" si="61"/>
        <v>O</v>
      </c>
      <c r="Z403" s="9" t="s">
        <v>11</v>
      </c>
      <c r="AA403" s="1">
        <v>2.1145415082234198</v>
      </c>
      <c r="AB403" s="1">
        <v>3.34740324626845</v>
      </c>
      <c r="AC403" s="1">
        <v>2.3136897140881501</v>
      </c>
      <c r="AD403" s="1">
        <v>2.3011548381390901</v>
      </c>
      <c r="AE403" s="1">
        <v>2.5809753277131402</v>
      </c>
      <c r="AF403" s="1">
        <v>2.43077573490481</v>
      </c>
      <c r="AG403" s="1">
        <v>2.6826108412185299</v>
      </c>
      <c r="AH403" s="1">
        <v>1.94044006335041</v>
      </c>
      <c r="AI403" s="15">
        <v>2.01694518330901</v>
      </c>
      <c r="AJ403" s="1" t="str">
        <f t="shared" si="62"/>
        <v>AH</v>
      </c>
      <c r="AL403" s="9" t="s">
        <v>11</v>
      </c>
      <c r="AM403" s="1">
        <v>1.87620791413824</v>
      </c>
      <c r="AN403" s="1">
        <v>1.61535630114512</v>
      </c>
      <c r="AO403" s="1">
        <v>1.87448174811052</v>
      </c>
      <c r="AP403" s="1">
        <v>2.06731015802489</v>
      </c>
      <c r="AQ403" s="1">
        <v>1.9671885431605201</v>
      </c>
      <c r="AR403" s="1">
        <v>1.7379089217956101</v>
      </c>
      <c r="AS403" s="1">
        <v>1.5769348542196799</v>
      </c>
      <c r="AT403" s="1">
        <v>1.4964551863878</v>
      </c>
      <c r="AU403" s="15">
        <v>1.60915324500741</v>
      </c>
      <c r="AV403" s="1" t="str">
        <f t="shared" si="63"/>
        <v>AT</v>
      </c>
      <c r="AX403" s="9" t="s">
        <v>11</v>
      </c>
      <c r="AY403" s="1">
        <v>1.2537814883173799</v>
      </c>
      <c r="AZ403" s="1">
        <v>1.28752244008838</v>
      </c>
      <c r="BA403" s="1">
        <v>2.0804509101414999</v>
      </c>
      <c r="BB403" s="1">
        <v>1.38413232315419</v>
      </c>
      <c r="BC403" s="1">
        <v>3.2698624246414201</v>
      </c>
      <c r="BD403" s="1">
        <v>1.38809430511261</v>
      </c>
      <c r="BE403" s="1">
        <v>9.6710191816962094</v>
      </c>
      <c r="BF403" s="1">
        <v>0.97411766604737804</v>
      </c>
      <c r="BG403" s="15">
        <v>1.3538055390397199</v>
      </c>
      <c r="BH403" s="1" t="str">
        <f t="shared" si="64"/>
        <v>BF</v>
      </c>
    </row>
    <row r="404" spans="2:60" x14ac:dyDescent="0.35">
      <c r="B404" s="9" t="s">
        <v>12</v>
      </c>
      <c r="C404" s="1">
        <v>4.1851613231132401</v>
      </c>
      <c r="D404" s="1">
        <v>2.1678297720707902</v>
      </c>
      <c r="E404" s="1">
        <v>17.196868424187901</v>
      </c>
      <c r="F404" s="1">
        <v>4.9822595462831503</v>
      </c>
      <c r="G404" s="1">
        <v>23.190388565030101</v>
      </c>
      <c r="H404" s="1">
        <v>6.7782199069432201</v>
      </c>
      <c r="I404" s="1">
        <v>17.587035561819999</v>
      </c>
      <c r="J404" s="1">
        <v>1.82032757400661</v>
      </c>
      <c r="K404" s="15">
        <v>4.5784447693439798</v>
      </c>
      <c r="L404" s="1" t="str">
        <f t="shared" si="60"/>
        <v>J</v>
      </c>
      <c r="N404" s="9" t="s">
        <v>12</v>
      </c>
      <c r="O404" s="1">
        <v>8.2412821242360899</v>
      </c>
      <c r="P404" s="1">
        <v>7.9663575230991297</v>
      </c>
      <c r="Q404" s="1">
        <v>8.27533285150753</v>
      </c>
      <c r="R404" s="1">
        <v>8.5609425227459592</v>
      </c>
      <c r="S404" s="1">
        <v>9.0124481864291592</v>
      </c>
      <c r="T404" s="1">
        <v>9.0171504576187793</v>
      </c>
      <c r="U404" s="1">
        <v>9.0712847371008607</v>
      </c>
      <c r="V404" s="1">
        <v>8.3695689247795997</v>
      </c>
      <c r="W404" s="15">
        <v>7.9622522493783299</v>
      </c>
      <c r="X404" s="1" t="str">
        <f t="shared" si="61"/>
        <v>W</v>
      </c>
      <c r="Z404" s="9" t="s">
        <v>12</v>
      </c>
      <c r="AA404" s="1">
        <v>3.1590565728264801</v>
      </c>
      <c r="AB404" s="1">
        <v>2.05714563234464</v>
      </c>
      <c r="AC404" s="1">
        <v>2.3915779188492401</v>
      </c>
      <c r="AD404" s="1">
        <v>3.5915082077505098</v>
      </c>
      <c r="AE404" s="1">
        <v>2.94285170831406</v>
      </c>
      <c r="AF404" s="1">
        <v>2.5230135123252801</v>
      </c>
      <c r="AG404" s="1">
        <v>2.7972551395646001</v>
      </c>
      <c r="AH404" s="1">
        <v>2.0365201154682202</v>
      </c>
      <c r="AI404" s="15">
        <v>2.0420064052048699</v>
      </c>
      <c r="AJ404" s="1" t="str">
        <f t="shared" si="62"/>
        <v>AH</v>
      </c>
      <c r="AL404" s="9" t="s">
        <v>12</v>
      </c>
      <c r="AM404" s="1">
        <v>3.5019231794750199</v>
      </c>
      <c r="AN404" s="1">
        <v>1.64303311618172</v>
      </c>
      <c r="AO404" s="1">
        <v>1.9260155283736</v>
      </c>
      <c r="AP404" s="1">
        <v>3.1519446607578101</v>
      </c>
      <c r="AQ404" s="1">
        <v>2.33465087723784</v>
      </c>
      <c r="AR404" s="1">
        <v>1.98652386498957</v>
      </c>
      <c r="AS404" s="1">
        <v>1.7206090513116401</v>
      </c>
      <c r="AT404" s="1">
        <v>1.5595981125065499</v>
      </c>
      <c r="AU404" s="15">
        <v>1.6229570631238499</v>
      </c>
      <c r="AV404" s="1" t="str">
        <f t="shared" si="63"/>
        <v>AT</v>
      </c>
      <c r="AX404" s="9" t="s">
        <v>12</v>
      </c>
      <c r="AY404" s="1">
        <v>1.5380594198988899</v>
      </c>
      <c r="AZ404" s="1">
        <v>1.2014192341563801</v>
      </c>
      <c r="BA404" s="1">
        <v>2.1831672780472999</v>
      </c>
      <c r="BB404" s="1">
        <v>1.4932966030291599</v>
      </c>
      <c r="BC404" s="1">
        <v>3.4985431135296698</v>
      </c>
      <c r="BD404" s="1">
        <v>1.79661196873881</v>
      </c>
      <c r="BE404" s="1">
        <v>10.3587793174926</v>
      </c>
      <c r="BF404" s="1">
        <v>1.11203990331215</v>
      </c>
      <c r="BG404" s="15">
        <v>1.39259576461395</v>
      </c>
      <c r="BH404" s="1" t="str">
        <f t="shared" si="64"/>
        <v>BF</v>
      </c>
    </row>
    <row r="405" spans="2:60" x14ac:dyDescent="0.35">
      <c r="B405" s="9" t="s">
        <v>13</v>
      </c>
      <c r="C405" s="1">
        <v>7.3645802209569</v>
      </c>
      <c r="D405" s="1">
        <v>5.1334241399755598</v>
      </c>
      <c r="E405" s="1">
        <v>14.148543325857499</v>
      </c>
      <c r="F405" s="1">
        <v>7.5848451301899296</v>
      </c>
      <c r="G405" s="1">
        <v>40.319523814026503</v>
      </c>
      <c r="H405" s="1">
        <v>7.6258899318044504</v>
      </c>
      <c r="I405" s="1">
        <v>16.379453377293</v>
      </c>
      <c r="J405" s="1">
        <v>2.47091048038271</v>
      </c>
      <c r="K405" s="15">
        <v>4.7870743611833904</v>
      </c>
      <c r="L405" s="1" t="str">
        <f t="shared" si="60"/>
        <v>J</v>
      </c>
      <c r="N405" s="9" t="s">
        <v>13</v>
      </c>
      <c r="O405" s="1">
        <v>8.4232982230614901</v>
      </c>
      <c r="P405" s="1">
        <v>8.0198571298339001</v>
      </c>
      <c r="Q405" s="1">
        <v>8.4302778235443903</v>
      </c>
      <c r="R405" s="1">
        <v>9.4763665137097703</v>
      </c>
      <c r="S405" s="1">
        <v>9.2618102477338695</v>
      </c>
      <c r="T405" s="1">
        <v>9.2031121121886308</v>
      </c>
      <c r="U405" s="1">
        <v>9.3627169933150096</v>
      </c>
      <c r="V405" s="1">
        <v>8.7047770868814105</v>
      </c>
      <c r="W405" s="15">
        <v>8.0607267103652092</v>
      </c>
      <c r="X405" s="1" t="str">
        <f t="shared" si="61"/>
        <v>P</v>
      </c>
      <c r="Z405" s="9" t="s">
        <v>13</v>
      </c>
      <c r="AA405" s="1">
        <v>2.8569652478587502</v>
      </c>
      <c r="AB405" s="1">
        <v>2.3935186878842201</v>
      </c>
      <c r="AC405" s="1">
        <v>2.59287566117102</v>
      </c>
      <c r="AD405" s="1">
        <v>6.2979448109186897</v>
      </c>
      <c r="AE405" s="1">
        <v>3.7956957031753098</v>
      </c>
      <c r="AF405" s="1">
        <v>3.0473283094962502</v>
      </c>
      <c r="AG405" s="1">
        <v>3.0415228137011798</v>
      </c>
      <c r="AH405" s="1">
        <v>2.2911176776453801</v>
      </c>
      <c r="AI405" s="15">
        <v>2.3624898293757401</v>
      </c>
      <c r="AJ405" s="1" t="str">
        <f t="shared" si="62"/>
        <v>AH</v>
      </c>
      <c r="AL405" s="9" t="s">
        <v>13</v>
      </c>
      <c r="AM405" s="1">
        <v>4.0202369404568703</v>
      </c>
      <c r="AN405" s="1">
        <v>1.6914192219983499</v>
      </c>
      <c r="AO405" s="1">
        <v>2.09246925195793</v>
      </c>
      <c r="AP405" s="1">
        <v>7.69473195876121</v>
      </c>
      <c r="AQ405" s="1">
        <v>2.7420112630655802</v>
      </c>
      <c r="AR405" s="1">
        <v>2.2190433894972701</v>
      </c>
      <c r="AS405" s="1">
        <v>2.0202228830192901</v>
      </c>
      <c r="AT405" s="1">
        <v>1.6762730731551401</v>
      </c>
      <c r="AU405" s="15">
        <v>1.6582834314986299</v>
      </c>
      <c r="AV405" s="1" t="str">
        <f t="shared" si="63"/>
        <v>AU</v>
      </c>
      <c r="AX405" s="9" t="s">
        <v>13</v>
      </c>
      <c r="AY405" s="1">
        <v>1.4447105791252099</v>
      </c>
      <c r="AZ405" s="1">
        <v>1.3551746385277701</v>
      </c>
      <c r="BA405" s="1">
        <v>2.2333294092225402</v>
      </c>
      <c r="BB405" s="1">
        <v>1.9351537428275301</v>
      </c>
      <c r="BC405" s="1">
        <v>4.9019359894436896</v>
      </c>
      <c r="BD405" s="1">
        <v>2.0676018200222002</v>
      </c>
      <c r="BE405" s="1">
        <v>10.863876289525701</v>
      </c>
      <c r="BF405" s="1">
        <v>1.3832908162403501</v>
      </c>
      <c r="BG405" s="15">
        <v>2.6248566322509799</v>
      </c>
      <c r="BH405" s="1" t="str">
        <f t="shared" si="64"/>
        <v>AZ</v>
      </c>
    </row>
    <row r="406" spans="2:60" x14ac:dyDescent="0.35">
      <c r="B406" s="9" t="s">
        <v>14</v>
      </c>
      <c r="C406" s="1">
        <v>5.3977172849752604</v>
      </c>
      <c r="D406" s="1">
        <v>5.9683246859768397</v>
      </c>
      <c r="E406" s="1">
        <v>14.097484509853301</v>
      </c>
      <c r="F406" s="1">
        <v>11.0297094313909</v>
      </c>
      <c r="G406" s="1">
        <v>54.661814093336602</v>
      </c>
      <c r="H406" s="1">
        <v>9.6532419861418699</v>
      </c>
      <c r="I406" s="1">
        <v>16.259369193892599</v>
      </c>
      <c r="J406" s="1">
        <v>3.3213730102711301</v>
      </c>
      <c r="K406" s="15">
        <v>9.5358753865384305</v>
      </c>
      <c r="L406" s="1" t="str">
        <f t="shared" si="60"/>
        <v>J</v>
      </c>
      <c r="N406" s="9" t="s">
        <v>14</v>
      </c>
      <c r="O406" s="1">
        <v>8.4907648480324607</v>
      </c>
      <c r="P406" s="1">
        <v>8.6702729847588493</v>
      </c>
      <c r="Q406" s="1">
        <v>8.8429135189382393</v>
      </c>
      <c r="R406" s="1">
        <v>11.911927218346699</v>
      </c>
      <c r="S406" s="1">
        <v>9.6549232430071399</v>
      </c>
      <c r="T406" s="1">
        <v>9.5822754528276999</v>
      </c>
      <c r="U406" s="1">
        <v>9.7351909093675904</v>
      </c>
      <c r="V406" s="1">
        <v>8.9975739517111197</v>
      </c>
      <c r="W406" s="15">
        <v>8.66180345507194</v>
      </c>
      <c r="X406" s="1" t="str">
        <f t="shared" si="61"/>
        <v>O</v>
      </c>
      <c r="Z406" s="9" t="s">
        <v>14</v>
      </c>
      <c r="AA406" s="1">
        <v>3.24367120682891</v>
      </c>
      <c r="AB406" s="1">
        <v>4.6182879239032602</v>
      </c>
      <c r="AC406" s="1">
        <v>3.3665282270932599</v>
      </c>
      <c r="AD406" s="1">
        <v>10.525659952845601</v>
      </c>
      <c r="AE406" s="1">
        <v>4.5441071648186497</v>
      </c>
      <c r="AF406" s="1">
        <v>4.3660562456712197</v>
      </c>
      <c r="AG406" s="1">
        <v>4.2389634777043002</v>
      </c>
      <c r="AH406" s="1">
        <v>2.9342536282202798</v>
      </c>
      <c r="AI406" s="15">
        <v>3.0991751992965599</v>
      </c>
      <c r="AJ406" s="1" t="str">
        <f t="shared" si="62"/>
        <v>AH</v>
      </c>
      <c r="AL406" s="9" t="s">
        <v>14</v>
      </c>
      <c r="AM406" s="1">
        <v>2.43448344320446</v>
      </c>
      <c r="AN406" s="1">
        <v>3.02797083722094</v>
      </c>
      <c r="AO406" s="1">
        <v>2.43142341820317</v>
      </c>
      <c r="AP406" s="1">
        <v>9.7365322753651693</v>
      </c>
      <c r="AQ406" s="1">
        <v>3.3916632630100501</v>
      </c>
      <c r="AR406" s="1">
        <v>3.0937481660023001</v>
      </c>
      <c r="AS406" s="1">
        <v>2.7098105771975498</v>
      </c>
      <c r="AT406" s="1">
        <v>2.0963615886578801</v>
      </c>
      <c r="AU406" s="15">
        <v>1.9623830926589301</v>
      </c>
      <c r="AV406" s="1" t="str">
        <f t="shared" si="63"/>
        <v>AU</v>
      </c>
      <c r="AX406" s="9" t="s">
        <v>14</v>
      </c>
      <c r="AY406" s="1">
        <v>1.7198425260743</v>
      </c>
      <c r="AZ406" s="1">
        <v>1.82458905536079</v>
      </c>
      <c r="BA406" s="1">
        <v>2.60497965279359</v>
      </c>
      <c r="BB406" s="1">
        <v>2.2958114811044301</v>
      </c>
      <c r="BC406" s="1">
        <v>5.5729007938246697</v>
      </c>
      <c r="BD406" s="1">
        <v>3.2222693233738098</v>
      </c>
      <c r="BE406" s="1">
        <v>10.5698257778682</v>
      </c>
      <c r="BF406" s="1">
        <v>2.0131500075314901</v>
      </c>
      <c r="BG406" s="15">
        <v>1.97373802555901</v>
      </c>
      <c r="BH406" s="1" t="str">
        <f t="shared" si="64"/>
        <v>AY</v>
      </c>
    </row>
    <row r="407" spans="2:60" x14ac:dyDescent="0.35">
      <c r="B407" s="9" t="s">
        <v>15</v>
      </c>
      <c r="C407" s="1">
        <v>7.1428146783111597</v>
      </c>
      <c r="D407" s="1">
        <v>10.526684718089999</v>
      </c>
      <c r="E407" s="1">
        <v>18.7788945809429</v>
      </c>
      <c r="F407" s="1">
        <v>10.6432449291399</v>
      </c>
      <c r="G407" s="1">
        <v>25.393756219708401</v>
      </c>
      <c r="H407" s="1">
        <v>8.7638268308019391</v>
      </c>
      <c r="I407" s="1">
        <v>18.199418672514401</v>
      </c>
      <c r="J407" s="1">
        <v>8.0396452378992098</v>
      </c>
      <c r="K407" s="15">
        <v>12.032728155544101</v>
      </c>
      <c r="L407" s="1" t="str">
        <f t="shared" si="60"/>
        <v>C</v>
      </c>
      <c r="N407" s="9" t="s">
        <v>15</v>
      </c>
      <c r="O407" s="1">
        <v>9.5044346478564794</v>
      </c>
      <c r="P407" s="1">
        <v>10.9618670894668</v>
      </c>
      <c r="Q407" s="1">
        <v>10.9578192544844</v>
      </c>
      <c r="R407" s="1">
        <v>11.1668988070476</v>
      </c>
      <c r="S407" s="1">
        <v>10.0028934514346</v>
      </c>
      <c r="T407" s="1">
        <v>9.6822628676245195</v>
      </c>
      <c r="U407" s="1">
        <v>9.4560589896244593</v>
      </c>
      <c r="V407" s="1">
        <v>10.3096342844305</v>
      </c>
      <c r="W407" s="15">
        <v>10.9400740971472</v>
      </c>
      <c r="X407" s="1" t="str">
        <f t="shared" si="61"/>
        <v>U</v>
      </c>
      <c r="Z407" s="9" t="s">
        <v>15</v>
      </c>
      <c r="AA407" s="1">
        <v>5.9333379814519303</v>
      </c>
      <c r="AB407" s="1">
        <v>8.49129581593537</v>
      </c>
      <c r="AC407" s="1">
        <v>7.1938670113717302</v>
      </c>
      <c r="AD407" s="1">
        <v>8.4672721306608008</v>
      </c>
      <c r="AE407" s="1">
        <v>4.7965323456517996</v>
      </c>
      <c r="AF407" s="1">
        <v>4.1009870499562799</v>
      </c>
      <c r="AG407" s="1">
        <v>4.2561746194019596</v>
      </c>
      <c r="AH407" s="1">
        <v>4.9559109830255696</v>
      </c>
      <c r="AI407" s="15">
        <v>8.3277377933827097</v>
      </c>
      <c r="AJ407" s="1" t="str">
        <f t="shared" si="62"/>
        <v>AF</v>
      </c>
      <c r="AL407" s="9" t="s">
        <v>15</v>
      </c>
      <c r="AM407" s="1">
        <v>5.5092937637497901</v>
      </c>
      <c r="AN407" s="1">
        <v>7.5745191686395197</v>
      </c>
      <c r="AO407" s="1">
        <v>7.2064946131115901</v>
      </c>
      <c r="AP407" s="1">
        <v>7.5021838125223104</v>
      </c>
      <c r="AQ407" s="1">
        <v>4.2395225184863801</v>
      </c>
      <c r="AR407" s="1">
        <v>3.6530585119013299</v>
      </c>
      <c r="AS407" s="1">
        <v>3.5065034299297002</v>
      </c>
      <c r="AT407" s="1">
        <v>5.0746004371663496</v>
      </c>
      <c r="AU407" s="15">
        <v>7.5655498488224602</v>
      </c>
      <c r="AV407" s="1" t="str">
        <f t="shared" si="63"/>
        <v>AS</v>
      </c>
      <c r="AX407" s="9" t="s">
        <v>15</v>
      </c>
      <c r="AY407" s="1">
        <v>2.2714916102981699</v>
      </c>
      <c r="AZ407" s="1">
        <v>2.4715674443070998</v>
      </c>
      <c r="BA407" s="1">
        <v>2.7495280112771301</v>
      </c>
      <c r="BB407" s="1">
        <v>2.5141284203129199</v>
      </c>
      <c r="BC407" s="1">
        <v>3.90329739703171</v>
      </c>
      <c r="BD407" s="1">
        <v>1.9085670926060001</v>
      </c>
      <c r="BE407" s="1">
        <v>9.5457976894348509</v>
      </c>
      <c r="BF407" s="1">
        <v>2.0008355244437102</v>
      </c>
      <c r="BG407" s="15">
        <v>2.4817971947666502</v>
      </c>
      <c r="BH407" s="1" t="str">
        <f t="shared" si="64"/>
        <v>BD</v>
      </c>
    </row>
    <row r="408" spans="2:60" x14ac:dyDescent="0.35">
      <c r="B408" s="9" t="s">
        <v>16</v>
      </c>
      <c r="C408" s="1">
        <v>5.4251619174507901</v>
      </c>
      <c r="D408" s="1">
        <v>2.6126933177323401</v>
      </c>
      <c r="E408" s="1">
        <v>18.268228611030398</v>
      </c>
      <c r="F408" s="1">
        <v>5.4070164710640798</v>
      </c>
      <c r="G408" s="1">
        <v>26.7016576155881</v>
      </c>
      <c r="H408" s="1">
        <v>6.4952723656408997</v>
      </c>
      <c r="I408" s="1">
        <v>18.504081340795299</v>
      </c>
      <c r="J408" s="1">
        <v>1.95319250254541</v>
      </c>
      <c r="K408" s="15">
        <v>4.2248107689800598</v>
      </c>
      <c r="L408" s="1" t="str">
        <f t="shared" si="60"/>
        <v>J</v>
      </c>
      <c r="N408" s="9" t="s">
        <v>16</v>
      </c>
      <c r="O408" s="1">
        <v>8.4626029801690699</v>
      </c>
      <c r="P408" s="1">
        <v>8.0702814879362901</v>
      </c>
      <c r="Q408" s="1">
        <v>8.4311672375947602</v>
      </c>
      <c r="R408" s="1">
        <v>8.6330182802464304</v>
      </c>
      <c r="S408" s="1">
        <v>9.0075789570012095</v>
      </c>
      <c r="T408" s="1">
        <v>8.96091575950555</v>
      </c>
      <c r="U408" s="1">
        <v>9.3397151995361796</v>
      </c>
      <c r="V408" s="1">
        <v>8.4513764077264995</v>
      </c>
      <c r="W408" s="15">
        <v>8.0725751893140707</v>
      </c>
      <c r="X408" s="1" t="str">
        <f t="shared" si="61"/>
        <v>P</v>
      </c>
      <c r="Z408" s="9" t="s">
        <v>16</v>
      </c>
      <c r="AA408" s="1">
        <v>3.8693014660272498</v>
      </c>
      <c r="AB408" s="1">
        <v>2.4954069693558698</v>
      </c>
      <c r="AC408" s="1">
        <v>2.7065175761014002</v>
      </c>
      <c r="AD408" s="1">
        <v>3.5502609492627002</v>
      </c>
      <c r="AE408" s="1">
        <v>3.01338921057636</v>
      </c>
      <c r="AF408" s="1">
        <v>2.7582618658777101</v>
      </c>
      <c r="AG408" s="1">
        <v>2.9268175946441</v>
      </c>
      <c r="AH408" s="1">
        <v>2.242168454282</v>
      </c>
      <c r="AI408" s="15">
        <v>2.4522587502416102</v>
      </c>
      <c r="AJ408" s="1" t="str">
        <f t="shared" si="62"/>
        <v>AH</v>
      </c>
      <c r="AL408" s="9" t="s">
        <v>16</v>
      </c>
      <c r="AM408" s="1">
        <v>3.6507354758622199</v>
      </c>
      <c r="AN408" s="1">
        <v>1.84565516663817</v>
      </c>
      <c r="AO408" s="1">
        <v>2.1442562346401499</v>
      </c>
      <c r="AP408" s="1">
        <v>3.2728569396712799</v>
      </c>
      <c r="AQ408" s="1">
        <v>2.3614713066795301</v>
      </c>
      <c r="AR408" s="1">
        <v>2.0349521758180602</v>
      </c>
      <c r="AS408" s="1">
        <v>1.7367115623063401</v>
      </c>
      <c r="AT408" s="1">
        <v>1.65645768021324</v>
      </c>
      <c r="AU408" s="15">
        <v>1.83205492988323</v>
      </c>
      <c r="AV408" s="1" t="str">
        <f t="shared" si="63"/>
        <v>AT</v>
      </c>
      <c r="AX408" s="9" t="s">
        <v>16</v>
      </c>
      <c r="AY408" s="1">
        <v>1.4910348764200101</v>
      </c>
      <c r="AZ408" s="1">
        <v>4.6162510327032296</v>
      </c>
      <c r="BA408" s="1">
        <v>2.71107430374862</v>
      </c>
      <c r="BB408" s="1">
        <v>1.52921983547022</v>
      </c>
      <c r="BC408" s="1">
        <v>4.0743385511401202</v>
      </c>
      <c r="BD408" s="1">
        <v>1.8956879917727401</v>
      </c>
      <c r="BE408" s="1">
        <v>8.0974746648603801</v>
      </c>
      <c r="BF408" s="1">
        <v>1.1583128896350601</v>
      </c>
      <c r="BG408" s="15">
        <v>1.4358126316528701</v>
      </c>
      <c r="BH408" s="1" t="str">
        <f t="shared" si="64"/>
        <v>BF</v>
      </c>
    </row>
    <row r="409" spans="2:60" x14ac:dyDescent="0.35">
      <c r="B409" s="9" t="s">
        <v>17</v>
      </c>
      <c r="C409" s="1">
        <v>3.3070825952923402</v>
      </c>
      <c r="D409" s="1">
        <v>2.6550307373548399</v>
      </c>
      <c r="E409" s="1">
        <v>18.236874972348499</v>
      </c>
      <c r="F409" s="1">
        <v>5.9645273644872399</v>
      </c>
      <c r="G409" s="1">
        <v>30.255762677557001</v>
      </c>
      <c r="H409" s="1">
        <v>7.0801541276742999</v>
      </c>
      <c r="I409" s="1">
        <v>16.322760602919701</v>
      </c>
      <c r="J409" s="1">
        <v>2.04498439376564</v>
      </c>
      <c r="K409" s="15">
        <v>4.2038121514185098</v>
      </c>
      <c r="L409" s="1" t="str">
        <f t="shared" si="60"/>
        <v>J</v>
      </c>
      <c r="N409" s="9" t="s">
        <v>17</v>
      </c>
      <c r="O409" s="1">
        <v>7.9531622657954602</v>
      </c>
      <c r="P409" s="1">
        <v>8.0230934059135208</v>
      </c>
      <c r="Q409" s="1">
        <v>8.08490915918496</v>
      </c>
      <c r="R409" s="1">
        <v>8.4327509904918401</v>
      </c>
      <c r="S409" s="1">
        <v>8.9803626889767703</v>
      </c>
      <c r="T409" s="1">
        <v>8.7349848969642299</v>
      </c>
      <c r="U409" s="1">
        <v>9.2366767264111296</v>
      </c>
      <c r="V409" s="1">
        <v>8.34687829707768</v>
      </c>
      <c r="W409" s="15">
        <v>7.8875992188329196</v>
      </c>
      <c r="X409" s="1" t="str">
        <f t="shared" si="61"/>
        <v>W</v>
      </c>
      <c r="Z409" s="9" t="s">
        <v>17</v>
      </c>
      <c r="AA409" s="1">
        <v>2.9242368864391199</v>
      </c>
      <c r="AB409" s="1">
        <v>1.7437514367012401</v>
      </c>
      <c r="AC409" s="1">
        <v>2.0947095916707501</v>
      </c>
      <c r="AD409" s="1">
        <v>3.6864212023684702</v>
      </c>
      <c r="AE409" s="1">
        <v>2.9573949535205601</v>
      </c>
      <c r="AF409" s="1">
        <v>2.3815739025523701</v>
      </c>
      <c r="AG409" s="1">
        <v>2.87787927004555</v>
      </c>
      <c r="AH409" s="1">
        <v>1.8475050017729799</v>
      </c>
      <c r="AI409" s="15">
        <v>1.77769068833759</v>
      </c>
      <c r="AJ409" s="1" t="str">
        <f t="shared" si="62"/>
        <v>AB</v>
      </c>
      <c r="AL409" s="9" t="s">
        <v>17</v>
      </c>
      <c r="AM409" s="1">
        <v>2.7920585145596202</v>
      </c>
      <c r="AN409" s="1">
        <v>1.38665336074615</v>
      </c>
      <c r="AO409" s="1">
        <v>1.6554288778553901</v>
      </c>
      <c r="AP409" s="1">
        <v>3.20088364385738</v>
      </c>
      <c r="AQ409" s="1">
        <v>2.4452443078858299</v>
      </c>
      <c r="AR409" s="1">
        <v>1.89434345874817</v>
      </c>
      <c r="AS409" s="1">
        <v>1.72138819397999</v>
      </c>
      <c r="AT409" s="1">
        <v>1.38086867024403</v>
      </c>
      <c r="AU409" s="15">
        <v>1.40057996466648</v>
      </c>
      <c r="AV409" s="1" t="str">
        <f t="shared" si="63"/>
        <v>AT</v>
      </c>
      <c r="AX409" s="9" t="s">
        <v>17</v>
      </c>
      <c r="AY409" s="1">
        <v>1.3894913888223099</v>
      </c>
      <c r="AZ409" s="1">
        <v>1.0485959167499601</v>
      </c>
      <c r="BA409" s="1">
        <v>1.9286464628847699</v>
      </c>
      <c r="BB409" s="1">
        <v>1.64480123323211</v>
      </c>
      <c r="BC409" s="1">
        <v>4.1572851707228402</v>
      </c>
      <c r="BD409" s="1">
        <v>1.4963163247012901</v>
      </c>
      <c r="BE409" s="1">
        <v>11.811321093686001</v>
      </c>
      <c r="BF409" s="1">
        <v>1.07938682178059</v>
      </c>
      <c r="BG409" s="15">
        <v>1.38943743842236</v>
      </c>
      <c r="BH409" s="1" t="str">
        <f t="shared" si="64"/>
        <v>AZ</v>
      </c>
    </row>
    <row r="410" spans="2:60" x14ac:dyDescent="0.35">
      <c r="B410" s="9" t="s">
        <v>18</v>
      </c>
      <c r="C410" s="1">
        <v>6.37510781672378</v>
      </c>
      <c r="D410" s="1">
        <v>1.7180662321492099</v>
      </c>
      <c r="E410" s="1">
        <v>15.603308484062</v>
      </c>
      <c r="F410" s="1">
        <v>6.8665100960685104</v>
      </c>
      <c r="G410" s="1">
        <v>29.2547079786473</v>
      </c>
      <c r="H410" s="1">
        <v>5.9337704139762897</v>
      </c>
      <c r="I410" s="1">
        <v>16.2028879296453</v>
      </c>
      <c r="J410" s="1">
        <v>1.6121662041567899</v>
      </c>
      <c r="K410" s="15">
        <v>3.5972867972036</v>
      </c>
      <c r="L410" s="1" t="str">
        <f t="shared" si="60"/>
        <v>J</v>
      </c>
      <c r="N410" s="9" t="s">
        <v>18</v>
      </c>
      <c r="O410" s="1">
        <v>8.5243347584850095</v>
      </c>
      <c r="P410" s="1">
        <v>7.6608063082881799</v>
      </c>
      <c r="Q410" s="1">
        <v>7.7541494095329799</v>
      </c>
      <c r="R410" s="1">
        <v>8.6163715018664693</v>
      </c>
      <c r="S410" s="1">
        <v>8.8923526601969805</v>
      </c>
      <c r="T410" s="1">
        <v>8.7022774949075696</v>
      </c>
      <c r="U410" s="1">
        <v>9.1178789250627794</v>
      </c>
      <c r="V410" s="1">
        <v>8.1866808616767397</v>
      </c>
      <c r="W410" s="15">
        <v>7.7537013121973999</v>
      </c>
      <c r="X410" s="1" t="str">
        <f t="shared" si="61"/>
        <v>P</v>
      </c>
      <c r="Z410" s="9" t="s">
        <v>18</v>
      </c>
      <c r="AA410" s="1">
        <v>4.1857271902281701</v>
      </c>
      <c r="AB410" s="1">
        <v>1.41178031015716</v>
      </c>
      <c r="AC410" s="1">
        <v>1.9323442007374501</v>
      </c>
      <c r="AD410" s="1">
        <v>3.9302453450021999</v>
      </c>
      <c r="AE410" s="1">
        <v>2.7885242399481198</v>
      </c>
      <c r="AF410" s="1">
        <v>2.3205267875609099</v>
      </c>
      <c r="AG410" s="1">
        <v>2.7082075449962599</v>
      </c>
      <c r="AH410" s="1">
        <v>1.50235414380869</v>
      </c>
      <c r="AI410" s="15">
        <v>1.54836744902511</v>
      </c>
      <c r="AJ410" s="1" t="str">
        <f t="shared" si="62"/>
        <v>AB</v>
      </c>
      <c r="AL410" s="9" t="s">
        <v>18</v>
      </c>
      <c r="AM410" s="1">
        <v>4.6564207719780297</v>
      </c>
      <c r="AN410" s="1">
        <v>1.11418230085814</v>
      </c>
      <c r="AO410" s="1">
        <v>1.55765622707314</v>
      </c>
      <c r="AP410" s="1">
        <v>3.3690060608904702</v>
      </c>
      <c r="AQ410" s="1">
        <v>2.1086625634148799</v>
      </c>
      <c r="AR410" s="1">
        <v>1.80317948140773</v>
      </c>
      <c r="AS410" s="1">
        <v>1.71303679327078</v>
      </c>
      <c r="AT410" s="1">
        <v>1.04853822377673</v>
      </c>
      <c r="AU410" s="15">
        <v>1.2032744016230901</v>
      </c>
      <c r="AV410" s="1" t="str">
        <f t="shared" si="63"/>
        <v>AT</v>
      </c>
      <c r="AX410" s="9" t="s">
        <v>18</v>
      </c>
      <c r="AY410" s="1">
        <v>1.6778828347096499</v>
      </c>
      <c r="AZ410" s="1">
        <v>1.0768243704579801</v>
      </c>
      <c r="BA410" s="1">
        <v>1.79222390672952</v>
      </c>
      <c r="BB410" s="1">
        <v>1.73383742763826</v>
      </c>
      <c r="BC410" s="1">
        <v>4.2810992033458097</v>
      </c>
      <c r="BD410" s="1">
        <v>1.41880070995993</v>
      </c>
      <c r="BE410" s="1">
        <v>9.6790484022540308</v>
      </c>
      <c r="BF410" s="1">
        <v>1.0497909892053601</v>
      </c>
      <c r="BG410" s="15">
        <v>1.1558771830893699</v>
      </c>
      <c r="BH410" s="1" t="str">
        <f t="shared" si="64"/>
        <v>BF</v>
      </c>
    </row>
    <row r="411" spans="2:60" x14ac:dyDescent="0.35">
      <c r="B411" s="10" t="s">
        <v>33</v>
      </c>
      <c r="K411" s="15"/>
      <c r="N411" s="10" t="s">
        <v>33</v>
      </c>
      <c r="W411" s="15"/>
      <c r="Z411" s="10" t="s">
        <v>33</v>
      </c>
      <c r="AI411" s="15"/>
      <c r="AL411" s="10" t="s">
        <v>33</v>
      </c>
      <c r="AU411" s="15"/>
      <c r="AX411" s="10" t="s">
        <v>33</v>
      </c>
      <c r="BG411" s="15"/>
    </row>
    <row r="412" spans="2:60" x14ac:dyDescent="0.35">
      <c r="B412" s="9" t="s">
        <v>11</v>
      </c>
      <c r="C412" s="1">
        <v>4.3649365848325399</v>
      </c>
      <c r="D412" s="1">
        <v>1.6976782601762701</v>
      </c>
      <c r="E412" s="1">
        <v>14.221086508267801</v>
      </c>
      <c r="F412" s="1">
        <v>5.0892632084045104</v>
      </c>
      <c r="G412" s="1">
        <v>25.005370757699101</v>
      </c>
      <c r="H412" s="1">
        <v>5.1559508666746199</v>
      </c>
      <c r="I412" s="1">
        <v>18.910698230819701</v>
      </c>
      <c r="J412" s="1">
        <v>1.5002920885442099</v>
      </c>
      <c r="K412" s="15">
        <v>2.4136316865160299</v>
      </c>
      <c r="L412" s="1" t="str">
        <f t="shared" si="60"/>
        <v>J</v>
      </c>
      <c r="N412" s="9" t="s">
        <v>11</v>
      </c>
      <c r="O412" s="1">
        <v>7.9213761892403403</v>
      </c>
      <c r="P412" s="1">
        <v>7.9374665703281497</v>
      </c>
      <c r="Q412" s="1">
        <v>8.3270994586183598</v>
      </c>
      <c r="R412" s="1">
        <v>8.3765220763967196</v>
      </c>
      <c r="S412" s="1">
        <v>8.7372040253294294</v>
      </c>
      <c r="T412" s="1">
        <v>8.1283715671857699</v>
      </c>
      <c r="U412" s="1">
        <v>9.3381256648719493</v>
      </c>
      <c r="V412" s="1">
        <v>8.03649607478145</v>
      </c>
      <c r="W412" s="15">
        <v>7.9964095015779</v>
      </c>
      <c r="X412" s="1" t="str">
        <f t="shared" si="61"/>
        <v>O</v>
      </c>
      <c r="Z412" s="9" t="s">
        <v>11</v>
      </c>
      <c r="AA412" s="1">
        <v>3.3756389517329</v>
      </c>
      <c r="AB412" s="1">
        <v>2.0010329222715701</v>
      </c>
      <c r="AC412" s="1">
        <v>2.68974733699664</v>
      </c>
      <c r="AD412" s="1">
        <v>3.4372312706038799</v>
      </c>
      <c r="AE412" s="1">
        <v>2.6261103847137299</v>
      </c>
      <c r="AF412" s="1">
        <v>2.2678634525305998</v>
      </c>
      <c r="AG412" s="1">
        <v>2.7966171608596202</v>
      </c>
      <c r="AH412" s="1">
        <v>1.90865652513199</v>
      </c>
      <c r="AI412" s="15">
        <v>1.98640456538076</v>
      </c>
      <c r="AJ412" s="1" t="str">
        <f t="shared" si="62"/>
        <v>AH</v>
      </c>
      <c r="AL412" s="9" t="s">
        <v>11</v>
      </c>
      <c r="AM412" s="1">
        <v>2.5805083169688099</v>
      </c>
      <c r="AN412" s="1">
        <v>1.5972992437909099</v>
      </c>
      <c r="AO412" s="1">
        <v>2.4787501083693302</v>
      </c>
      <c r="AP412" s="1">
        <v>3.9249471666751798</v>
      </c>
      <c r="AQ412" s="1">
        <v>2.0939350866958102</v>
      </c>
      <c r="AR412" s="1">
        <v>1.73324586886934</v>
      </c>
      <c r="AS412" s="1">
        <v>1.5976259208485599</v>
      </c>
      <c r="AT412" s="1">
        <v>1.49217131008592</v>
      </c>
      <c r="AU412" s="15">
        <v>1.59212025577725</v>
      </c>
      <c r="AV412" s="1" t="str">
        <f t="shared" si="63"/>
        <v>AT</v>
      </c>
      <c r="AX412" s="9" t="s">
        <v>11</v>
      </c>
      <c r="AY412" s="1">
        <v>1.4120994551493999</v>
      </c>
      <c r="AZ412" s="1">
        <v>1.1816178380208899</v>
      </c>
      <c r="BA412" s="1">
        <v>2.0080384407096399</v>
      </c>
      <c r="BB412" s="1">
        <v>1.52691279608388</v>
      </c>
      <c r="BC412" s="1">
        <v>3.2572762130069499</v>
      </c>
      <c r="BD412" s="1">
        <v>1.23115459334376</v>
      </c>
      <c r="BE412" s="1">
        <v>13.9614159955782</v>
      </c>
      <c r="BF412" s="1">
        <v>0.93429943701503004</v>
      </c>
      <c r="BG412" s="15">
        <v>1.2855782826259099</v>
      </c>
      <c r="BH412" s="1" t="str">
        <f t="shared" si="64"/>
        <v>BF</v>
      </c>
    </row>
    <row r="413" spans="2:60" x14ac:dyDescent="0.35">
      <c r="B413" s="9" t="s">
        <v>12</v>
      </c>
      <c r="C413" s="1">
        <v>8.0303741721459101</v>
      </c>
      <c r="D413" s="1">
        <v>2.11471017651888</v>
      </c>
      <c r="E413" s="1">
        <v>17.576228017648099</v>
      </c>
      <c r="F413" s="1">
        <v>7.6618435198928498</v>
      </c>
      <c r="G413" s="1">
        <v>28.813130476923501</v>
      </c>
      <c r="H413" s="1">
        <v>7.2336303656350696</v>
      </c>
      <c r="I413" s="1">
        <v>19.0232498736084</v>
      </c>
      <c r="J413" s="1">
        <v>1.9594544726062599</v>
      </c>
      <c r="K413" s="15">
        <v>3.4553806460632401</v>
      </c>
      <c r="L413" s="1" t="str">
        <f t="shared" si="60"/>
        <v>J</v>
      </c>
      <c r="N413" s="9" t="s">
        <v>12</v>
      </c>
      <c r="O413" s="1">
        <v>10.250747096420101</v>
      </c>
      <c r="P413" s="1">
        <v>8.0463586417547202</v>
      </c>
      <c r="Q413" s="1">
        <v>8.4287583216562005</v>
      </c>
      <c r="R413" s="1">
        <v>10.0617064656706</v>
      </c>
      <c r="S413" s="1">
        <v>9.0091722573079096</v>
      </c>
      <c r="T413" s="1">
        <v>8.8296272180344495</v>
      </c>
      <c r="U413" s="1">
        <v>9.0864763796099304</v>
      </c>
      <c r="V413" s="1">
        <v>8.3075474751215896</v>
      </c>
      <c r="W413" s="15">
        <v>7.9740779089109903</v>
      </c>
      <c r="X413" s="1" t="str">
        <f t="shared" si="61"/>
        <v>W</v>
      </c>
      <c r="Z413" s="9" t="s">
        <v>12</v>
      </c>
      <c r="AA413" s="1">
        <v>6.0882803230742004</v>
      </c>
      <c r="AB413" s="1">
        <v>2.0819545667079802</v>
      </c>
      <c r="AC413" s="1">
        <v>2.6201116044407402</v>
      </c>
      <c r="AD413" s="1">
        <v>6.5499267056769401</v>
      </c>
      <c r="AE413" s="1">
        <v>2.8176924985920699</v>
      </c>
      <c r="AF413" s="1">
        <v>2.5956191274835798</v>
      </c>
      <c r="AG413" s="1">
        <v>3.0190223234334002</v>
      </c>
      <c r="AH413" s="1">
        <v>2.04842138237181</v>
      </c>
      <c r="AI413" s="15">
        <v>2.0265679316299701</v>
      </c>
      <c r="AJ413" s="1" t="str">
        <f t="shared" si="62"/>
        <v>AI</v>
      </c>
      <c r="AL413" s="9" t="s">
        <v>12</v>
      </c>
      <c r="AM413" s="1">
        <v>6.5066262800977199</v>
      </c>
      <c r="AN413" s="1">
        <v>1.61556760166083</v>
      </c>
      <c r="AO413" s="1">
        <v>2.23535423368117</v>
      </c>
      <c r="AP413" s="1">
        <v>6.9162711166718998</v>
      </c>
      <c r="AQ413" s="1">
        <v>2.2694957387680601</v>
      </c>
      <c r="AR413" s="1">
        <v>1.91914154622842</v>
      </c>
      <c r="AS413" s="1">
        <v>1.7399994993558501</v>
      </c>
      <c r="AT413" s="1">
        <v>1.55673961110812</v>
      </c>
      <c r="AU413" s="15">
        <v>1.60905736107875</v>
      </c>
      <c r="AV413" s="1" t="str">
        <f t="shared" si="63"/>
        <v>AT</v>
      </c>
      <c r="AX413" s="9" t="s">
        <v>12</v>
      </c>
      <c r="AY413" s="1">
        <v>2.81450481260209</v>
      </c>
      <c r="AZ413" s="1">
        <v>1.24901240821533</v>
      </c>
      <c r="BA413" s="1">
        <v>2.25982571452227</v>
      </c>
      <c r="BB413" s="1">
        <v>2.42837579650321</v>
      </c>
      <c r="BC413" s="1">
        <v>3.78213829782834</v>
      </c>
      <c r="BD413" s="1">
        <v>1.8561269455930201</v>
      </c>
      <c r="BE413" s="1">
        <v>13.1572337484571</v>
      </c>
      <c r="BF413" s="1">
        <v>1.0998755138104801</v>
      </c>
      <c r="BG413" s="15">
        <v>1.6024211010574301</v>
      </c>
      <c r="BH413" s="1" t="str">
        <f t="shared" si="64"/>
        <v>BF</v>
      </c>
    </row>
    <row r="414" spans="2:60" x14ac:dyDescent="0.35">
      <c r="B414" s="9" t="s">
        <v>13</v>
      </c>
      <c r="C414" s="1">
        <v>8.0989354743064208</v>
      </c>
      <c r="D414" s="1">
        <v>5.2271835337728199</v>
      </c>
      <c r="E414" s="1">
        <v>14.950186745526899</v>
      </c>
      <c r="F414" s="1">
        <v>10.164063360678799</v>
      </c>
      <c r="G414" s="1">
        <v>34.0043952280365</v>
      </c>
      <c r="H414" s="1">
        <v>9.0456837894254907</v>
      </c>
      <c r="I414" s="1">
        <v>16.807111553785099</v>
      </c>
      <c r="J414" s="1">
        <v>2.5908848493158798</v>
      </c>
      <c r="K414" s="15">
        <v>4.9773238528428996</v>
      </c>
      <c r="L414" s="1" t="str">
        <f t="shared" si="60"/>
        <v>J</v>
      </c>
      <c r="N414" s="9" t="s">
        <v>13</v>
      </c>
      <c r="O414" s="1">
        <v>10.3335289632185</v>
      </c>
      <c r="P414" s="1">
        <v>9.0414841305937905</v>
      </c>
      <c r="Q414" s="1">
        <v>8.4022480881396806</v>
      </c>
      <c r="R414" s="1">
        <v>11.2719735031116</v>
      </c>
      <c r="S414" s="1">
        <v>9.1597719482167399</v>
      </c>
      <c r="T414" s="1">
        <v>9.2059031445812405</v>
      </c>
      <c r="U414" s="1">
        <v>9.1485413235335802</v>
      </c>
      <c r="V414" s="1">
        <v>8.5670707716924994</v>
      </c>
      <c r="W414" s="15">
        <v>7.9883497604418903</v>
      </c>
      <c r="X414" s="1" t="str">
        <f t="shared" si="61"/>
        <v>W</v>
      </c>
      <c r="Z414" s="9" t="s">
        <v>13</v>
      </c>
      <c r="AA414" s="1">
        <v>6.03784155752661</v>
      </c>
      <c r="AB414" s="1">
        <v>2.5202951114381298</v>
      </c>
      <c r="AC414" s="1">
        <v>2.6529155474307999</v>
      </c>
      <c r="AD414" s="1">
        <v>9.5304404821926791</v>
      </c>
      <c r="AE414" s="1">
        <v>3.2702559806786402</v>
      </c>
      <c r="AF414" s="1">
        <v>3.0742456896591599</v>
      </c>
      <c r="AG414" s="1">
        <v>3.2806780894156602</v>
      </c>
      <c r="AH414" s="1">
        <v>2.3219365188573602</v>
      </c>
      <c r="AI414" s="15">
        <v>2.3118543139143699</v>
      </c>
      <c r="AJ414" s="1" t="str">
        <f t="shared" si="62"/>
        <v>AI</v>
      </c>
      <c r="AL414" s="9" t="s">
        <v>13</v>
      </c>
      <c r="AM414" s="1">
        <v>6.4867053906739596</v>
      </c>
      <c r="AN414" s="1">
        <v>1.80690990626538</v>
      </c>
      <c r="AO414" s="1">
        <v>2.2309911963987901</v>
      </c>
      <c r="AP414" s="1">
        <v>10.7633128682121</v>
      </c>
      <c r="AQ414" s="1">
        <v>2.8412543073180498</v>
      </c>
      <c r="AR414" s="1">
        <v>2.25604907077342</v>
      </c>
      <c r="AS414" s="1">
        <v>2.0289424245428802</v>
      </c>
      <c r="AT414" s="1">
        <v>1.6731884671866</v>
      </c>
      <c r="AU414" s="15">
        <v>1.6577582606631101</v>
      </c>
      <c r="AV414" s="1" t="str">
        <f t="shared" si="63"/>
        <v>AU</v>
      </c>
      <c r="AX414" s="9" t="s">
        <v>13</v>
      </c>
      <c r="AY414" s="1">
        <v>2.27334925253068</v>
      </c>
      <c r="AZ414" s="1">
        <v>1.2636752531316999</v>
      </c>
      <c r="BA414" s="1">
        <v>2.2491234767418602</v>
      </c>
      <c r="BB414" s="1">
        <v>2.8867446279920101</v>
      </c>
      <c r="BC414" s="1">
        <v>4.3281797303089</v>
      </c>
      <c r="BD414" s="1">
        <v>2.2653570599125801</v>
      </c>
      <c r="BE414" s="1">
        <v>9.4088858302760894</v>
      </c>
      <c r="BF414" s="1">
        <v>1.39011453420981</v>
      </c>
      <c r="BG414" s="15">
        <v>1.34320032066148</v>
      </c>
      <c r="BH414" s="1" t="str">
        <f t="shared" si="64"/>
        <v>AZ</v>
      </c>
    </row>
    <row r="415" spans="2:60" x14ac:dyDescent="0.35">
      <c r="B415" s="9" t="s">
        <v>14</v>
      </c>
      <c r="C415" s="1">
        <v>7.3801301576998899</v>
      </c>
      <c r="D415" s="1">
        <v>11.467988771978</v>
      </c>
      <c r="E415" s="1">
        <v>14.9278893813955</v>
      </c>
      <c r="F415" s="1">
        <v>12.1914426490492</v>
      </c>
      <c r="G415" s="1">
        <v>51.560734679804298</v>
      </c>
      <c r="H415" s="1">
        <v>9.5881666836945403</v>
      </c>
      <c r="I415" s="1">
        <v>17.4074624856494</v>
      </c>
      <c r="J415" s="1">
        <v>3.37661151960606</v>
      </c>
      <c r="K415" s="15">
        <v>15.9444256610288</v>
      </c>
      <c r="L415" s="1" t="str">
        <f t="shared" si="60"/>
        <v>J</v>
      </c>
      <c r="N415" s="9" t="s">
        <v>14</v>
      </c>
      <c r="O415" s="1">
        <v>9.1069068912992304</v>
      </c>
      <c r="P415" s="1">
        <v>8.6420286046730297</v>
      </c>
      <c r="Q415" s="1">
        <v>9.0146896756239592</v>
      </c>
      <c r="R415" s="1">
        <v>12.5883674189266</v>
      </c>
      <c r="S415" s="1">
        <v>9.4338493473501792</v>
      </c>
      <c r="T415" s="1">
        <v>9.5968111131226301</v>
      </c>
      <c r="U415" s="1">
        <v>9.8276211844587191</v>
      </c>
      <c r="V415" s="1">
        <v>8.94656830178935</v>
      </c>
      <c r="W415" s="15">
        <v>8.4991204289374203</v>
      </c>
      <c r="X415" s="1" t="str">
        <f t="shared" si="61"/>
        <v>W</v>
      </c>
      <c r="Z415" s="9" t="s">
        <v>14</v>
      </c>
      <c r="AA415" s="1">
        <v>3.9695300441693901</v>
      </c>
      <c r="AB415" s="1">
        <v>5.3936937775706504</v>
      </c>
      <c r="AC415" s="1">
        <v>3.50420514591768</v>
      </c>
      <c r="AD415" s="1">
        <v>11.755241131987299</v>
      </c>
      <c r="AE415" s="1">
        <v>4.5118737329109502</v>
      </c>
      <c r="AF415" s="1">
        <v>4.4026213514226198</v>
      </c>
      <c r="AG415" s="1">
        <v>4.7749287165069703</v>
      </c>
      <c r="AH415" s="1">
        <v>2.9267674409504498</v>
      </c>
      <c r="AI415" s="15">
        <v>3.2248891160136699</v>
      </c>
      <c r="AJ415" s="1" t="str">
        <f t="shared" si="62"/>
        <v>AH</v>
      </c>
      <c r="AL415" s="9" t="s">
        <v>14</v>
      </c>
      <c r="AM415" s="1">
        <v>3.9381953847297799</v>
      </c>
      <c r="AN415" s="1">
        <v>2.66844468652303</v>
      </c>
      <c r="AO415" s="1">
        <v>2.54003533850904</v>
      </c>
      <c r="AP415" s="1">
        <v>12.0476799169433</v>
      </c>
      <c r="AQ415" s="1">
        <v>2.9392929570101001</v>
      </c>
      <c r="AR415" s="1">
        <v>3.06087041677762</v>
      </c>
      <c r="AS415" s="1">
        <v>2.67590466251337</v>
      </c>
      <c r="AT415" s="1">
        <v>2.1074415833428599</v>
      </c>
      <c r="AU415" s="15">
        <v>1.91782260748919</v>
      </c>
      <c r="AV415" s="1" t="str">
        <f t="shared" si="63"/>
        <v>AU</v>
      </c>
      <c r="AX415" s="9" t="s">
        <v>14</v>
      </c>
      <c r="AY415" s="1">
        <v>2.5712623063375699</v>
      </c>
      <c r="AZ415" s="1">
        <v>1.5314665628434501</v>
      </c>
      <c r="BA415" s="1">
        <v>2.6204828505335902</v>
      </c>
      <c r="BB415" s="1">
        <v>3.09972050599773</v>
      </c>
      <c r="BC415" s="1">
        <v>5.35896664490551</v>
      </c>
      <c r="BD415" s="1">
        <v>3.0872383971091799</v>
      </c>
      <c r="BE415" s="1">
        <v>9.0694360233996605</v>
      </c>
      <c r="BF415" s="1">
        <v>2.0349825407302999</v>
      </c>
      <c r="BG415" s="15">
        <v>1.6033408379310099</v>
      </c>
      <c r="BH415" s="1" t="str">
        <f t="shared" si="64"/>
        <v>AZ</v>
      </c>
    </row>
    <row r="416" spans="2:60" x14ac:dyDescent="0.35">
      <c r="B416" s="9" t="s">
        <v>15</v>
      </c>
      <c r="C416" s="1">
        <v>9.8913385735144796</v>
      </c>
      <c r="D416" s="1">
        <v>15.059344238606499</v>
      </c>
      <c r="E416" s="1">
        <v>19.0241478581239</v>
      </c>
      <c r="F416" s="1">
        <v>11.6225637117569</v>
      </c>
      <c r="G416" s="1">
        <v>26.164994887900299</v>
      </c>
      <c r="H416" s="1">
        <v>8.8163134300316699</v>
      </c>
      <c r="I416" s="1">
        <v>18.701674931479801</v>
      </c>
      <c r="J416" s="1">
        <v>8.3354828665836198</v>
      </c>
      <c r="K416" s="15">
        <v>10.5365865555803</v>
      </c>
      <c r="L416" s="1" t="str">
        <f t="shared" si="60"/>
        <v>J</v>
      </c>
      <c r="N416" s="9" t="s">
        <v>15</v>
      </c>
      <c r="O416" s="1">
        <v>10.687201401147799</v>
      </c>
      <c r="P416" s="1">
        <v>11.0229679752716</v>
      </c>
      <c r="Q416" s="1">
        <v>11.679800474510101</v>
      </c>
      <c r="R416" s="1">
        <v>12.254399623705201</v>
      </c>
      <c r="S416" s="1">
        <v>10.0522308575833</v>
      </c>
      <c r="T416" s="1">
        <v>9.6477619334850999</v>
      </c>
      <c r="U416" s="1">
        <v>9.7879809584555701</v>
      </c>
      <c r="V416" s="1">
        <v>10.349958955458799</v>
      </c>
      <c r="W416" s="15">
        <v>10.983414122562801</v>
      </c>
      <c r="X416" s="1" t="str">
        <f t="shared" si="61"/>
        <v>T</v>
      </c>
      <c r="Z416" s="9" t="s">
        <v>15</v>
      </c>
      <c r="AA416" s="1">
        <v>8.3922501359580508</v>
      </c>
      <c r="AB416" s="1">
        <v>8.2661590217901697</v>
      </c>
      <c r="AC416" s="1">
        <v>10.1888076440212</v>
      </c>
      <c r="AD416" s="1">
        <v>9.9525145165210205</v>
      </c>
      <c r="AE416" s="1">
        <v>5.0063391600079701</v>
      </c>
      <c r="AF416" s="1">
        <v>4.3018151308147301</v>
      </c>
      <c r="AG416" s="1">
        <v>4.2528126904071897</v>
      </c>
      <c r="AH416" s="1">
        <v>5.1094825413044003</v>
      </c>
      <c r="AI416" s="15">
        <v>8.2017880096261297</v>
      </c>
      <c r="AJ416" s="1" t="str">
        <f t="shared" si="62"/>
        <v>AG</v>
      </c>
      <c r="AL416" s="9" t="s">
        <v>15</v>
      </c>
      <c r="AM416" s="1">
        <v>8.3894426939071707</v>
      </c>
      <c r="AN416" s="1">
        <v>7.4698710381668398</v>
      </c>
      <c r="AO416" s="1">
        <v>8.1802832997098491</v>
      </c>
      <c r="AP416" s="1">
        <v>9.5328090703421999</v>
      </c>
      <c r="AQ416" s="1">
        <v>4.0769323739599104</v>
      </c>
      <c r="AR416" s="1">
        <v>3.7525801990174701</v>
      </c>
      <c r="AS416" s="1">
        <v>3.5022208437609001</v>
      </c>
      <c r="AT416" s="1">
        <v>5.4254262551498602</v>
      </c>
      <c r="AU416" s="15">
        <v>7.4787594661040897</v>
      </c>
      <c r="AV416" s="1" t="str">
        <f t="shared" si="63"/>
        <v>AS</v>
      </c>
      <c r="AX416" s="9" t="s">
        <v>15</v>
      </c>
      <c r="AY416" s="1">
        <v>3.2636337769611101</v>
      </c>
      <c r="AZ416" s="1">
        <v>2.4683910096984998</v>
      </c>
      <c r="BA416" s="1">
        <v>2.88924081615004</v>
      </c>
      <c r="BB416" s="1">
        <v>3.1463180453203701</v>
      </c>
      <c r="BC416" s="1">
        <v>4.0572359518485399</v>
      </c>
      <c r="BD416" s="1">
        <v>1.9906213583127099</v>
      </c>
      <c r="BE416" s="1">
        <v>16.815854689730699</v>
      </c>
      <c r="BF416" s="1">
        <v>1.9801327901964001</v>
      </c>
      <c r="BG416" s="15">
        <v>2.4729198054496901</v>
      </c>
      <c r="BH416" s="1" t="str">
        <f t="shared" si="64"/>
        <v>BF</v>
      </c>
    </row>
    <row r="417" spans="2:60" x14ac:dyDescent="0.35">
      <c r="B417" s="9" t="s">
        <v>16</v>
      </c>
      <c r="C417" s="1">
        <v>7.8241407732377404</v>
      </c>
      <c r="D417" s="1">
        <v>3.2081442950281902</v>
      </c>
      <c r="E417" s="1">
        <v>18.4319449572974</v>
      </c>
      <c r="F417" s="1">
        <v>7.8891264205723202</v>
      </c>
      <c r="G417" s="1">
        <v>22.731745993688602</v>
      </c>
      <c r="H417" s="1">
        <v>6.8673684253114402</v>
      </c>
      <c r="I417" s="1">
        <v>18.529636665701499</v>
      </c>
      <c r="J417" s="1">
        <v>2.0808348661482099</v>
      </c>
      <c r="K417" s="15">
        <v>3.5390819757299399</v>
      </c>
      <c r="L417" s="1" t="str">
        <f t="shared" si="60"/>
        <v>J</v>
      </c>
      <c r="N417" s="9" t="s">
        <v>16</v>
      </c>
      <c r="O417" s="1">
        <v>10.3582047819809</v>
      </c>
      <c r="P417" s="1">
        <v>7.9980800710321702</v>
      </c>
      <c r="Q417" s="1">
        <v>8.6038182444192497</v>
      </c>
      <c r="R417" s="1">
        <v>9.9353625477801799</v>
      </c>
      <c r="S417" s="1">
        <v>9.0656777552486805</v>
      </c>
      <c r="T417" s="1">
        <v>8.8959534078863101</v>
      </c>
      <c r="U417" s="1">
        <v>9.2249885557688103</v>
      </c>
      <c r="V417" s="1">
        <v>8.5254615864201408</v>
      </c>
      <c r="W417" s="15">
        <v>8.0516929429907798</v>
      </c>
      <c r="X417" s="1" t="str">
        <f t="shared" si="61"/>
        <v>P</v>
      </c>
      <c r="Z417" s="9" t="s">
        <v>16</v>
      </c>
      <c r="AA417" s="1">
        <v>6.8377797805643503</v>
      </c>
      <c r="AB417" s="1">
        <v>2.4076483461583602</v>
      </c>
      <c r="AC417" s="1">
        <v>3.0128822375211399</v>
      </c>
      <c r="AD417" s="1">
        <v>6.7459824179935701</v>
      </c>
      <c r="AE417" s="1">
        <v>3.0973658678068801</v>
      </c>
      <c r="AF417" s="1">
        <v>2.7795670412728599</v>
      </c>
      <c r="AG417" s="1">
        <v>2.8650741454146398</v>
      </c>
      <c r="AH417" s="1">
        <v>2.2581719509306502</v>
      </c>
      <c r="AI417" s="15">
        <v>2.4023002692157598</v>
      </c>
      <c r="AJ417" s="1" t="str">
        <f t="shared" si="62"/>
        <v>AH</v>
      </c>
      <c r="AL417" s="9" t="s">
        <v>16</v>
      </c>
      <c r="AM417" s="1">
        <v>6.8274091560408499</v>
      </c>
      <c r="AN417" s="1">
        <v>1.8228550043493701</v>
      </c>
      <c r="AO417" s="1">
        <v>2.5436550593072398</v>
      </c>
      <c r="AP417" s="1">
        <v>6.9837081484411403</v>
      </c>
      <c r="AQ417" s="1">
        <v>2.4175044655466502</v>
      </c>
      <c r="AR417" s="1">
        <v>2.0550471649172999</v>
      </c>
      <c r="AS417" s="1">
        <v>1.7451237318353101</v>
      </c>
      <c r="AT417" s="1">
        <v>1.6633050956237101</v>
      </c>
      <c r="AU417" s="15">
        <v>1.8119392333315101</v>
      </c>
      <c r="AV417" s="1" t="str">
        <f t="shared" si="63"/>
        <v>AT</v>
      </c>
      <c r="AX417" s="9" t="s">
        <v>16</v>
      </c>
      <c r="AY417" s="1">
        <v>2.9342183462193199</v>
      </c>
      <c r="AZ417" s="1">
        <v>1.2582454965204</v>
      </c>
      <c r="BA417" s="1">
        <v>2.7086098180753799</v>
      </c>
      <c r="BB417" s="1">
        <v>2.5641779171825299</v>
      </c>
      <c r="BC417" s="1">
        <v>3.4864580982506799</v>
      </c>
      <c r="BD417" s="1">
        <v>1.9675037480942501</v>
      </c>
      <c r="BE417" s="1">
        <v>12.794060721606</v>
      </c>
      <c r="BF417" s="1">
        <v>1.1312082208961101</v>
      </c>
      <c r="BG417" s="15">
        <v>1.30951353772499</v>
      </c>
      <c r="BH417" s="1" t="str">
        <f t="shared" si="64"/>
        <v>BF</v>
      </c>
    </row>
    <row r="418" spans="2:60" x14ac:dyDescent="0.35">
      <c r="B418" s="9" t="s">
        <v>17</v>
      </c>
      <c r="C418" s="1">
        <v>7.1282355420753998</v>
      </c>
      <c r="D418" s="1">
        <v>1.74942223803055</v>
      </c>
      <c r="E418" s="1">
        <v>18.5748510772119</v>
      </c>
      <c r="F418" s="1">
        <v>8.22568778768977</v>
      </c>
      <c r="G418" s="1">
        <v>33.383196888789499</v>
      </c>
      <c r="H418" s="1">
        <v>6.7012207515661499</v>
      </c>
      <c r="I418" s="1">
        <v>15.882152086779399</v>
      </c>
      <c r="J418" s="1">
        <v>2.1139009024291999</v>
      </c>
      <c r="K418" s="15">
        <v>3.2623783954222998</v>
      </c>
      <c r="L418" s="1" t="str">
        <f t="shared" si="60"/>
        <v>D</v>
      </c>
      <c r="N418" s="9" t="s">
        <v>17</v>
      </c>
      <c r="O418" s="1">
        <v>9.8762414999450492</v>
      </c>
      <c r="P418" s="1">
        <v>7.8523775534166598</v>
      </c>
      <c r="Q418" s="1">
        <v>8.2082934674919592</v>
      </c>
      <c r="R418" s="1">
        <v>10.209995971144799</v>
      </c>
      <c r="S418" s="1">
        <v>8.9342174699746</v>
      </c>
      <c r="T418" s="1">
        <v>8.6901683828348695</v>
      </c>
      <c r="U418" s="1">
        <v>9.4095118888442997</v>
      </c>
      <c r="V418" s="1">
        <v>8.3734765072320503</v>
      </c>
      <c r="W418" s="15">
        <v>7.8772328641340996</v>
      </c>
      <c r="X418" s="1" t="str">
        <f t="shared" si="61"/>
        <v>P</v>
      </c>
      <c r="Z418" s="9" t="s">
        <v>17</v>
      </c>
      <c r="AA418" s="1">
        <v>4.7850659435765301</v>
      </c>
      <c r="AB418" s="1">
        <v>1.7505780382745399</v>
      </c>
      <c r="AC418" s="1">
        <v>2.1920429319105899</v>
      </c>
      <c r="AD418" s="1">
        <v>6.7396458386450799</v>
      </c>
      <c r="AE418" s="1">
        <v>2.8347361572249099</v>
      </c>
      <c r="AF418" s="1">
        <v>2.4934026969048699</v>
      </c>
      <c r="AG418" s="1">
        <v>3.0343131621501498</v>
      </c>
      <c r="AH418" s="1">
        <v>1.8503035676314199</v>
      </c>
      <c r="AI418" s="15">
        <v>1.75787817875081</v>
      </c>
      <c r="AJ418" s="1" t="str">
        <f t="shared" si="62"/>
        <v>AB</v>
      </c>
      <c r="AL418" s="9" t="s">
        <v>17</v>
      </c>
      <c r="AM418" s="1">
        <v>6.5298487366555404</v>
      </c>
      <c r="AN418" s="1">
        <v>1.38352437643084</v>
      </c>
      <c r="AO418" s="1">
        <v>1.82953341662547</v>
      </c>
      <c r="AP418" s="1">
        <v>7.1086797811462104</v>
      </c>
      <c r="AQ418" s="1">
        <v>2.0654023800629502</v>
      </c>
      <c r="AR418" s="1">
        <v>1.9179390353554799</v>
      </c>
      <c r="AS418" s="1">
        <v>1.7154994407587301</v>
      </c>
      <c r="AT418" s="1">
        <v>1.38632189685723</v>
      </c>
      <c r="AU418" s="15">
        <v>1.3858917289207</v>
      </c>
      <c r="AV418" s="1" t="str">
        <f t="shared" si="63"/>
        <v>AN</v>
      </c>
      <c r="AX418" s="9" t="s">
        <v>17</v>
      </c>
      <c r="AY418" s="1">
        <v>2.35413474473622</v>
      </c>
      <c r="AZ418" s="1">
        <v>1.20004802494229</v>
      </c>
      <c r="BA418" s="1">
        <v>1.9398444303767399</v>
      </c>
      <c r="BB418" s="1">
        <v>2.8232772137258602</v>
      </c>
      <c r="BC418" s="1">
        <v>4.2420493403161199</v>
      </c>
      <c r="BD418" s="1">
        <v>1.5407718730678499</v>
      </c>
      <c r="BE418" s="1">
        <v>11.833324471087799</v>
      </c>
      <c r="BF418" s="1">
        <v>1.0806298542006401</v>
      </c>
      <c r="BG418" s="15">
        <v>1.3244618231251699</v>
      </c>
      <c r="BH418" s="1" t="str">
        <f t="shared" si="64"/>
        <v>BF</v>
      </c>
    </row>
    <row r="419" spans="2:60" x14ac:dyDescent="0.35">
      <c r="B419" s="9" t="s">
        <v>18</v>
      </c>
      <c r="C419" s="1">
        <v>8.2728788927736794</v>
      </c>
      <c r="D419" s="1">
        <v>1.8170546946552899</v>
      </c>
      <c r="E419" s="1">
        <v>16.237077346794798</v>
      </c>
      <c r="F419" s="1">
        <v>8.2954892157055298</v>
      </c>
      <c r="G419" s="1">
        <v>30.5144933366206</v>
      </c>
      <c r="H419" s="1">
        <v>6.4595582710073502</v>
      </c>
      <c r="I419" s="1">
        <v>17.455914153302999</v>
      </c>
      <c r="J419" s="1">
        <v>1.6106661802077</v>
      </c>
      <c r="K419" s="15">
        <v>3.0635011888769199</v>
      </c>
      <c r="L419" s="1" t="str">
        <f t="shared" si="60"/>
        <v>J</v>
      </c>
      <c r="N419" s="9" t="s">
        <v>18</v>
      </c>
      <c r="O419" s="1">
        <v>9.9549131066299896</v>
      </c>
      <c r="P419" s="1">
        <v>7.6512203341434502</v>
      </c>
      <c r="Q419" s="1">
        <v>7.7382612771585499</v>
      </c>
      <c r="R419" s="1">
        <v>10.5020776887874</v>
      </c>
      <c r="S419" s="1">
        <v>8.8179143709107493</v>
      </c>
      <c r="T419" s="1">
        <v>8.6024775363646206</v>
      </c>
      <c r="U419" s="1">
        <v>8.6938771760796794</v>
      </c>
      <c r="V419" s="1">
        <v>8.2099904989526706</v>
      </c>
      <c r="W419" s="15">
        <v>7.6995291193725501</v>
      </c>
      <c r="X419" s="1" t="str">
        <f t="shared" si="61"/>
        <v>P</v>
      </c>
      <c r="Z419" s="9" t="s">
        <v>18</v>
      </c>
      <c r="AA419" s="1">
        <v>6.9513738267548399</v>
      </c>
      <c r="AB419" s="1">
        <v>1.30461793793454</v>
      </c>
      <c r="AC419" s="1">
        <v>1.97962657884674</v>
      </c>
      <c r="AD419" s="1">
        <v>7.0411275704538303</v>
      </c>
      <c r="AE419" s="1">
        <v>2.9490378655086298</v>
      </c>
      <c r="AF419" s="1">
        <v>2.4397891168498802</v>
      </c>
      <c r="AG419" s="1">
        <v>3.0727363792185698</v>
      </c>
      <c r="AH419" s="1">
        <v>1.51685897828014</v>
      </c>
      <c r="AI419" s="15">
        <v>1.4452335264949701</v>
      </c>
      <c r="AJ419" s="1" t="str">
        <f t="shared" si="62"/>
        <v>AB</v>
      </c>
      <c r="AL419" s="9" t="s">
        <v>18</v>
      </c>
      <c r="AM419" s="1">
        <v>7.55489071871252</v>
      </c>
      <c r="AN419" s="1">
        <v>1.4630218933980801</v>
      </c>
      <c r="AO419" s="1">
        <v>1.6488852740967299</v>
      </c>
      <c r="AP419" s="1">
        <v>7.3169695842362596</v>
      </c>
      <c r="AQ419" s="1">
        <v>2.1768117104259899</v>
      </c>
      <c r="AR419" s="1">
        <v>1.8459694306829</v>
      </c>
      <c r="AS419" s="1">
        <v>1.54834422281766</v>
      </c>
      <c r="AT419" s="1">
        <v>1.0546209444690999</v>
      </c>
      <c r="AU419" s="15">
        <v>1.1430652612787999</v>
      </c>
      <c r="AV419" s="1" t="str">
        <f t="shared" si="63"/>
        <v>AT</v>
      </c>
      <c r="AX419" s="9" t="s">
        <v>18</v>
      </c>
      <c r="AY419" s="1">
        <v>2.8341561576007002</v>
      </c>
      <c r="AZ419" s="1">
        <v>1.0108759650858099</v>
      </c>
      <c r="BA419" s="1">
        <v>1.80413305896198</v>
      </c>
      <c r="BB419" s="1">
        <v>2.6990961645451002</v>
      </c>
      <c r="BC419" s="1">
        <v>4.3247508392042597</v>
      </c>
      <c r="BD419" s="1">
        <v>1.50218132873592</v>
      </c>
      <c r="BE419" s="1">
        <v>12.4017455257588</v>
      </c>
      <c r="BF419" s="1">
        <v>1.0562897974021701</v>
      </c>
      <c r="BG419" s="15">
        <v>1.2618105265436499</v>
      </c>
      <c r="BH419" s="1" t="str">
        <f t="shared" si="64"/>
        <v>AZ</v>
      </c>
    </row>
    <row r="420" spans="2:60" x14ac:dyDescent="0.35">
      <c r="B420" s="10" t="s">
        <v>34</v>
      </c>
      <c r="K420" s="15"/>
      <c r="N420" s="10" t="s">
        <v>34</v>
      </c>
      <c r="W420" s="15"/>
      <c r="Z420" s="10" t="s">
        <v>34</v>
      </c>
      <c r="AI420" s="15"/>
      <c r="AL420" s="10" t="s">
        <v>34</v>
      </c>
      <c r="AU420" s="15"/>
      <c r="AX420" s="10" t="s">
        <v>34</v>
      </c>
      <c r="BG420" s="15"/>
    </row>
    <row r="421" spans="2:60" x14ac:dyDescent="0.35">
      <c r="B421" s="9" t="s">
        <v>11</v>
      </c>
      <c r="C421" s="1">
        <v>2.6979378370395199</v>
      </c>
      <c r="D421" s="1">
        <v>2.4188512931522999</v>
      </c>
      <c r="E421" s="1">
        <v>14.739593466036901</v>
      </c>
      <c r="F421" s="1">
        <v>4.0935518742499397</v>
      </c>
      <c r="G421" s="1">
        <v>19.318577354990101</v>
      </c>
      <c r="H421" s="1">
        <v>6.2507887901957302</v>
      </c>
      <c r="I421" s="1">
        <v>16.290876297896698</v>
      </c>
      <c r="J421" s="1">
        <v>1.6468440917151099</v>
      </c>
      <c r="K421" s="15">
        <v>3.7858202691679002</v>
      </c>
      <c r="L421" s="1" t="str">
        <f>SUBSTITUTE(ADDRESS(1, MATCH(MIN(C421:K421),C421:K421, 0) + COLUMN(C49)-1, 4), "1", "")</f>
        <v>J</v>
      </c>
      <c r="N421" s="9" t="s">
        <v>11</v>
      </c>
      <c r="O421" s="1">
        <v>7.6288821456995004</v>
      </c>
      <c r="P421" s="1">
        <v>8.2066546922126999</v>
      </c>
      <c r="Q421" s="1">
        <v>8.1341988523012905</v>
      </c>
      <c r="R421" s="1">
        <v>8.1866831230419095</v>
      </c>
      <c r="S421" s="1">
        <v>8.9118146964178298</v>
      </c>
      <c r="T421" s="1">
        <v>8.8112056398550802</v>
      </c>
      <c r="U421" s="1">
        <v>8.8853113256386695</v>
      </c>
      <c r="V421" s="1">
        <v>8.2641618539548691</v>
      </c>
      <c r="W421" s="15">
        <v>7.9969342095790399</v>
      </c>
      <c r="X421" s="1" t="str">
        <f t="shared" si="61"/>
        <v>O</v>
      </c>
      <c r="Z421" s="9" t="s">
        <v>11</v>
      </c>
      <c r="AA421" s="1">
        <v>1.9604039806292499</v>
      </c>
      <c r="AB421" s="1">
        <v>2.1006221528815598</v>
      </c>
      <c r="AC421" s="1">
        <v>2.3389162663494898</v>
      </c>
      <c r="AD421" s="1">
        <v>2.2569980492861599</v>
      </c>
      <c r="AE421" s="1">
        <v>2.7576592398305602</v>
      </c>
      <c r="AF421" s="1">
        <v>2.4988768012229601</v>
      </c>
      <c r="AG421" s="1">
        <v>2.6862082861761398</v>
      </c>
      <c r="AH421" s="1">
        <v>1.9811714702124199</v>
      </c>
      <c r="AI421" s="15">
        <v>2.0221017485018402</v>
      </c>
      <c r="AJ421" s="1" t="str">
        <f t="shared" si="62"/>
        <v>AA</v>
      </c>
      <c r="AL421" s="9" t="s">
        <v>11</v>
      </c>
      <c r="AM421" s="1">
        <v>1.5843470998081699</v>
      </c>
      <c r="AN421" s="1">
        <v>1.62295250461055</v>
      </c>
      <c r="AO421" s="1">
        <v>1.87126666503088</v>
      </c>
      <c r="AP421" s="1">
        <v>1.7971350139534199</v>
      </c>
      <c r="AQ421" s="1">
        <v>1.9622771047565799</v>
      </c>
      <c r="AR421" s="1">
        <v>2.0583086761474298</v>
      </c>
      <c r="AS421" s="1">
        <v>1.5971251248470799</v>
      </c>
      <c r="AT421" s="1">
        <v>1.5019896476533401</v>
      </c>
      <c r="AU421" s="15">
        <v>1.62215956714417</v>
      </c>
      <c r="AV421" s="1" t="str">
        <f t="shared" si="63"/>
        <v>AT</v>
      </c>
      <c r="AX421" s="9" t="s">
        <v>11</v>
      </c>
      <c r="AY421" s="1">
        <v>1.27785952724685</v>
      </c>
      <c r="AZ421" s="1">
        <v>1.2634077219870501</v>
      </c>
      <c r="BA421" s="1">
        <v>2.1013510221698102</v>
      </c>
      <c r="BB421" s="1">
        <v>1.42565291729621</v>
      </c>
      <c r="BC421" s="1">
        <v>3.3339202127217198</v>
      </c>
      <c r="BD421" s="1">
        <v>1.4716902733064601</v>
      </c>
      <c r="BE421" s="1">
        <v>10.7976845050056</v>
      </c>
      <c r="BF421" s="1">
        <v>1.0007087783594</v>
      </c>
      <c r="BG421" s="15">
        <v>1.4179900335275799</v>
      </c>
      <c r="BH421" s="1" t="str">
        <f t="shared" si="64"/>
        <v>BF</v>
      </c>
    </row>
    <row r="422" spans="2:60" x14ac:dyDescent="0.35">
      <c r="B422" s="9" t="s">
        <v>12</v>
      </c>
      <c r="C422" s="1">
        <v>3.8915233224721701</v>
      </c>
      <c r="D422" s="1">
        <v>2.7675946416660402</v>
      </c>
      <c r="E422" s="1">
        <v>18.353484946399298</v>
      </c>
      <c r="F422" s="1">
        <v>5.2565112206887603</v>
      </c>
      <c r="G422" s="1">
        <v>32.127582178331799</v>
      </c>
      <c r="H422" s="1">
        <v>6.2737669809434502</v>
      </c>
      <c r="I422" s="1">
        <v>16.943421814897999</v>
      </c>
      <c r="J422" s="1">
        <v>1.89060479918131</v>
      </c>
      <c r="K422" s="15">
        <v>4.1933475528120496</v>
      </c>
      <c r="L422" s="1" t="str">
        <f t="shared" si="60"/>
        <v>J</v>
      </c>
      <c r="N422" s="9" t="s">
        <v>12</v>
      </c>
      <c r="O422" s="1">
        <v>7.8325822749520002</v>
      </c>
      <c r="P422" s="1">
        <v>8.0420025164759306</v>
      </c>
      <c r="Q422" s="1">
        <v>8.26761099483568</v>
      </c>
      <c r="R422" s="1">
        <v>8.2934016583538792</v>
      </c>
      <c r="S422" s="1">
        <v>8.9567822376109802</v>
      </c>
      <c r="T422" s="1">
        <v>9.0318777378023398</v>
      </c>
      <c r="U422" s="1">
        <v>9.14540679450214</v>
      </c>
      <c r="V422" s="1">
        <v>8.5169357380070494</v>
      </c>
      <c r="W422" s="15">
        <v>7.9862532941972901</v>
      </c>
      <c r="X422" s="1" t="str">
        <f t="shared" si="61"/>
        <v>O</v>
      </c>
      <c r="Z422" s="9" t="s">
        <v>12</v>
      </c>
      <c r="AA422" s="1">
        <v>2.3133395222232598</v>
      </c>
      <c r="AB422" s="1">
        <v>2.0628951622000602</v>
      </c>
      <c r="AC422" s="1">
        <v>2.4068719428132201</v>
      </c>
      <c r="AD422" s="1">
        <v>2.8252957883772298</v>
      </c>
      <c r="AE422" s="1">
        <v>2.84044676257118</v>
      </c>
      <c r="AF422" s="1">
        <v>2.51093853811396</v>
      </c>
      <c r="AG422" s="1">
        <v>3.0166330786137898</v>
      </c>
      <c r="AH422" s="1">
        <v>2.0511395870462601</v>
      </c>
      <c r="AI422" s="15">
        <v>2.0565034058510401</v>
      </c>
      <c r="AJ422" s="1" t="str">
        <f t="shared" si="62"/>
        <v>AH</v>
      </c>
      <c r="AL422" s="9" t="s">
        <v>12</v>
      </c>
      <c r="AM422" s="1">
        <v>2.1994574812787699</v>
      </c>
      <c r="AN422" s="1">
        <v>1.70970051332346</v>
      </c>
      <c r="AO422" s="1">
        <v>1.93677591485044</v>
      </c>
      <c r="AP422" s="1">
        <v>2.37810094410791</v>
      </c>
      <c r="AQ422" s="1">
        <v>2.1063145229907199</v>
      </c>
      <c r="AR422" s="1">
        <v>2.0202281810676199</v>
      </c>
      <c r="AS422" s="1">
        <v>1.72746168676454</v>
      </c>
      <c r="AT422" s="1">
        <v>1.5592101892004</v>
      </c>
      <c r="AU422" s="15">
        <v>1.6306380983495701</v>
      </c>
      <c r="AV422" s="1" t="str">
        <f t="shared" si="63"/>
        <v>AT</v>
      </c>
      <c r="AX422" s="9" t="s">
        <v>12</v>
      </c>
      <c r="AY422" s="1">
        <v>1.22738359519538</v>
      </c>
      <c r="AZ422" s="1">
        <v>1.24943322933428</v>
      </c>
      <c r="BA422" s="1">
        <v>2.15753315964389</v>
      </c>
      <c r="BB422" s="1">
        <v>1.6439581884249399</v>
      </c>
      <c r="BC422" s="1">
        <v>3.74947602756369</v>
      </c>
      <c r="BD422" s="1">
        <v>1.81180738992172</v>
      </c>
      <c r="BE422" s="1">
        <v>12.438636172170799</v>
      </c>
      <c r="BF422" s="1">
        <v>1.11083337764877</v>
      </c>
      <c r="BG422" s="15">
        <v>1.4136427763639301</v>
      </c>
      <c r="BH422" s="1" t="str">
        <f t="shared" si="64"/>
        <v>BF</v>
      </c>
    </row>
    <row r="423" spans="2:60" x14ac:dyDescent="0.35">
      <c r="B423" s="9" t="s">
        <v>13</v>
      </c>
      <c r="C423" s="1">
        <v>4.70186562579197</v>
      </c>
      <c r="D423" s="1">
        <v>3.1767087900692301</v>
      </c>
      <c r="E423" s="1">
        <v>15.354988205337101</v>
      </c>
      <c r="F423" s="1">
        <v>6.8321176623923403</v>
      </c>
      <c r="G423" s="1">
        <v>32.659759554892197</v>
      </c>
      <c r="H423" s="1">
        <v>8.4129522117308095</v>
      </c>
      <c r="I423" s="1">
        <v>18.156975022656901</v>
      </c>
      <c r="J423" s="1">
        <v>2.5553204587759799</v>
      </c>
      <c r="K423" s="15">
        <v>6.8928154737878904</v>
      </c>
      <c r="L423" s="1" t="str">
        <f t="shared" si="60"/>
        <v>J</v>
      </c>
      <c r="N423" s="9" t="s">
        <v>13</v>
      </c>
      <c r="O423" s="1">
        <v>8.1080192550667096</v>
      </c>
      <c r="P423" s="1">
        <v>8.0842039485975992</v>
      </c>
      <c r="Q423" s="1">
        <v>8.3419469578250798</v>
      </c>
      <c r="R423" s="1">
        <v>8.8802285520515998</v>
      </c>
      <c r="S423" s="1">
        <v>9.2123326695029704</v>
      </c>
      <c r="T423" s="1">
        <v>9.1852823116846007</v>
      </c>
      <c r="U423" s="1">
        <v>9.2334111618422003</v>
      </c>
      <c r="V423" s="1">
        <v>8.6855751092288198</v>
      </c>
      <c r="W423" s="15">
        <v>8.0297861945771398</v>
      </c>
      <c r="X423" s="1" t="str">
        <f t="shared" si="61"/>
        <v>W</v>
      </c>
      <c r="Z423" s="9" t="s">
        <v>13</v>
      </c>
      <c r="AA423" s="1">
        <v>2.37240063821617</v>
      </c>
      <c r="AB423" s="1">
        <v>3.0239045880203599</v>
      </c>
      <c r="AC423" s="1">
        <v>2.5775431558631299</v>
      </c>
      <c r="AD423" s="1">
        <v>4.7618795472395101</v>
      </c>
      <c r="AE423" s="1">
        <v>3.5584441091837502</v>
      </c>
      <c r="AF423" s="1">
        <v>3.0664503629431001</v>
      </c>
      <c r="AG423" s="1">
        <v>3.0713719662679599</v>
      </c>
      <c r="AH423" s="1">
        <v>2.2893175872360199</v>
      </c>
      <c r="AI423" s="15">
        <v>2.4700374568286398</v>
      </c>
      <c r="AJ423" s="1" t="str">
        <f t="shared" si="62"/>
        <v>AH</v>
      </c>
      <c r="AL423" s="9" t="s">
        <v>13</v>
      </c>
      <c r="AM423" s="1">
        <v>2.6441564718291799</v>
      </c>
      <c r="AN423" s="1">
        <v>1.7124134640842399</v>
      </c>
      <c r="AO423" s="1">
        <v>2.0828523091968099</v>
      </c>
      <c r="AP423" s="1">
        <v>6.51650742902675</v>
      </c>
      <c r="AQ423" s="1">
        <v>2.7434913318202798</v>
      </c>
      <c r="AR423" s="1">
        <v>2.31348148226955</v>
      </c>
      <c r="AS423" s="1">
        <v>2.0219608857083999</v>
      </c>
      <c r="AT423" s="1">
        <v>1.68040696650264</v>
      </c>
      <c r="AU423" s="15">
        <v>1.66455029504018</v>
      </c>
      <c r="AV423" s="1" t="str">
        <f t="shared" si="63"/>
        <v>AU</v>
      </c>
      <c r="AX423" s="9" t="s">
        <v>13</v>
      </c>
      <c r="AY423" s="1">
        <v>1.29879627469102</v>
      </c>
      <c r="AZ423" s="1">
        <v>1.4231896362040199</v>
      </c>
      <c r="BA423" s="1">
        <v>2.2550982164821498</v>
      </c>
      <c r="BB423" s="1">
        <v>1.64486323961139</v>
      </c>
      <c r="BC423" s="1">
        <v>4.3166014546487101</v>
      </c>
      <c r="BD423" s="1">
        <v>2.2640242914619999</v>
      </c>
      <c r="BE423" s="1">
        <v>10.427671614843501</v>
      </c>
      <c r="BF423" s="1">
        <v>1.3760605306395</v>
      </c>
      <c r="BG423" s="15">
        <v>1.4911623517944299</v>
      </c>
      <c r="BH423" s="1" t="str">
        <f t="shared" si="64"/>
        <v>AY</v>
      </c>
    </row>
    <row r="424" spans="2:60" x14ac:dyDescent="0.35">
      <c r="B424" s="9" t="s">
        <v>14</v>
      </c>
      <c r="C424" s="1">
        <v>7.2698611025837003</v>
      </c>
      <c r="D424" s="1">
        <v>7.5039147376413897</v>
      </c>
      <c r="E424" s="1">
        <v>15.184386194518799</v>
      </c>
      <c r="F424" s="1">
        <v>9.6932298984208902</v>
      </c>
      <c r="G424" s="1">
        <v>57.718857088221199</v>
      </c>
      <c r="H424" s="1">
        <v>10.1950350399981</v>
      </c>
      <c r="I424" s="1">
        <v>17.174004433458201</v>
      </c>
      <c r="J424" s="1">
        <v>3.5059724413811599</v>
      </c>
      <c r="K424" s="15">
        <v>8.2756004194952002</v>
      </c>
      <c r="L424" s="1" t="str">
        <f t="shared" si="60"/>
        <v>J</v>
      </c>
      <c r="N424" s="9" t="s">
        <v>14</v>
      </c>
      <c r="O424" s="1">
        <v>8.3713445500648795</v>
      </c>
      <c r="P424" s="1">
        <v>8.9144889441102606</v>
      </c>
      <c r="Q424" s="1">
        <v>8.9655856685839392</v>
      </c>
      <c r="R424" s="1">
        <v>11.5619501725531</v>
      </c>
      <c r="S424" s="1">
        <v>9.4750085641001291</v>
      </c>
      <c r="T424" s="1">
        <v>9.6700357206888494</v>
      </c>
      <c r="U424" s="1">
        <v>9.6363820752917793</v>
      </c>
      <c r="V424" s="1">
        <v>8.9426584399496996</v>
      </c>
      <c r="W424" s="15">
        <v>8.5863633052508099</v>
      </c>
      <c r="X424" s="1" t="str">
        <f t="shared" si="61"/>
        <v>O</v>
      </c>
      <c r="Z424" s="9" t="s">
        <v>14</v>
      </c>
      <c r="AA424" s="1">
        <v>3.0665832364934298</v>
      </c>
      <c r="AB424" s="1">
        <v>5.77613955565801</v>
      </c>
      <c r="AC424" s="1">
        <v>3.6629948290496102</v>
      </c>
      <c r="AD424" s="1">
        <v>9.4762131405070296</v>
      </c>
      <c r="AE424" s="1">
        <v>4.2307327817119003</v>
      </c>
      <c r="AF424" s="1">
        <v>4.2948736696566501</v>
      </c>
      <c r="AG424" s="1">
        <v>5.4383708987527202</v>
      </c>
      <c r="AH424" s="1">
        <v>2.94188818022849</v>
      </c>
      <c r="AI424" s="15">
        <v>3.3479110936731802</v>
      </c>
      <c r="AJ424" s="1" t="str">
        <f t="shared" si="62"/>
        <v>AH</v>
      </c>
      <c r="AL424" s="9" t="s">
        <v>14</v>
      </c>
      <c r="AM424" s="1">
        <v>2.3749418101704798</v>
      </c>
      <c r="AN424" s="1">
        <v>2.3186913844132402</v>
      </c>
      <c r="AO424" s="1">
        <v>2.6162077163895199</v>
      </c>
      <c r="AP424" s="1">
        <v>8.9581959760602405</v>
      </c>
      <c r="AQ424" s="1">
        <v>3.3435065919431199</v>
      </c>
      <c r="AR424" s="1">
        <v>3.11701259376462</v>
      </c>
      <c r="AS424" s="1">
        <v>2.7009601443184699</v>
      </c>
      <c r="AT424" s="1">
        <v>2.0601168020682801</v>
      </c>
      <c r="AU424" s="15">
        <v>1.9794558942650999</v>
      </c>
      <c r="AV424" s="1" t="str">
        <f t="shared" si="63"/>
        <v>AU</v>
      </c>
      <c r="AX424" s="9" t="s">
        <v>14</v>
      </c>
      <c r="AY424" s="1">
        <v>1.65066421700817</v>
      </c>
      <c r="AZ424" s="1">
        <v>1.7193868933971901</v>
      </c>
      <c r="BA424" s="1">
        <v>2.5856395350444998</v>
      </c>
      <c r="BB424" s="1">
        <v>1.8826036842482601</v>
      </c>
      <c r="BC424" s="1">
        <v>5.4502376324632804</v>
      </c>
      <c r="BD424" s="1">
        <v>3.0218892150598502</v>
      </c>
      <c r="BE424" s="1">
        <v>10.798704619983599</v>
      </c>
      <c r="BF424" s="1">
        <v>1.9931664364074599</v>
      </c>
      <c r="BG424" s="15">
        <v>1.6591669699771501</v>
      </c>
      <c r="BH424" s="1" t="str">
        <f t="shared" si="64"/>
        <v>AY</v>
      </c>
    </row>
    <row r="425" spans="2:60" x14ac:dyDescent="0.35">
      <c r="B425" s="9" t="s">
        <v>15</v>
      </c>
      <c r="C425" s="1">
        <v>6.1726566579682203</v>
      </c>
      <c r="D425" s="1">
        <v>10.438780944855401</v>
      </c>
      <c r="E425" s="1">
        <v>18.298525944106899</v>
      </c>
      <c r="F425" s="1">
        <v>10.629836652671001</v>
      </c>
      <c r="G425" s="1">
        <v>18.528945979944201</v>
      </c>
      <c r="H425" s="1">
        <v>9.5671068582644292</v>
      </c>
      <c r="I425" s="1">
        <v>17.0882662374528</v>
      </c>
      <c r="J425" s="1">
        <v>7.9535751459808504</v>
      </c>
      <c r="K425" s="15">
        <v>11.173067208299001</v>
      </c>
      <c r="L425" s="1" t="str">
        <f t="shared" si="60"/>
        <v>C</v>
      </c>
      <c r="N425" s="9" t="s">
        <v>15</v>
      </c>
      <c r="O425" s="1">
        <v>9.1887605896339899</v>
      </c>
      <c r="P425" s="1">
        <v>11.114593801191999</v>
      </c>
      <c r="Q425" s="1">
        <v>10.4498538000121</v>
      </c>
      <c r="R425" s="1">
        <v>11.079302484664099</v>
      </c>
      <c r="S425" s="1">
        <v>9.9253612420336896</v>
      </c>
      <c r="T425" s="1">
        <v>9.7467240771053305</v>
      </c>
      <c r="U425" s="1">
        <v>9.7537195023151195</v>
      </c>
      <c r="V425" s="1">
        <v>10.3629479110053</v>
      </c>
      <c r="W425" s="15">
        <v>10.992453722539199</v>
      </c>
      <c r="X425" s="1" t="str">
        <f t="shared" si="61"/>
        <v>O</v>
      </c>
      <c r="Z425" s="9" t="s">
        <v>15</v>
      </c>
      <c r="AA425" s="1">
        <v>5.2865674768789104</v>
      </c>
      <c r="AB425" s="1">
        <v>8.5414192588508797</v>
      </c>
      <c r="AC425" s="1">
        <v>5.9745839454699903</v>
      </c>
      <c r="AD425" s="1">
        <v>8.4144178925581095</v>
      </c>
      <c r="AE425" s="1">
        <v>4.4733639321263299</v>
      </c>
      <c r="AF425" s="1">
        <v>4.2426945031688197</v>
      </c>
      <c r="AG425" s="1">
        <v>4.57515505428373</v>
      </c>
      <c r="AH425" s="1">
        <v>5.1862364603458797</v>
      </c>
      <c r="AI425" s="15">
        <v>8.4672040304499898</v>
      </c>
      <c r="AJ425" s="1" t="str">
        <f t="shared" si="62"/>
        <v>AF</v>
      </c>
      <c r="AL425" s="9" t="s">
        <v>15</v>
      </c>
      <c r="AM425" s="1">
        <v>4.6388350295086598</v>
      </c>
      <c r="AN425" s="1">
        <v>7.6254746089308503</v>
      </c>
      <c r="AO425" s="1">
        <v>5.5967008576578801</v>
      </c>
      <c r="AP425" s="1">
        <v>7.3863404388425096</v>
      </c>
      <c r="AQ425" s="1">
        <v>4.2360619374447301</v>
      </c>
      <c r="AR425" s="1">
        <v>3.6763412984246302</v>
      </c>
      <c r="AS425" s="1">
        <v>3.5580596756412799</v>
      </c>
      <c r="AT425" s="1">
        <v>5.2390194283032097</v>
      </c>
      <c r="AU425" s="15">
        <v>7.61813993490708</v>
      </c>
      <c r="AV425" s="1" t="str">
        <f t="shared" si="63"/>
        <v>AS</v>
      </c>
      <c r="AX425" s="9" t="s">
        <v>15</v>
      </c>
      <c r="AY425" s="1">
        <v>2.1415145347831102</v>
      </c>
      <c r="AZ425" s="1">
        <v>2.4790769301752502</v>
      </c>
      <c r="BA425" s="1">
        <v>2.72763798059249</v>
      </c>
      <c r="BB425" s="1">
        <v>2.5071701090068199</v>
      </c>
      <c r="BC425" s="1">
        <v>3.5959647879221102</v>
      </c>
      <c r="BD425" s="1">
        <v>1.9450486828965601</v>
      </c>
      <c r="BE425" s="1">
        <v>12.7884642541554</v>
      </c>
      <c r="BF425" s="1">
        <v>1.9853725277252601</v>
      </c>
      <c r="BG425" s="15">
        <v>2.4855583339071301</v>
      </c>
      <c r="BH425" s="1" t="str">
        <f t="shared" si="64"/>
        <v>BD</v>
      </c>
    </row>
    <row r="426" spans="2:60" x14ac:dyDescent="0.35">
      <c r="B426" s="9" t="s">
        <v>16</v>
      </c>
      <c r="C426" s="1">
        <v>4.8190388201527403</v>
      </c>
      <c r="D426" s="1">
        <v>2.9345462321200402</v>
      </c>
      <c r="E426" s="1">
        <v>19.707895812345399</v>
      </c>
      <c r="F426" s="1">
        <v>5.5218474461651397</v>
      </c>
      <c r="G426" s="1">
        <v>22.479256972563402</v>
      </c>
      <c r="H426" s="1">
        <v>6.98360102127433</v>
      </c>
      <c r="I426" s="1">
        <v>18.3234716876538</v>
      </c>
      <c r="J426" s="1">
        <v>2.1388526800674299</v>
      </c>
      <c r="K426" s="15">
        <v>4.2276767206723802</v>
      </c>
      <c r="L426" s="1" t="str">
        <f t="shared" si="60"/>
        <v>J</v>
      </c>
      <c r="N426" s="9" t="s">
        <v>16</v>
      </c>
      <c r="O426" s="1">
        <v>7.9544021284502398</v>
      </c>
      <c r="P426" s="1">
        <v>8.0785223717985701</v>
      </c>
      <c r="Q426" s="1">
        <v>8.4262697659563699</v>
      </c>
      <c r="R426" s="1">
        <v>8.4243240316843604</v>
      </c>
      <c r="S426" s="1">
        <v>9.1244361063846497</v>
      </c>
      <c r="T426" s="1">
        <v>9.0349254702053994</v>
      </c>
      <c r="U426" s="1">
        <v>8.7955190941766492</v>
      </c>
      <c r="V426" s="1">
        <v>8.5483109808937705</v>
      </c>
      <c r="W426" s="15">
        <v>8.0673259657253595</v>
      </c>
      <c r="X426" s="1" t="str">
        <f t="shared" si="61"/>
        <v>O</v>
      </c>
      <c r="Z426" s="9" t="s">
        <v>16</v>
      </c>
      <c r="AA426" s="1">
        <v>2.8686814104428402</v>
      </c>
      <c r="AB426" s="1">
        <v>2.4727764946092901</v>
      </c>
      <c r="AC426" s="1">
        <v>2.7133506072861899</v>
      </c>
      <c r="AD426" s="1">
        <v>2.9459064816810101</v>
      </c>
      <c r="AE426" s="1">
        <v>3.0213493571008998</v>
      </c>
      <c r="AF426" s="1">
        <v>2.6278739606656201</v>
      </c>
      <c r="AG426" s="1">
        <v>2.79475185815348</v>
      </c>
      <c r="AH426" s="1">
        <v>2.2468557058427701</v>
      </c>
      <c r="AI426" s="15">
        <v>2.4607279878900798</v>
      </c>
      <c r="AJ426" s="1" t="str">
        <f t="shared" si="62"/>
        <v>AH</v>
      </c>
      <c r="AL426" s="9" t="s">
        <v>16</v>
      </c>
      <c r="AM426" s="1">
        <v>2.3458289514113901</v>
      </c>
      <c r="AN426" s="1">
        <v>1.8326080778921501</v>
      </c>
      <c r="AO426" s="1">
        <v>2.1540971520093501</v>
      </c>
      <c r="AP426" s="1">
        <v>2.5127128638166099</v>
      </c>
      <c r="AQ426" s="1">
        <v>2.4180498232041199</v>
      </c>
      <c r="AR426" s="1">
        <v>2.01488516142643</v>
      </c>
      <c r="AS426" s="1">
        <v>1.7673089784021201</v>
      </c>
      <c r="AT426" s="1">
        <v>1.65895843888732</v>
      </c>
      <c r="AU426" s="15">
        <v>1.8348084235664599</v>
      </c>
      <c r="AV426" s="1" t="str">
        <f t="shared" si="63"/>
        <v>AT</v>
      </c>
      <c r="AX426" s="9" t="s">
        <v>16</v>
      </c>
      <c r="AY426" s="1">
        <v>1.48568835625564</v>
      </c>
      <c r="AZ426" s="1">
        <v>1.3645703164216001</v>
      </c>
      <c r="BA426" s="1">
        <v>2.6007660650912898</v>
      </c>
      <c r="BB426" s="1">
        <v>1.3708416205693501</v>
      </c>
      <c r="BC426" s="1">
        <v>3.7257338183404398</v>
      </c>
      <c r="BD426" s="1">
        <v>1.91807679226542</v>
      </c>
      <c r="BE426" s="1">
        <v>11.8550868699489</v>
      </c>
      <c r="BF426" s="1">
        <v>1.1531867109065099</v>
      </c>
      <c r="BG426" s="15">
        <v>1.3931135951037299</v>
      </c>
      <c r="BH426" s="1" t="str">
        <f t="shared" si="64"/>
        <v>BF</v>
      </c>
    </row>
    <row r="427" spans="2:60" x14ac:dyDescent="0.35">
      <c r="B427" s="9" t="s">
        <v>17</v>
      </c>
      <c r="C427" s="1">
        <v>3.8100132057956699</v>
      </c>
      <c r="D427" s="1">
        <v>1.9896322961987201</v>
      </c>
      <c r="E427" s="1">
        <v>16.788445612633701</v>
      </c>
      <c r="F427" s="1">
        <v>7.4013117776911299</v>
      </c>
      <c r="G427" s="1">
        <v>28.571672210022999</v>
      </c>
      <c r="H427" s="1">
        <v>6.3432987268233898</v>
      </c>
      <c r="I427" s="1">
        <v>17.927335576090201</v>
      </c>
      <c r="J427" s="1">
        <v>1.98398060080977</v>
      </c>
      <c r="K427" s="15">
        <v>4.4569764505016503</v>
      </c>
      <c r="L427" s="1" t="str">
        <f t="shared" si="60"/>
        <v>J</v>
      </c>
      <c r="N427" s="9" t="s">
        <v>17</v>
      </c>
      <c r="O427" s="1">
        <v>7.79956329772339</v>
      </c>
      <c r="P427" s="1">
        <v>7.8615812830107004</v>
      </c>
      <c r="Q427" s="1">
        <v>8.0841557384479792</v>
      </c>
      <c r="R427" s="1">
        <v>8.3052018213664596</v>
      </c>
      <c r="S427" s="1">
        <v>8.8845052707848993</v>
      </c>
      <c r="T427" s="1">
        <v>8.7684322452357808</v>
      </c>
      <c r="U427" s="1">
        <v>9.1784737356571497</v>
      </c>
      <c r="V427" s="1">
        <v>8.3553640176489292</v>
      </c>
      <c r="W427" s="15">
        <v>7.9359055735858597</v>
      </c>
      <c r="X427" s="1" t="str">
        <f t="shared" si="61"/>
        <v>O</v>
      </c>
      <c r="Z427" s="9" t="s">
        <v>17</v>
      </c>
      <c r="AA427" s="1">
        <v>2.0595841452293402</v>
      </c>
      <c r="AB427" s="1">
        <v>1.7723541735153201</v>
      </c>
      <c r="AC427" s="1">
        <v>2.0951671698129202</v>
      </c>
      <c r="AD427" s="1">
        <v>2.8493876159511302</v>
      </c>
      <c r="AE427" s="1">
        <v>2.8779144409401298</v>
      </c>
      <c r="AF427" s="1">
        <v>2.4361831280067499</v>
      </c>
      <c r="AG427" s="1">
        <v>2.9518418362782</v>
      </c>
      <c r="AH427" s="1">
        <v>1.8467625325398001</v>
      </c>
      <c r="AI427" s="15">
        <v>1.82895406258233</v>
      </c>
      <c r="AJ427" s="1" t="str">
        <f t="shared" si="62"/>
        <v>AB</v>
      </c>
      <c r="AL427" s="9" t="s">
        <v>17</v>
      </c>
      <c r="AM427" s="1">
        <v>1.60040265964595</v>
      </c>
      <c r="AN427" s="1">
        <v>1.3951960889894801</v>
      </c>
      <c r="AO427" s="1">
        <v>1.6688227520421199</v>
      </c>
      <c r="AP427" s="1">
        <v>2.3612091481538502</v>
      </c>
      <c r="AQ427" s="1">
        <v>2.3828595003044799</v>
      </c>
      <c r="AR427" s="1">
        <v>1.9393353051592701</v>
      </c>
      <c r="AS427" s="1">
        <v>1.72532951044599</v>
      </c>
      <c r="AT427" s="1">
        <v>1.3856851663604699</v>
      </c>
      <c r="AU427" s="15">
        <v>1.4072349757837901</v>
      </c>
      <c r="AV427" s="1" t="str">
        <f t="shared" si="63"/>
        <v>AT</v>
      </c>
      <c r="AX427" s="9" t="s">
        <v>17</v>
      </c>
      <c r="AY427" s="1">
        <v>1.31824437395345</v>
      </c>
      <c r="AZ427" s="1">
        <v>1.07829104578938</v>
      </c>
      <c r="BA427" s="1">
        <v>1.9153959281877599</v>
      </c>
      <c r="BB427" s="1">
        <v>1.7232087234325799</v>
      </c>
      <c r="BC427" s="1">
        <v>4.1474019914674596</v>
      </c>
      <c r="BD427" s="1">
        <v>1.53961625825745</v>
      </c>
      <c r="BE427" s="1">
        <v>13.1440964796121</v>
      </c>
      <c r="BF427" s="1">
        <v>1.08163831163984</v>
      </c>
      <c r="BG427" s="15">
        <v>1.44354517456461</v>
      </c>
      <c r="BH427" s="1" t="str">
        <f t="shared" si="64"/>
        <v>AZ</v>
      </c>
    </row>
    <row r="428" spans="2:60" x14ac:dyDescent="0.35">
      <c r="B428" s="9" t="s">
        <v>18</v>
      </c>
      <c r="C428" s="1">
        <v>4.7737573659892902</v>
      </c>
      <c r="D428" s="1">
        <v>2.2891912464109399</v>
      </c>
      <c r="E428" s="1">
        <v>15.7909437729679</v>
      </c>
      <c r="F428" s="1">
        <v>6.3351857439782302</v>
      </c>
      <c r="G428" s="1">
        <v>26.520601981761601</v>
      </c>
      <c r="H428" s="1">
        <v>6.8340065231500597</v>
      </c>
      <c r="I428" s="1">
        <v>16.233925299858999</v>
      </c>
      <c r="J428" s="1">
        <v>1.7221662232055699</v>
      </c>
      <c r="K428" s="15">
        <v>3.8453580279197701</v>
      </c>
      <c r="L428" s="1" t="str">
        <f t="shared" si="60"/>
        <v>J</v>
      </c>
      <c r="N428" s="9" t="s">
        <v>18</v>
      </c>
      <c r="O428" s="1">
        <v>7.8997628287716797</v>
      </c>
      <c r="P428" s="1">
        <v>7.7518823092604201</v>
      </c>
      <c r="Q428" s="1">
        <v>7.7457237296626102</v>
      </c>
      <c r="R428" s="1">
        <v>8.2237292177769206</v>
      </c>
      <c r="S428" s="1">
        <v>8.7589689773328097</v>
      </c>
      <c r="T428" s="1">
        <v>8.7212457490912794</v>
      </c>
      <c r="U428" s="1">
        <v>9.2432457155156502</v>
      </c>
      <c r="V428" s="1">
        <v>8.20556518904597</v>
      </c>
      <c r="W428" s="15">
        <v>7.7683392439648902</v>
      </c>
      <c r="X428" s="1" t="str">
        <f t="shared" si="61"/>
        <v>Q</v>
      </c>
      <c r="Z428" s="9" t="s">
        <v>18</v>
      </c>
      <c r="AA428" s="1">
        <v>3.0029607328328098</v>
      </c>
      <c r="AB428" s="1">
        <v>1.4854162240415001</v>
      </c>
      <c r="AC428" s="1">
        <v>1.95365524595985</v>
      </c>
      <c r="AD428" s="1">
        <v>3.0909216944469402</v>
      </c>
      <c r="AE428" s="1">
        <v>2.5800166060589902</v>
      </c>
      <c r="AF428" s="1">
        <v>2.3552441032903602</v>
      </c>
      <c r="AG428" s="1">
        <v>2.80470063053161</v>
      </c>
      <c r="AH428" s="1">
        <v>1.51710816261284</v>
      </c>
      <c r="AI428" s="15">
        <v>1.78331077634164</v>
      </c>
      <c r="AJ428" s="1" t="str">
        <f t="shared" si="62"/>
        <v>AB</v>
      </c>
      <c r="AL428" s="9" t="s">
        <v>18</v>
      </c>
      <c r="AM428" s="1">
        <v>3.0294081385105298</v>
      </c>
      <c r="AN428" s="1">
        <v>1.1154498258527099</v>
      </c>
      <c r="AO428" s="1">
        <v>1.5746694101338099</v>
      </c>
      <c r="AP428" s="1">
        <v>2.4719132284651999</v>
      </c>
      <c r="AQ428" s="1">
        <v>2.2113365754983101</v>
      </c>
      <c r="AR428" s="1">
        <v>1.811786000893</v>
      </c>
      <c r="AS428" s="1">
        <v>1.7153403156560201</v>
      </c>
      <c r="AT428" s="1">
        <v>1.04554724465863</v>
      </c>
      <c r="AU428" s="15">
        <v>1.19418151254747</v>
      </c>
      <c r="AV428" s="1" t="str">
        <f t="shared" si="63"/>
        <v>AT</v>
      </c>
      <c r="AX428" s="9" t="s">
        <v>18</v>
      </c>
      <c r="AY428" s="1">
        <v>1.29991850430962</v>
      </c>
      <c r="AZ428" s="1">
        <v>1.0191022767568301</v>
      </c>
      <c r="BA428" s="1">
        <v>1.80159383976948</v>
      </c>
      <c r="BB428" s="1">
        <v>1.6617910387233401</v>
      </c>
      <c r="BC428" s="1">
        <v>3.9916009858922998</v>
      </c>
      <c r="BD428" s="1">
        <v>1.5277524780715399</v>
      </c>
      <c r="BE428" s="1">
        <v>9.1418929121471297</v>
      </c>
      <c r="BF428" s="1">
        <v>1.0547573406250801</v>
      </c>
      <c r="BG428" s="15">
        <v>1.2509328711646499</v>
      </c>
      <c r="BH428" s="1" t="str">
        <f t="shared" si="64"/>
        <v>AZ</v>
      </c>
    </row>
    <row r="429" spans="2:60" x14ac:dyDescent="0.35">
      <c r="B429" s="10" t="s">
        <v>35</v>
      </c>
      <c r="K429" s="15"/>
      <c r="N429" s="10" t="s">
        <v>35</v>
      </c>
      <c r="W429" s="15"/>
      <c r="Z429" s="10" t="s">
        <v>35</v>
      </c>
      <c r="AI429" s="15"/>
      <c r="AL429" s="10" t="s">
        <v>35</v>
      </c>
      <c r="AU429" s="15"/>
      <c r="AX429" s="10" t="s">
        <v>35</v>
      </c>
      <c r="BG429" s="15"/>
    </row>
    <row r="430" spans="2:60" x14ac:dyDescent="0.35">
      <c r="B430" s="9" t="s">
        <v>11</v>
      </c>
      <c r="C430" s="1">
        <v>3.65862125549293</v>
      </c>
      <c r="D430" s="1">
        <v>4.0871292223562401</v>
      </c>
      <c r="E430" s="1">
        <v>13.7810809805756</v>
      </c>
      <c r="F430" s="1">
        <v>4.6158953087473096</v>
      </c>
      <c r="G430" s="1">
        <v>21.428803104608701</v>
      </c>
      <c r="H430" s="1">
        <v>6.3332446505290703</v>
      </c>
      <c r="I430" s="1">
        <v>15.2802523416819</v>
      </c>
      <c r="J430" s="1">
        <v>1.86302539410234</v>
      </c>
      <c r="K430" s="15">
        <v>6.0071610033776697</v>
      </c>
      <c r="L430" s="1" t="str">
        <f t="shared" si="60"/>
        <v>J</v>
      </c>
      <c r="N430" s="9" t="s">
        <v>11</v>
      </c>
      <c r="O430" s="1">
        <v>7.6867710479317903</v>
      </c>
      <c r="P430" s="1">
        <v>8.0195947281740896</v>
      </c>
      <c r="Q430" s="1">
        <v>8.1567599171201195</v>
      </c>
      <c r="R430" s="1">
        <v>8.2635701701694799</v>
      </c>
      <c r="S430" s="1">
        <v>8.8929899824547203</v>
      </c>
      <c r="T430" s="1">
        <v>9.1200537203814793</v>
      </c>
      <c r="U430" s="1">
        <v>9.0852228861778492</v>
      </c>
      <c r="V430" s="1">
        <v>8.4040122011258198</v>
      </c>
      <c r="W430" s="15">
        <v>8.0689497291859595</v>
      </c>
      <c r="X430" s="1" t="str">
        <f t="shared" si="61"/>
        <v>O</v>
      </c>
      <c r="Z430" s="9" t="s">
        <v>11</v>
      </c>
      <c r="AA430" s="1">
        <v>1.9532687522590899</v>
      </c>
      <c r="AB430" s="1">
        <v>2.10535676355232</v>
      </c>
      <c r="AC430" s="1">
        <v>2.3762313520457301</v>
      </c>
      <c r="AD430" s="1">
        <v>2.29541455813228</v>
      </c>
      <c r="AE430" s="1">
        <v>2.6104962004669701</v>
      </c>
      <c r="AF430" s="1">
        <v>2.50387231257805</v>
      </c>
      <c r="AG430" s="1">
        <v>2.8583024612862902</v>
      </c>
      <c r="AH430" s="1">
        <v>1.98816278146671</v>
      </c>
      <c r="AI430" s="15">
        <v>2.0270062505148299</v>
      </c>
      <c r="AJ430" s="1" t="str">
        <f t="shared" si="62"/>
        <v>AA</v>
      </c>
      <c r="AL430" s="9" t="s">
        <v>11</v>
      </c>
      <c r="AM430" s="1">
        <v>1.5487615100584</v>
      </c>
      <c r="AN430" s="1">
        <v>1.64315681216414</v>
      </c>
      <c r="AO430" s="1">
        <v>1.90301496980364</v>
      </c>
      <c r="AP430" s="1">
        <v>1.7104709402048199</v>
      </c>
      <c r="AQ430" s="1">
        <v>1.97604529082789</v>
      </c>
      <c r="AR430" s="1">
        <v>2.05518913544417</v>
      </c>
      <c r="AS430" s="1">
        <v>1.6299564491855401</v>
      </c>
      <c r="AT430" s="1">
        <v>1.5196904944915399</v>
      </c>
      <c r="AU430" s="15">
        <v>1.6360063261512501</v>
      </c>
      <c r="AV430" s="1" t="str">
        <f t="shared" si="63"/>
        <v>AT</v>
      </c>
      <c r="AX430" s="9" t="s">
        <v>11</v>
      </c>
      <c r="AY430" s="1">
        <v>1.35004944952016</v>
      </c>
      <c r="AZ430" s="1">
        <v>1.2837507199556499</v>
      </c>
      <c r="BA430" s="1">
        <v>2.1015519375195502</v>
      </c>
      <c r="BB430" s="1">
        <v>1.4120227137364201</v>
      </c>
      <c r="BC430" s="1">
        <v>3.3808323104932398</v>
      </c>
      <c r="BD430" s="1">
        <v>1.90932321789356</v>
      </c>
      <c r="BE430" s="1">
        <v>10.1372911177987</v>
      </c>
      <c r="BF430" s="1">
        <v>1.0893031875183199</v>
      </c>
      <c r="BG430" s="15">
        <v>1.49138939458515</v>
      </c>
      <c r="BH430" s="1" t="str">
        <f t="shared" si="64"/>
        <v>BF</v>
      </c>
    </row>
    <row r="431" spans="2:60" x14ac:dyDescent="0.35">
      <c r="B431" s="9" t="s">
        <v>12</v>
      </c>
      <c r="C431" s="1">
        <v>3.6745544958381702</v>
      </c>
      <c r="D431" s="1">
        <v>3.0832895259265301</v>
      </c>
      <c r="E431" s="1">
        <v>16.727843429541799</v>
      </c>
      <c r="F431" s="1">
        <v>6.2522724541480201</v>
      </c>
      <c r="G431" s="1">
        <v>28.106243580324701</v>
      </c>
      <c r="H431" s="1">
        <v>7.2019553240665397</v>
      </c>
      <c r="I431" s="1">
        <v>18.340939955292999</v>
      </c>
      <c r="J431" s="1">
        <v>1.9673484392806699</v>
      </c>
      <c r="K431" s="15">
        <v>5.2924469136420296</v>
      </c>
      <c r="L431" s="1" t="str">
        <f t="shared" si="60"/>
        <v>J</v>
      </c>
      <c r="N431" s="9" t="s">
        <v>12</v>
      </c>
      <c r="O431" s="1">
        <v>7.7688230642747902</v>
      </c>
      <c r="P431" s="1">
        <v>8.0072144554486293</v>
      </c>
      <c r="Q431" s="1">
        <v>8.3191725391407996</v>
      </c>
      <c r="R431" s="1">
        <v>8.3387578354902292</v>
      </c>
      <c r="S431" s="1">
        <v>9.0347505255687199</v>
      </c>
      <c r="T431" s="1">
        <v>9.0225755039889393</v>
      </c>
      <c r="U431" s="1">
        <v>8.8882677614263308</v>
      </c>
      <c r="V431" s="1">
        <v>8.4136077490586505</v>
      </c>
      <c r="W431" s="15">
        <v>8.0377039461892199</v>
      </c>
      <c r="X431" s="1" t="str">
        <f t="shared" si="61"/>
        <v>O</v>
      </c>
      <c r="Z431" s="9" t="s">
        <v>12</v>
      </c>
      <c r="AA431" s="1">
        <v>2.0433175857318702</v>
      </c>
      <c r="AB431" s="1">
        <v>2.1110040491689102</v>
      </c>
      <c r="AC431" s="1">
        <v>2.4337736046252201</v>
      </c>
      <c r="AD431" s="1">
        <v>2.5717495614552899</v>
      </c>
      <c r="AE431" s="1">
        <v>3.0960910196814302</v>
      </c>
      <c r="AF431" s="1">
        <v>2.5948291500174401</v>
      </c>
      <c r="AG431" s="1">
        <v>2.8994969828433401</v>
      </c>
      <c r="AH431" s="1">
        <v>2.0620699041373398</v>
      </c>
      <c r="AI431" s="15">
        <v>2.1137329693884799</v>
      </c>
      <c r="AJ431" s="1" t="str">
        <f t="shared" si="62"/>
        <v>AA</v>
      </c>
      <c r="AL431" s="9" t="s">
        <v>12</v>
      </c>
      <c r="AM431" s="1">
        <v>1.7354270274457799</v>
      </c>
      <c r="AN431" s="1">
        <v>1.7598906813141699</v>
      </c>
      <c r="AO431" s="1">
        <v>1.9694327790839601</v>
      </c>
      <c r="AP431" s="1">
        <v>1.9853485749837201</v>
      </c>
      <c r="AQ431" s="1">
        <v>2.3371734204952399</v>
      </c>
      <c r="AR431" s="1">
        <v>1.94429413017119</v>
      </c>
      <c r="AS431" s="1">
        <v>1.7398303770206001</v>
      </c>
      <c r="AT431" s="1">
        <v>1.5553622521994701</v>
      </c>
      <c r="AU431" s="15">
        <v>1.64238911630887</v>
      </c>
      <c r="AV431" s="1" t="str">
        <f t="shared" si="63"/>
        <v>AT</v>
      </c>
      <c r="AX431" s="9" t="s">
        <v>12</v>
      </c>
      <c r="AY431" s="1">
        <v>1.48587889656063</v>
      </c>
      <c r="AZ431" s="1">
        <v>1.23458074004213</v>
      </c>
      <c r="BA431" s="1">
        <v>2.2042270249982399</v>
      </c>
      <c r="BB431" s="1">
        <v>1.4717141333674399</v>
      </c>
      <c r="BC431" s="1">
        <v>3.89094599204972</v>
      </c>
      <c r="BD431" s="1">
        <v>1.8356011094255</v>
      </c>
      <c r="BE431" s="1">
        <v>11.0377604380593</v>
      </c>
      <c r="BF431" s="1">
        <v>1.11965233125661</v>
      </c>
      <c r="BG431" s="15">
        <v>1.58378260734201</v>
      </c>
      <c r="BH431" s="1" t="str">
        <f t="shared" si="64"/>
        <v>BF</v>
      </c>
    </row>
    <row r="432" spans="2:60" x14ac:dyDescent="0.35">
      <c r="B432" s="9" t="s">
        <v>13</v>
      </c>
      <c r="C432" s="1">
        <v>3.13952624046961</v>
      </c>
      <c r="D432" s="1">
        <v>3.1472331307616401</v>
      </c>
      <c r="E432" s="1">
        <v>14.376498191959699</v>
      </c>
      <c r="F432" s="1">
        <v>6.5621976784296097</v>
      </c>
      <c r="G432" s="1">
        <v>34.698339591167702</v>
      </c>
      <c r="H432" s="1">
        <v>8.7716278276928001</v>
      </c>
      <c r="I432" s="1">
        <v>16.829596565498299</v>
      </c>
      <c r="J432" s="1">
        <v>2.4411372463518899</v>
      </c>
      <c r="K432" s="15">
        <v>6.6803018290787604</v>
      </c>
      <c r="L432" s="1" t="str">
        <f t="shared" si="60"/>
        <v>J</v>
      </c>
      <c r="N432" s="9" t="s">
        <v>13</v>
      </c>
      <c r="O432" s="1">
        <v>7.9563405570927799</v>
      </c>
      <c r="P432" s="1">
        <v>8.1750619814471595</v>
      </c>
      <c r="Q432" s="1">
        <v>8.3972768804987297</v>
      </c>
      <c r="R432" s="1">
        <v>8.76748528008733</v>
      </c>
      <c r="S432" s="1">
        <v>9.1375175977302803</v>
      </c>
      <c r="T432" s="1">
        <v>9.1939509549498393</v>
      </c>
      <c r="U432" s="1">
        <v>9.1485179167809605</v>
      </c>
      <c r="V432" s="1">
        <v>8.6540381426848398</v>
      </c>
      <c r="W432" s="15">
        <v>8.0793810365048397</v>
      </c>
      <c r="X432" s="1" t="str">
        <f t="shared" si="61"/>
        <v>O</v>
      </c>
      <c r="Z432" s="9" t="s">
        <v>13</v>
      </c>
      <c r="AA432" s="1">
        <v>2.2262074712972</v>
      </c>
      <c r="AB432" s="1">
        <v>2.8149403614843802</v>
      </c>
      <c r="AC432" s="1">
        <v>2.5819623707786801</v>
      </c>
      <c r="AD432" s="1">
        <v>3.5001947641596001</v>
      </c>
      <c r="AE432" s="1">
        <v>3.2478989502462001</v>
      </c>
      <c r="AF432" s="1">
        <v>3.2487884348916798</v>
      </c>
      <c r="AG432" s="1">
        <v>3.11611586061623</v>
      </c>
      <c r="AH432" s="1">
        <v>2.3147669865101599</v>
      </c>
      <c r="AI432" s="15">
        <v>2.2804015740300301</v>
      </c>
      <c r="AJ432" s="1" t="str">
        <f t="shared" si="62"/>
        <v>AA</v>
      </c>
      <c r="AL432" s="9" t="s">
        <v>13</v>
      </c>
      <c r="AM432" s="1">
        <v>1.81510215211996</v>
      </c>
      <c r="AN432" s="1">
        <v>1.6995023041144299</v>
      </c>
      <c r="AO432" s="1">
        <v>2.1012476052377398</v>
      </c>
      <c r="AP432" s="1">
        <v>5.05598599138398</v>
      </c>
      <c r="AQ432" s="1">
        <v>3.0930880284419899</v>
      </c>
      <c r="AR432" s="1">
        <v>2.2308992135358201</v>
      </c>
      <c r="AS432" s="1">
        <v>2.0293803624847602</v>
      </c>
      <c r="AT432" s="1">
        <v>1.6750231523649</v>
      </c>
      <c r="AU432" s="15">
        <v>1.67174138314323</v>
      </c>
      <c r="AV432" s="1" t="str">
        <f t="shared" si="63"/>
        <v>AU</v>
      </c>
      <c r="AX432" s="9" t="s">
        <v>13</v>
      </c>
      <c r="AY432" s="1">
        <v>1.32590973228001</v>
      </c>
      <c r="AZ432" s="1">
        <v>1.5854853027176501</v>
      </c>
      <c r="BA432" s="1">
        <v>2.2831480782418101</v>
      </c>
      <c r="BB432" s="1">
        <v>1.6682312843561999</v>
      </c>
      <c r="BC432" s="1">
        <v>4.6045820165201503</v>
      </c>
      <c r="BD432" s="1">
        <v>2.0129915581806199</v>
      </c>
      <c r="BE432" s="1">
        <v>11.2920280401695</v>
      </c>
      <c r="BF432" s="1">
        <v>1.3968193053892799</v>
      </c>
      <c r="BG432" s="15">
        <v>1.5063406129485</v>
      </c>
      <c r="BH432" s="1" t="str">
        <f t="shared" si="64"/>
        <v>AY</v>
      </c>
    </row>
    <row r="433" spans="2:60" x14ac:dyDescent="0.35">
      <c r="B433" s="9" t="s">
        <v>14</v>
      </c>
      <c r="C433" s="1">
        <v>4.6371246534494803</v>
      </c>
      <c r="D433" s="1">
        <v>11.1499152595543</v>
      </c>
      <c r="E433" s="1">
        <v>14.3093102262361</v>
      </c>
      <c r="F433" s="1">
        <v>9.0626197451192407</v>
      </c>
      <c r="G433" s="1">
        <v>55.923579656205199</v>
      </c>
      <c r="H433" s="1">
        <v>10.0793461960846</v>
      </c>
      <c r="I433" s="1">
        <v>17.700025149179801</v>
      </c>
      <c r="J433" s="1">
        <v>3.3910260593508101</v>
      </c>
      <c r="K433" s="15">
        <v>14.3490717922886</v>
      </c>
      <c r="L433" s="1" t="str">
        <f t="shared" si="60"/>
        <v>J</v>
      </c>
      <c r="N433" s="9" t="s">
        <v>14</v>
      </c>
      <c r="O433" s="1">
        <v>8.2833481241848208</v>
      </c>
      <c r="P433" s="1">
        <v>9.0196384732241093</v>
      </c>
      <c r="Q433" s="1">
        <v>9.0079710952248906</v>
      </c>
      <c r="R433" s="1">
        <v>10.6553038955121</v>
      </c>
      <c r="S433" s="1">
        <v>9.55046083578873</v>
      </c>
      <c r="T433" s="1">
        <v>9.8344390063019098</v>
      </c>
      <c r="U433" s="1">
        <v>9.8338017412938097</v>
      </c>
      <c r="V433" s="1">
        <v>8.9729474757936707</v>
      </c>
      <c r="W433" s="15">
        <v>8.4603843318617695</v>
      </c>
      <c r="X433" s="1" t="str">
        <f t="shared" si="61"/>
        <v>O</v>
      </c>
      <c r="Z433" s="9" t="s">
        <v>14</v>
      </c>
      <c r="AA433" s="1">
        <v>2.81962117540033</v>
      </c>
      <c r="AB433" s="1">
        <v>10.213866993497801</v>
      </c>
      <c r="AC433" s="1">
        <v>3.6935805433515299</v>
      </c>
      <c r="AD433" s="1">
        <v>9.6980031522441692</v>
      </c>
      <c r="AE433" s="1">
        <v>4.0414302860668698</v>
      </c>
      <c r="AF433" s="1">
        <v>4.322779302911</v>
      </c>
      <c r="AG433" s="1">
        <v>4.0786982464473596</v>
      </c>
      <c r="AH433" s="1">
        <v>2.9468294365179801</v>
      </c>
      <c r="AI433" s="15">
        <v>3.2736613319749401</v>
      </c>
      <c r="AJ433" s="1" t="str">
        <f t="shared" si="62"/>
        <v>AA</v>
      </c>
      <c r="AL433" s="9" t="s">
        <v>14</v>
      </c>
      <c r="AM433" s="1">
        <v>2.0704613780048602</v>
      </c>
      <c r="AN433" s="1">
        <v>2.8722042335322899</v>
      </c>
      <c r="AO433" s="1">
        <v>2.6331303884760602</v>
      </c>
      <c r="AP433" s="1">
        <v>7.7458393185205603</v>
      </c>
      <c r="AQ433" s="1">
        <v>3.21637867003068</v>
      </c>
      <c r="AR433" s="1">
        <v>3.0601270111610002</v>
      </c>
      <c r="AS433" s="1">
        <v>2.72926996442445</v>
      </c>
      <c r="AT433" s="1">
        <v>2.0799643102484899</v>
      </c>
      <c r="AU433" s="15">
        <v>2.0098659507018302</v>
      </c>
      <c r="AV433" s="1" t="str">
        <f t="shared" si="63"/>
        <v>AU</v>
      </c>
      <c r="AX433" s="9" t="s">
        <v>14</v>
      </c>
      <c r="AY433" s="1">
        <v>1.6863817845628799</v>
      </c>
      <c r="AZ433" s="1">
        <v>1.62232130057463</v>
      </c>
      <c r="BA433" s="1">
        <v>2.5668855311326602</v>
      </c>
      <c r="BB433" s="1">
        <v>1.97588456170724</v>
      </c>
      <c r="BC433" s="1">
        <v>5.3099919277454601</v>
      </c>
      <c r="BD433" s="1">
        <v>3.03712041282501</v>
      </c>
      <c r="BE433" s="1">
        <v>8.0219733377189293</v>
      </c>
      <c r="BF433" s="1">
        <v>2.0452183081792099</v>
      </c>
      <c r="BG433" s="15">
        <v>1.51726221132695</v>
      </c>
      <c r="BH433" s="1" t="str">
        <f t="shared" si="64"/>
        <v>BG</v>
      </c>
    </row>
    <row r="434" spans="2:60" x14ac:dyDescent="0.35">
      <c r="B434" s="9" t="s">
        <v>15</v>
      </c>
      <c r="C434" s="1">
        <v>6.74129643058557</v>
      </c>
      <c r="D434" s="1">
        <v>11.5837344518444</v>
      </c>
      <c r="E434" s="1">
        <v>18.570701164441299</v>
      </c>
      <c r="F434" s="1">
        <v>10.630838927694301</v>
      </c>
      <c r="G434" s="1">
        <v>23.235546275794501</v>
      </c>
      <c r="H434" s="1">
        <v>10.5093248265089</v>
      </c>
      <c r="I434" s="1">
        <v>17.622074583031701</v>
      </c>
      <c r="J434" s="1">
        <v>8.1564543996397596</v>
      </c>
      <c r="K434" s="15">
        <v>11.3474491911381</v>
      </c>
      <c r="L434" s="1" t="str">
        <f t="shared" si="60"/>
        <v>C</v>
      </c>
      <c r="N434" s="9" t="s">
        <v>15</v>
      </c>
      <c r="O434" s="1">
        <v>9.0598910257405105</v>
      </c>
      <c r="P434" s="1">
        <v>11.426926376982699</v>
      </c>
      <c r="Q434" s="1">
        <v>10.5009652143899</v>
      </c>
      <c r="R434" s="1">
        <v>11.0195319781315</v>
      </c>
      <c r="S434" s="1">
        <v>10.1840883030826</v>
      </c>
      <c r="T434" s="1">
        <v>9.7965186686321903</v>
      </c>
      <c r="U434" s="1">
        <v>9.7273983449007506</v>
      </c>
      <c r="V434" s="1">
        <v>10.387293792655599</v>
      </c>
      <c r="W434" s="15">
        <v>10.9808132481625</v>
      </c>
      <c r="X434" s="1" t="str">
        <f t="shared" si="61"/>
        <v>O</v>
      </c>
      <c r="Z434" s="9" t="s">
        <v>15</v>
      </c>
      <c r="AA434" s="1">
        <v>5.1962868950096102</v>
      </c>
      <c r="AB434" s="1">
        <v>8.6250572411415192</v>
      </c>
      <c r="AC434" s="1">
        <v>6.1624148966218</v>
      </c>
      <c r="AD434" s="1">
        <v>8.4097793948385497</v>
      </c>
      <c r="AE434" s="1">
        <v>5.05758666770899</v>
      </c>
      <c r="AF434" s="1">
        <v>5.2619502269366301</v>
      </c>
      <c r="AG434" s="1">
        <v>4.7013511176511198</v>
      </c>
      <c r="AH434" s="1">
        <v>5.1653941056110799</v>
      </c>
      <c r="AI434" s="15">
        <v>8.6315902826944004</v>
      </c>
      <c r="AJ434" s="1" t="str">
        <f t="shared" si="62"/>
        <v>AG</v>
      </c>
      <c r="AL434" s="9" t="s">
        <v>15</v>
      </c>
      <c r="AM434" s="1">
        <v>4.48715855405728</v>
      </c>
      <c r="AN434" s="1">
        <v>7.6931681461624901</v>
      </c>
      <c r="AO434" s="1">
        <v>5.8316424523617902</v>
      </c>
      <c r="AP434" s="1">
        <v>7.4180129507844201</v>
      </c>
      <c r="AQ434" s="1">
        <v>4.4262231133462802</v>
      </c>
      <c r="AR434" s="1">
        <v>3.8800496190621598</v>
      </c>
      <c r="AS434" s="1">
        <v>3.7666172565339</v>
      </c>
      <c r="AT434" s="1">
        <v>5.2250241527095502</v>
      </c>
      <c r="AU434" s="15">
        <v>7.6906046596466497</v>
      </c>
      <c r="AV434" s="1" t="str">
        <f t="shared" si="63"/>
        <v>AS</v>
      </c>
      <c r="AX434" s="9" t="s">
        <v>15</v>
      </c>
      <c r="AY434" s="1">
        <v>2.1903130946498202</v>
      </c>
      <c r="AZ434" s="1">
        <v>2.4867582635475598</v>
      </c>
      <c r="BA434" s="1">
        <v>2.7822910613521099</v>
      </c>
      <c r="BB434" s="1">
        <v>2.5040682936700298</v>
      </c>
      <c r="BC434" s="1">
        <v>4.2657045695989604</v>
      </c>
      <c r="BD434" s="1">
        <v>2.0056349682957499</v>
      </c>
      <c r="BE434" s="1">
        <v>12.366313470556699</v>
      </c>
      <c r="BF434" s="1">
        <v>2.0051674070806902</v>
      </c>
      <c r="BG434" s="15">
        <v>2.4957741707450598</v>
      </c>
      <c r="BH434" s="1" t="str">
        <f t="shared" si="64"/>
        <v>BF</v>
      </c>
    </row>
    <row r="435" spans="2:60" x14ac:dyDescent="0.35">
      <c r="B435" s="9" t="s">
        <v>16</v>
      </c>
      <c r="C435" s="1">
        <v>2.76299243959487</v>
      </c>
      <c r="D435" s="1">
        <v>2.8759206679116498</v>
      </c>
      <c r="E435" s="1">
        <v>17.6678248964067</v>
      </c>
      <c r="F435" s="1">
        <v>4.8107250324052497</v>
      </c>
      <c r="G435" s="1">
        <v>23.620268311238402</v>
      </c>
      <c r="H435" s="1">
        <v>8.0106891942644793</v>
      </c>
      <c r="I435" s="1">
        <v>15.470607233872499</v>
      </c>
      <c r="J435" s="1">
        <v>2.20211829863982</v>
      </c>
      <c r="K435" s="15">
        <v>4.7261534877053197</v>
      </c>
      <c r="L435" s="1" t="str">
        <f t="shared" si="60"/>
        <v>J</v>
      </c>
      <c r="N435" s="9" t="s">
        <v>16</v>
      </c>
      <c r="O435" s="1">
        <v>7.9053916087578697</v>
      </c>
      <c r="P435" s="1">
        <v>8.0886575720909093</v>
      </c>
      <c r="Q435" s="1">
        <v>8.4132539662803794</v>
      </c>
      <c r="R435" s="1">
        <v>8.3949040749182995</v>
      </c>
      <c r="S435" s="1">
        <v>9.1075709896621895</v>
      </c>
      <c r="T435" s="1">
        <v>9.0678072922776192</v>
      </c>
      <c r="U435" s="1">
        <v>9.1932477425708008</v>
      </c>
      <c r="V435" s="1">
        <v>8.5630904760188802</v>
      </c>
      <c r="W435" s="15">
        <v>8.1195596571606092</v>
      </c>
      <c r="X435" s="1" t="str">
        <f t="shared" si="61"/>
        <v>O</v>
      </c>
      <c r="Z435" s="9" t="s">
        <v>16</v>
      </c>
      <c r="AA435" s="1">
        <v>2.4777987942914299</v>
      </c>
      <c r="AB435" s="1">
        <v>2.4909923435211998</v>
      </c>
      <c r="AC435" s="1">
        <v>2.7560216200002299</v>
      </c>
      <c r="AD435" s="1">
        <v>2.7003134294233799</v>
      </c>
      <c r="AE435" s="1">
        <v>2.9809456242686698</v>
      </c>
      <c r="AF435" s="1">
        <v>2.8182261555231598</v>
      </c>
      <c r="AG435" s="1">
        <v>2.9920639886470499</v>
      </c>
      <c r="AH435" s="1">
        <v>2.2605394782961299</v>
      </c>
      <c r="AI435" s="15">
        <v>2.55316185287935</v>
      </c>
      <c r="AJ435" s="1" t="str">
        <f t="shared" si="62"/>
        <v>AH</v>
      </c>
      <c r="AL435" s="9" t="s">
        <v>16</v>
      </c>
      <c r="AM435" s="1">
        <v>1.9304110906718299</v>
      </c>
      <c r="AN435" s="1">
        <v>1.8602266081027501</v>
      </c>
      <c r="AO435" s="1">
        <v>2.18293582917318</v>
      </c>
      <c r="AP435" s="1">
        <v>2.1563586685302298</v>
      </c>
      <c r="AQ435" s="1">
        <v>2.46114240119421</v>
      </c>
      <c r="AR435" s="1">
        <v>2.0093593230735798</v>
      </c>
      <c r="AS435" s="1">
        <v>1.75343051979444</v>
      </c>
      <c r="AT435" s="1">
        <v>1.67821853639883</v>
      </c>
      <c r="AU435" s="15">
        <v>1.86705581664883</v>
      </c>
      <c r="AV435" s="1" t="str">
        <f t="shared" si="63"/>
        <v>AT</v>
      </c>
      <c r="AX435" s="9" t="s">
        <v>16</v>
      </c>
      <c r="AY435" s="1">
        <v>1.34346723293491</v>
      </c>
      <c r="AZ435" s="1">
        <v>1.3704120726774001</v>
      </c>
      <c r="BA435" s="1">
        <v>2.66194751811347</v>
      </c>
      <c r="BB435" s="1">
        <v>1.28074505447265</v>
      </c>
      <c r="BC435" s="1">
        <v>3.9082900440994202</v>
      </c>
      <c r="BD435" s="1">
        <v>2.13277596394594</v>
      </c>
      <c r="BE435" s="1">
        <v>13.49192092334</v>
      </c>
      <c r="BF435" s="1">
        <v>1.19438062665181</v>
      </c>
      <c r="BG435" s="15">
        <v>1.4076607254706901</v>
      </c>
      <c r="BH435" s="1" t="str">
        <f t="shared" si="64"/>
        <v>BF</v>
      </c>
    </row>
    <row r="436" spans="2:60" x14ac:dyDescent="0.35">
      <c r="B436" s="9" t="s">
        <v>17</v>
      </c>
      <c r="C436" s="1">
        <v>6.5066770978054302</v>
      </c>
      <c r="D436" s="1">
        <v>3.1734260132637799</v>
      </c>
      <c r="E436" s="1">
        <v>17.141059771009001</v>
      </c>
      <c r="F436" s="1">
        <v>6.0604851549683199</v>
      </c>
      <c r="G436" s="1">
        <v>28.109133798529999</v>
      </c>
      <c r="H436" s="1">
        <v>11.190766882024</v>
      </c>
      <c r="I436" s="1">
        <v>18.319431430338401</v>
      </c>
      <c r="J436" s="1">
        <v>2.11617681161297</v>
      </c>
      <c r="K436" s="15">
        <v>4.4540414872886398</v>
      </c>
      <c r="L436" s="1" t="str">
        <f t="shared" si="60"/>
        <v>J</v>
      </c>
      <c r="N436" s="9" t="s">
        <v>17</v>
      </c>
      <c r="O436" s="1">
        <v>7.8338922786264096</v>
      </c>
      <c r="P436" s="1">
        <v>7.9232054747903904</v>
      </c>
      <c r="Q436" s="1">
        <v>8.0851645851006797</v>
      </c>
      <c r="R436" s="1">
        <v>8.33165505619891</v>
      </c>
      <c r="S436" s="1">
        <v>8.9310958543396097</v>
      </c>
      <c r="T436" s="1">
        <v>8.8472132653714901</v>
      </c>
      <c r="U436" s="1">
        <v>8.9520396387897101</v>
      </c>
      <c r="V436" s="1">
        <v>8.3362876531391592</v>
      </c>
      <c r="W436" s="15">
        <v>7.9003149375917099</v>
      </c>
      <c r="X436" s="1" t="str">
        <f t="shared" si="61"/>
        <v>O</v>
      </c>
      <c r="Z436" s="9" t="s">
        <v>17</v>
      </c>
      <c r="AA436" s="1">
        <v>1.7719714535191</v>
      </c>
      <c r="AB436" s="1">
        <v>1.7849785186225999</v>
      </c>
      <c r="AC436" s="1">
        <v>2.1096315923583799</v>
      </c>
      <c r="AD436" s="1">
        <v>2.3600839122289798</v>
      </c>
      <c r="AE436" s="1">
        <v>2.7762181095424299</v>
      </c>
      <c r="AF436" s="1">
        <v>2.4227752685243602</v>
      </c>
      <c r="AG436" s="1">
        <v>2.9587376210735701</v>
      </c>
      <c r="AH436" s="1">
        <v>1.86090257755315</v>
      </c>
      <c r="AI436" s="15">
        <v>1.8854395727792199</v>
      </c>
      <c r="AJ436" s="1" t="str">
        <f t="shared" si="62"/>
        <v>AA</v>
      </c>
      <c r="AL436" s="9" t="s">
        <v>17</v>
      </c>
      <c r="AM436" s="1">
        <v>1.4404697120057199</v>
      </c>
      <c r="AN436" s="1">
        <v>1.43027276443519</v>
      </c>
      <c r="AO436" s="1">
        <v>1.69660370043096</v>
      </c>
      <c r="AP436" s="1">
        <v>1.89811184229782</v>
      </c>
      <c r="AQ436" s="1">
        <v>2.2966708883623301</v>
      </c>
      <c r="AR436" s="1">
        <v>1.90312299410563</v>
      </c>
      <c r="AS436" s="1">
        <v>1.74604524751685</v>
      </c>
      <c r="AT436" s="1">
        <v>1.38492518698408</v>
      </c>
      <c r="AU436" s="15">
        <v>1.40567289019916</v>
      </c>
      <c r="AV436" s="1" t="str">
        <f t="shared" si="63"/>
        <v>AT</v>
      </c>
      <c r="AX436" s="9" t="s">
        <v>17</v>
      </c>
      <c r="AY436" s="1">
        <v>1.47397101206199</v>
      </c>
      <c r="AZ436" s="1">
        <v>1.0535181140755101</v>
      </c>
      <c r="BA436" s="1">
        <v>1.9163648327823799</v>
      </c>
      <c r="BB436" s="1">
        <v>1.81276274018549</v>
      </c>
      <c r="BC436" s="1">
        <v>4.02795512434892</v>
      </c>
      <c r="BD436" s="1">
        <v>1.5864355787447399</v>
      </c>
      <c r="BE436" s="1">
        <v>13.330819493435</v>
      </c>
      <c r="BF436" s="1">
        <v>1.1406288566546601</v>
      </c>
      <c r="BG436" s="15">
        <v>1.93343748423185</v>
      </c>
      <c r="BH436" s="1" t="str">
        <f t="shared" si="64"/>
        <v>AZ</v>
      </c>
    </row>
    <row r="437" spans="2:60" x14ac:dyDescent="0.35">
      <c r="B437" s="9" t="s">
        <v>18</v>
      </c>
      <c r="C437" s="1">
        <v>2.9731078056367202</v>
      </c>
      <c r="D437" s="1">
        <v>1.9433658818597701</v>
      </c>
      <c r="E437" s="1">
        <v>15.9771639796719</v>
      </c>
      <c r="F437" s="1">
        <v>7.1600388804400996</v>
      </c>
      <c r="G437" s="1">
        <v>29.7975602389348</v>
      </c>
      <c r="H437" s="1">
        <v>6.5918905193053901</v>
      </c>
      <c r="I437" s="1">
        <v>18.0635684987421</v>
      </c>
      <c r="J437" s="1">
        <v>1.6734646791769801</v>
      </c>
      <c r="K437" s="15">
        <v>4.4710456599488202</v>
      </c>
      <c r="L437" s="1" t="str">
        <f t="shared" si="60"/>
        <v>J</v>
      </c>
      <c r="N437" s="9" t="s">
        <v>18</v>
      </c>
      <c r="O437" s="1">
        <v>7.5846283672221899</v>
      </c>
      <c r="P437" s="1">
        <v>7.7734954968318899</v>
      </c>
      <c r="Q437" s="1">
        <v>7.7571027836201498</v>
      </c>
      <c r="R437" s="1">
        <v>8.1466336259919991</v>
      </c>
      <c r="S437" s="1">
        <v>8.8640156718222691</v>
      </c>
      <c r="T437" s="1">
        <v>8.78057626281044</v>
      </c>
      <c r="U437" s="1">
        <v>8.9016903101898208</v>
      </c>
      <c r="V437" s="1">
        <v>8.2208097547680392</v>
      </c>
      <c r="W437" s="15">
        <v>7.7502075263282002</v>
      </c>
      <c r="X437" s="1" t="str">
        <f t="shared" si="61"/>
        <v>O</v>
      </c>
      <c r="Z437" s="9" t="s">
        <v>18</v>
      </c>
      <c r="AA437" s="1">
        <v>1.8129160056754099</v>
      </c>
      <c r="AB437" s="1">
        <v>1.73850683842522</v>
      </c>
      <c r="AC437" s="1">
        <v>1.9680746428023299</v>
      </c>
      <c r="AD437" s="1">
        <v>2.5410919927418498</v>
      </c>
      <c r="AE437" s="1">
        <v>2.8699819288726598</v>
      </c>
      <c r="AF437" s="1">
        <v>2.3351415861911402</v>
      </c>
      <c r="AG437" s="1">
        <v>2.5603713743115302</v>
      </c>
      <c r="AH437" s="1">
        <v>1.53260990564998</v>
      </c>
      <c r="AI437" s="15">
        <v>1.6461145861626201</v>
      </c>
      <c r="AJ437" s="1" t="str">
        <f t="shared" si="62"/>
        <v>AH</v>
      </c>
      <c r="AL437" s="9" t="s">
        <v>18</v>
      </c>
      <c r="AM437" s="1">
        <v>2.0186207792933799</v>
      </c>
      <c r="AN437" s="1">
        <v>1.17664904210115</v>
      </c>
      <c r="AO437" s="1">
        <v>1.58380954577982</v>
      </c>
      <c r="AP437" s="1">
        <v>1.9720130724660101</v>
      </c>
      <c r="AQ437" s="1">
        <v>2.2100151081772901</v>
      </c>
      <c r="AR437" s="1">
        <v>1.8168006405142501</v>
      </c>
      <c r="AS437" s="1">
        <v>1.74783785675187</v>
      </c>
      <c r="AT437" s="1">
        <v>1.05794157625944</v>
      </c>
      <c r="AU437" s="15">
        <v>1.2208076578345901</v>
      </c>
      <c r="AV437" s="1" t="str">
        <f t="shared" si="63"/>
        <v>AT</v>
      </c>
      <c r="AX437" s="9" t="s">
        <v>18</v>
      </c>
      <c r="AY437" s="1">
        <v>1.2241032462908199</v>
      </c>
      <c r="AZ437" s="1">
        <v>1.04060659358164</v>
      </c>
      <c r="BA437" s="1">
        <v>1.82982192630267</v>
      </c>
      <c r="BB437" s="1">
        <v>1.5107952945011101</v>
      </c>
      <c r="BC437" s="1">
        <v>4.2959883256107503</v>
      </c>
      <c r="BD437" s="1">
        <v>1.5380411057143</v>
      </c>
      <c r="BE437" s="1">
        <v>12.403846804722599</v>
      </c>
      <c r="BF437" s="1">
        <v>1.058569432638</v>
      </c>
      <c r="BG437" s="15">
        <v>1.4813924282094899</v>
      </c>
      <c r="BH437" s="1" t="str">
        <f t="shared" si="64"/>
        <v>AZ</v>
      </c>
    </row>
    <row r="438" spans="2:60" x14ac:dyDescent="0.35">
      <c r="B438" s="10" t="s">
        <v>36</v>
      </c>
      <c r="K438" s="15"/>
      <c r="N438" s="10" t="s">
        <v>36</v>
      </c>
      <c r="W438" s="15"/>
      <c r="Z438" s="10" t="s">
        <v>36</v>
      </c>
      <c r="AI438" s="15"/>
      <c r="AL438" s="10" t="s">
        <v>36</v>
      </c>
      <c r="AU438" s="15"/>
      <c r="AX438" s="10" t="s">
        <v>36</v>
      </c>
      <c r="BG438" s="15"/>
    </row>
    <row r="439" spans="2:60" x14ac:dyDescent="0.35">
      <c r="B439" s="9" t="s">
        <v>11</v>
      </c>
      <c r="C439" s="1">
        <v>3.2000356652509101</v>
      </c>
      <c r="D439" s="1">
        <v>1.99360401114388</v>
      </c>
      <c r="E439" s="1">
        <v>14.620803785530899</v>
      </c>
      <c r="F439" s="1">
        <v>4.3547163034881597</v>
      </c>
      <c r="G439" s="1">
        <v>22.8881997362368</v>
      </c>
      <c r="H439" s="1">
        <v>4.7985443772883096</v>
      </c>
      <c r="I439" s="1">
        <v>18.307863239392599</v>
      </c>
      <c r="J439" s="1">
        <v>1.4826663545954899</v>
      </c>
      <c r="K439" s="15">
        <v>3.55965471039698</v>
      </c>
      <c r="L439" s="1" t="str">
        <f t="shared" si="60"/>
        <v>J</v>
      </c>
      <c r="N439" s="9" t="s">
        <v>11</v>
      </c>
      <c r="O439" s="1">
        <v>7.6823605924748897</v>
      </c>
      <c r="P439" s="1">
        <v>8.0087348993370107</v>
      </c>
      <c r="Q439" s="1">
        <v>8.1654284649562499</v>
      </c>
      <c r="R439" s="1">
        <v>8.1174805953998597</v>
      </c>
      <c r="S439" s="1">
        <v>8.7894954975039603</v>
      </c>
      <c r="T439" s="1">
        <v>8.3994057240109594</v>
      </c>
      <c r="U439" s="1">
        <v>9.3861992163433197</v>
      </c>
      <c r="V439" s="1">
        <v>8.1750130883391705</v>
      </c>
      <c r="W439" s="15">
        <v>7.9600773422802202</v>
      </c>
      <c r="X439" s="1" t="str">
        <f t="shared" si="61"/>
        <v>O</v>
      </c>
      <c r="Z439" s="9" t="s">
        <v>11</v>
      </c>
      <c r="AA439" s="1">
        <v>2.2134469567576298</v>
      </c>
      <c r="AB439" s="1">
        <v>2.0075363529989199</v>
      </c>
      <c r="AC439" s="1">
        <v>2.3134412867265701</v>
      </c>
      <c r="AD439" s="1">
        <v>2.4259406114599402</v>
      </c>
      <c r="AE439" s="1">
        <v>2.67288405286053</v>
      </c>
      <c r="AF439" s="1">
        <v>2.1749044354182998</v>
      </c>
      <c r="AG439" s="1">
        <v>2.7316625577039999</v>
      </c>
      <c r="AH439" s="1">
        <v>1.93480556330737</v>
      </c>
      <c r="AI439" s="15">
        <v>1.9958058997085</v>
      </c>
      <c r="AJ439" s="1" t="str">
        <f t="shared" si="62"/>
        <v>AH</v>
      </c>
      <c r="AL439" s="9" t="s">
        <v>11</v>
      </c>
      <c r="AM439" s="1">
        <v>2.0108794549848299</v>
      </c>
      <c r="AN439" s="1">
        <v>1.60645892643219</v>
      </c>
      <c r="AO439" s="1">
        <v>1.8768808128333101</v>
      </c>
      <c r="AP439" s="1">
        <v>2.17705361605088</v>
      </c>
      <c r="AQ439" s="1">
        <v>1.9691000777896199</v>
      </c>
      <c r="AR439" s="1">
        <v>1.7361799335563399</v>
      </c>
      <c r="AS439" s="1">
        <v>1.5655928162391399</v>
      </c>
      <c r="AT439" s="1">
        <v>1.49642546301479</v>
      </c>
      <c r="AU439" s="15">
        <v>1.6044993501568401</v>
      </c>
      <c r="AV439" s="1" t="str">
        <f t="shared" si="63"/>
        <v>AT</v>
      </c>
      <c r="AX439" s="9" t="s">
        <v>11</v>
      </c>
      <c r="AY439" s="1">
        <v>1.3141978562926699</v>
      </c>
      <c r="AZ439" s="1">
        <v>1.2150586541369199</v>
      </c>
      <c r="BA439" s="1">
        <v>2.0459760012558901</v>
      </c>
      <c r="BB439" s="1">
        <v>1.40059401125683</v>
      </c>
      <c r="BC439" s="1">
        <v>3.1189414059748501</v>
      </c>
      <c r="BD439" s="1">
        <v>1.2788645262681899</v>
      </c>
      <c r="BE439" s="1">
        <v>12.0169848091559</v>
      </c>
      <c r="BF439" s="1">
        <v>0.97346755729225698</v>
      </c>
      <c r="BG439" s="15">
        <v>1.4404601791715901</v>
      </c>
      <c r="BH439" s="1" t="str">
        <f t="shared" si="64"/>
        <v>BF</v>
      </c>
    </row>
    <row r="440" spans="2:60" x14ac:dyDescent="0.35">
      <c r="B440" s="9" t="s">
        <v>12</v>
      </c>
      <c r="C440" s="1">
        <v>5.4668147441336998</v>
      </c>
      <c r="D440" s="1">
        <v>2.6727188025944599</v>
      </c>
      <c r="E440" s="1">
        <v>16.770999182152401</v>
      </c>
      <c r="F440" s="1">
        <v>5.8533256257161099</v>
      </c>
      <c r="G440" s="1">
        <v>23.722362500441601</v>
      </c>
      <c r="H440" s="1">
        <v>6.1243400233273801</v>
      </c>
      <c r="I440" s="1">
        <v>18.479611361125599</v>
      </c>
      <c r="J440" s="1">
        <v>1.8526912493398999</v>
      </c>
      <c r="K440" s="15">
        <v>3.93229433219769</v>
      </c>
      <c r="L440" s="1" t="str">
        <f t="shared" si="60"/>
        <v>J</v>
      </c>
      <c r="N440" s="9" t="s">
        <v>12</v>
      </c>
      <c r="O440" s="1">
        <v>8.4955139207127495</v>
      </c>
      <c r="P440" s="1">
        <v>7.9143840959909104</v>
      </c>
      <c r="Q440" s="1">
        <v>8.2911492839924499</v>
      </c>
      <c r="R440" s="1">
        <v>8.6868170670071994</v>
      </c>
      <c r="S440" s="1">
        <v>8.9834488723308308</v>
      </c>
      <c r="T440" s="1">
        <v>8.9259216303099809</v>
      </c>
      <c r="U440" s="1">
        <v>9.0046292275445392</v>
      </c>
      <c r="V440" s="1">
        <v>8.3672801203090099</v>
      </c>
      <c r="W440" s="15">
        <v>7.9750839324350604</v>
      </c>
      <c r="X440" s="1" t="str">
        <f t="shared" si="61"/>
        <v>P</v>
      </c>
      <c r="Z440" s="9" t="s">
        <v>12</v>
      </c>
      <c r="AA440" s="1">
        <v>3.45010189996461</v>
      </c>
      <c r="AB440" s="1">
        <v>2.0160301741682698</v>
      </c>
      <c r="AC440" s="1">
        <v>2.38926500945812</v>
      </c>
      <c r="AD440" s="1">
        <v>3.7657701987173802</v>
      </c>
      <c r="AE440" s="1">
        <v>2.8980473845054</v>
      </c>
      <c r="AF440" s="1">
        <v>2.5184815721165301</v>
      </c>
      <c r="AG440" s="1">
        <v>2.8488187706344399</v>
      </c>
      <c r="AH440" s="1">
        <v>2.0539964814557199</v>
      </c>
      <c r="AI440" s="15">
        <v>2.04690900842155</v>
      </c>
      <c r="AJ440" s="1" t="str">
        <f t="shared" si="62"/>
        <v>AB</v>
      </c>
      <c r="AL440" s="9" t="s">
        <v>12</v>
      </c>
      <c r="AM440" s="1">
        <v>3.8578059755890601</v>
      </c>
      <c r="AN440" s="1">
        <v>1.6279442636160999</v>
      </c>
      <c r="AO440" s="1">
        <v>1.9073110739408301</v>
      </c>
      <c r="AP440" s="1">
        <v>3.4976053181448199</v>
      </c>
      <c r="AQ440" s="1">
        <v>2.3283758950812898</v>
      </c>
      <c r="AR440" s="1">
        <v>1.9919595426821299</v>
      </c>
      <c r="AS440" s="1">
        <v>1.7190070385820799</v>
      </c>
      <c r="AT440" s="1">
        <v>1.5536620062963999</v>
      </c>
      <c r="AU440" s="15">
        <v>1.6188983424608501</v>
      </c>
      <c r="AV440" s="1" t="str">
        <f t="shared" si="63"/>
        <v>AT</v>
      </c>
      <c r="AX440" s="9" t="s">
        <v>12</v>
      </c>
      <c r="AY440" s="1">
        <v>1.59986421593119</v>
      </c>
      <c r="AZ440" s="1">
        <v>1.22427396449527</v>
      </c>
      <c r="BA440" s="1">
        <v>2.2277095747963398</v>
      </c>
      <c r="BB440" s="1">
        <v>1.56633034796463</v>
      </c>
      <c r="BC440" s="1">
        <v>3.6738703109405701</v>
      </c>
      <c r="BD440" s="1">
        <v>1.84665452579695</v>
      </c>
      <c r="BE440" s="1">
        <v>12.6075301850789</v>
      </c>
      <c r="BF440" s="1">
        <v>1.1051619934264301</v>
      </c>
      <c r="BG440" s="15">
        <v>1.36161519749219</v>
      </c>
      <c r="BH440" s="1" t="str">
        <f t="shared" si="64"/>
        <v>BF</v>
      </c>
    </row>
    <row r="441" spans="2:60" x14ac:dyDescent="0.35">
      <c r="B441" s="9" t="s">
        <v>13</v>
      </c>
      <c r="C441" s="1">
        <v>5.32852551417899</v>
      </c>
      <c r="D441" s="1">
        <v>2.7682007919021299</v>
      </c>
      <c r="E441" s="1">
        <v>14.8868821153207</v>
      </c>
      <c r="F441" s="1">
        <v>7.92856583607717</v>
      </c>
      <c r="G441" s="1">
        <v>38.9102565801062</v>
      </c>
      <c r="H441" s="1">
        <v>10.1057280669575</v>
      </c>
      <c r="I441" s="1">
        <v>18.492873592749199</v>
      </c>
      <c r="J441" s="1">
        <v>2.4157468809778901</v>
      </c>
      <c r="K441" s="15">
        <v>6.1141203719961696</v>
      </c>
      <c r="L441" s="1" t="str">
        <f t="shared" ref="L441:L464" si="65">SUBSTITUTE(ADDRESS(1, MATCH(MIN(C441:K441),C441:K441, 0) + COLUMN(C69)-1, 4), "1", "")</f>
        <v>J</v>
      </c>
      <c r="N441" s="9" t="s">
        <v>13</v>
      </c>
      <c r="O441" s="1">
        <v>8.7014681319640594</v>
      </c>
      <c r="P441" s="1">
        <v>8.1775871944114407</v>
      </c>
      <c r="Q441" s="1">
        <v>8.3964176630966492</v>
      </c>
      <c r="R441" s="1">
        <v>9.64706317739223</v>
      </c>
      <c r="S441" s="1">
        <v>9.2098786756448696</v>
      </c>
      <c r="T441" s="1">
        <v>9.1263699470920407</v>
      </c>
      <c r="U441" s="1">
        <v>9.4956421211556705</v>
      </c>
      <c r="V441" s="1">
        <v>8.5970329506186793</v>
      </c>
      <c r="W441" s="15">
        <v>8.0271178004969599</v>
      </c>
      <c r="X441" s="1" t="str">
        <f t="shared" ref="X441:X464" si="66">SUBSTITUTE(ADDRESS(1, MATCH(MIN(O441:W441),O441:W441, 0) + COLUMN(O69)-1, 4), "1", "")</f>
        <v>W</v>
      </c>
      <c r="Z441" s="9" t="s">
        <v>13</v>
      </c>
      <c r="AA441" s="1">
        <v>3.5285239146819301</v>
      </c>
      <c r="AB441" s="1">
        <v>2.7892485099313502</v>
      </c>
      <c r="AC441" s="1">
        <v>2.54348948083957</v>
      </c>
      <c r="AD441" s="1">
        <v>7.2141780846386503</v>
      </c>
      <c r="AE441" s="1">
        <v>3.6656080801133402</v>
      </c>
      <c r="AF441" s="1">
        <v>3.00187041429822</v>
      </c>
      <c r="AG441" s="1">
        <v>3.1693165942206001</v>
      </c>
      <c r="AH441" s="1">
        <v>2.3126337434809399</v>
      </c>
      <c r="AI441" s="15">
        <v>2.2996064555744198</v>
      </c>
      <c r="AJ441" s="1" t="str">
        <f t="shared" ref="AJ441:AJ464" si="67">SUBSTITUTE(ADDRESS(1, MATCH(MIN(AA441:AI441),AA441:AI441, 0) + COLUMN(AA69)-1, 4), "1", "")</f>
        <v>AI</v>
      </c>
      <c r="AL441" s="9" t="s">
        <v>13</v>
      </c>
      <c r="AM441" s="1">
        <v>4.1349829562316698</v>
      </c>
      <c r="AN441" s="1">
        <v>1.7089690447418999</v>
      </c>
      <c r="AO441" s="1">
        <v>2.0890717855294798</v>
      </c>
      <c r="AP441" s="1">
        <v>8.1318670348089395</v>
      </c>
      <c r="AQ441" s="1">
        <v>2.7513219973692302</v>
      </c>
      <c r="AR441" s="1">
        <v>2.21970777304452</v>
      </c>
      <c r="AS441" s="1">
        <v>2.0225516118523799</v>
      </c>
      <c r="AT441" s="1">
        <v>1.6730371336602801</v>
      </c>
      <c r="AU441" s="15">
        <v>1.6572931535279001</v>
      </c>
      <c r="AV441" s="1" t="str">
        <f t="shared" ref="AV441:AV464" si="68">SUBSTITUTE(ADDRESS(1, MATCH(MIN(AM441:AU441),AM441:AU441, 0) + COLUMN(AM69)-1, 4), "1", "")</f>
        <v>AU</v>
      </c>
      <c r="AX441" s="9" t="s">
        <v>13</v>
      </c>
      <c r="AY441" s="1">
        <v>1.39408324395014</v>
      </c>
      <c r="AZ441" s="1">
        <v>1.3317705460462399</v>
      </c>
      <c r="BA441" s="1">
        <v>2.2538243059543399</v>
      </c>
      <c r="BB441" s="1">
        <v>1.8702451601130301</v>
      </c>
      <c r="BC441" s="1">
        <v>4.7113190589172298</v>
      </c>
      <c r="BD441" s="1">
        <v>2.2877660498585302</v>
      </c>
      <c r="BE441" s="1">
        <v>12.0841097200707</v>
      </c>
      <c r="BF441" s="1">
        <v>1.3793815359684001</v>
      </c>
      <c r="BG441" s="15">
        <v>1.9619491489871601</v>
      </c>
      <c r="BH441" s="1" t="str">
        <f t="shared" ref="BH441:BH464" si="69">SUBSTITUTE(ADDRESS(1, MATCH(MIN(AY441:BG441),AY441:BG441, 0) + COLUMN(AY69)-1, 4), "1", "")</f>
        <v>AZ</v>
      </c>
    </row>
    <row r="442" spans="2:60" x14ac:dyDescent="0.35">
      <c r="B442" s="9" t="s">
        <v>14</v>
      </c>
      <c r="C442" s="1">
        <v>4.8234991666132201</v>
      </c>
      <c r="D442" s="1">
        <v>9.6872758849184795</v>
      </c>
      <c r="E442" s="1">
        <v>13.9647206499737</v>
      </c>
      <c r="F442" s="1">
        <v>11.5061022469107</v>
      </c>
      <c r="G442" s="1">
        <v>43.423501797628703</v>
      </c>
      <c r="H442" s="1">
        <v>9.7091174443430592</v>
      </c>
      <c r="I442" s="1">
        <v>15.073962057234001</v>
      </c>
      <c r="J442" s="1">
        <v>3.3366897389341199</v>
      </c>
      <c r="K442" s="15">
        <v>8.2284257982292992</v>
      </c>
      <c r="L442" s="1" t="str">
        <f t="shared" si="65"/>
        <v>J</v>
      </c>
      <c r="N442" s="9" t="s">
        <v>14</v>
      </c>
      <c r="O442" s="1">
        <v>8.5079104774505101</v>
      </c>
      <c r="P442" s="1">
        <v>9.4869871527036906</v>
      </c>
      <c r="Q442" s="1">
        <v>8.8195470812811294</v>
      </c>
      <c r="R442" s="1">
        <v>12.337735063520199</v>
      </c>
      <c r="S442" s="1">
        <v>9.5442248987338907</v>
      </c>
      <c r="T442" s="1">
        <v>9.5821739040340503</v>
      </c>
      <c r="U442" s="1">
        <v>9.5675139640640605</v>
      </c>
      <c r="V442" s="1">
        <v>8.9450181701368905</v>
      </c>
      <c r="W442" s="15">
        <v>8.8379959045069807</v>
      </c>
      <c r="X442" s="1" t="str">
        <f t="shared" si="66"/>
        <v>O</v>
      </c>
      <c r="Z442" s="9" t="s">
        <v>14</v>
      </c>
      <c r="AA442" s="1">
        <v>3.1709748329829801</v>
      </c>
      <c r="AB442" s="1">
        <v>5.3743994317673103</v>
      </c>
      <c r="AC442" s="1">
        <v>3.3891461933368499</v>
      </c>
      <c r="AD442" s="1">
        <v>11.4569170742397</v>
      </c>
      <c r="AE442" s="1">
        <v>5.2672038126143104</v>
      </c>
      <c r="AF442" s="1">
        <v>4.2995854938451803</v>
      </c>
      <c r="AG442" s="1">
        <v>4.1935843974233702</v>
      </c>
      <c r="AH442" s="1">
        <v>2.92311358741168</v>
      </c>
      <c r="AI442" s="15">
        <v>3.0827219768035499</v>
      </c>
      <c r="AJ442" s="1" t="str">
        <f t="shared" si="67"/>
        <v>AH</v>
      </c>
      <c r="AL442" s="9" t="s">
        <v>14</v>
      </c>
      <c r="AM442" s="1">
        <v>2.7903352277928399</v>
      </c>
      <c r="AN442" s="1">
        <v>2.8842560936967301</v>
      </c>
      <c r="AO442" s="1">
        <v>2.5139146738159401</v>
      </c>
      <c r="AP442" s="1">
        <v>10.1962184524003</v>
      </c>
      <c r="AQ442" s="1">
        <v>3.37998428049689</v>
      </c>
      <c r="AR442" s="1">
        <v>3.2360221528127</v>
      </c>
      <c r="AS442" s="1">
        <v>2.7143152986266199</v>
      </c>
      <c r="AT442" s="1">
        <v>2.06747937087184</v>
      </c>
      <c r="AU442" s="15">
        <v>1.9483947102369501</v>
      </c>
      <c r="AV442" s="1" t="str">
        <f t="shared" si="68"/>
        <v>AU</v>
      </c>
      <c r="AX442" s="9" t="s">
        <v>14</v>
      </c>
      <c r="AY442" s="1">
        <v>1.6786780313142999</v>
      </c>
      <c r="AZ442" s="1">
        <v>1.6653770947633499</v>
      </c>
      <c r="BA442" s="1">
        <v>2.6736008735135801</v>
      </c>
      <c r="BB442" s="1">
        <v>2.6711207296414199</v>
      </c>
      <c r="BC442" s="1">
        <v>5.8331771706857198</v>
      </c>
      <c r="BD442" s="1">
        <v>3.09862497838408</v>
      </c>
      <c r="BE442" s="1">
        <v>10.5981396396535</v>
      </c>
      <c r="BF442" s="1">
        <v>2.0054601050693002</v>
      </c>
      <c r="BG442" s="15">
        <v>1.59767092900324</v>
      </c>
      <c r="BH442" s="1" t="str">
        <f t="shared" si="69"/>
        <v>BG</v>
      </c>
    </row>
    <row r="443" spans="2:60" x14ac:dyDescent="0.35">
      <c r="B443" s="9" t="s">
        <v>15</v>
      </c>
      <c r="C443" s="1">
        <v>7.3547890358275403</v>
      </c>
      <c r="D443" s="1">
        <v>10.5124601342714</v>
      </c>
      <c r="E443" s="1">
        <v>19.139160152917398</v>
      </c>
      <c r="F443" s="1">
        <v>10.531819272183901</v>
      </c>
      <c r="G443" s="1">
        <v>18.385957557686702</v>
      </c>
      <c r="H443" s="1">
        <v>9.0352500333732699</v>
      </c>
      <c r="I443" s="1">
        <v>14.338594141231001</v>
      </c>
      <c r="J443" s="1">
        <v>8.3046692403727391</v>
      </c>
      <c r="K443" s="15">
        <v>10.656740384893199</v>
      </c>
      <c r="L443" s="1" t="str">
        <f t="shared" si="65"/>
        <v>C</v>
      </c>
      <c r="N443" s="9" t="s">
        <v>15</v>
      </c>
      <c r="O443" s="1">
        <v>9.5053881461507697</v>
      </c>
      <c r="P443" s="1">
        <v>11.0039074844799</v>
      </c>
      <c r="Q443" s="1">
        <v>10.9570954662052</v>
      </c>
      <c r="R443" s="1">
        <v>11.2008562958691</v>
      </c>
      <c r="S443" s="1">
        <v>9.8923857140171201</v>
      </c>
      <c r="T443" s="1">
        <v>9.7550337759446393</v>
      </c>
      <c r="U443" s="1">
        <v>9.6626870301649799</v>
      </c>
      <c r="V443" s="1">
        <v>10.2229199782001</v>
      </c>
      <c r="W443" s="15">
        <v>10.969490326237</v>
      </c>
      <c r="X443" s="1" t="str">
        <f t="shared" si="66"/>
        <v>O</v>
      </c>
      <c r="Z443" s="9" t="s">
        <v>15</v>
      </c>
      <c r="AA443" s="1">
        <v>6.1209292171365499</v>
      </c>
      <c r="AB443" s="1">
        <v>8.4381538937102807</v>
      </c>
      <c r="AC443" s="1">
        <v>8.0259613805898997</v>
      </c>
      <c r="AD443" s="1">
        <v>8.5294269919029109</v>
      </c>
      <c r="AE443" s="1">
        <v>4.5450157606934001</v>
      </c>
      <c r="AF443" s="1">
        <v>4.3821520149562598</v>
      </c>
      <c r="AG443" s="1">
        <v>4.6431112015014904</v>
      </c>
      <c r="AH443" s="1">
        <v>5.0046679120676103</v>
      </c>
      <c r="AI443" s="15">
        <v>8.4831299752271097</v>
      </c>
      <c r="AJ443" s="1" t="str">
        <f t="shared" si="67"/>
        <v>AF</v>
      </c>
      <c r="AL443" s="9" t="s">
        <v>15</v>
      </c>
      <c r="AM443" s="1">
        <v>5.7436399026156097</v>
      </c>
      <c r="AN443" s="1">
        <v>7.5631506878630201</v>
      </c>
      <c r="AO443" s="1">
        <v>7.4447489431037397</v>
      </c>
      <c r="AP443" s="1">
        <v>7.5809943404820803</v>
      </c>
      <c r="AQ443" s="1">
        <v>4.2321866389947704</v>
      </c>
      <c r="AR443" s="1">
        <v>3.64997666080099</v>
      </c>
      <c r="AS443" s="1">
        <v>3.4742639611998798</v>
      </c>
      <c r="AT443" s="1">
        <v>4.9290972574502003</v>
      </c>
      <c r="AU443" s="15">
        <v>7.5437910388786102</v>
      </c>
      <c r="AV443" s="1" t="str">
        <f t="shared" si="68"/>
        <v>AS</v>
      </c>
      <c r="AX443" s="9" t="s">
        <v>15</v>
      </c>
      <c r="AY443" s="1">
        <v>2.35310875828204</v>
      </c>
      <c r="AZ443" s="1">
        <v>2.4703266724118</v>
      </c>
      <c r="BA443" s="1">
        <v>2.7879678910628698</v>
      </c>
      <c r="BB443" s="1">
        <v>2.5393153666612398</v>
      </c>
      <c r="BC443" s="1">
        <v>3.6365574375052301</v>
      </c>
      <c r="BD443" s="1">
        <v>1.9185209907373899</v>
      </c>
      <c r="BE443" s="1">
        <v>11.051682582713999</v>
      </c>
      <c r="BF443" s="1">
        <v>1.96169280110044</v>
      </c>
      <c r="BG443" s="15">
        <v>2.4779916750762299</v>
      </c>
      <c r="BH443" s="1" t="str">
        <f t="shared" si="69"/>
        <v>BD</v>
      </c>
    </row>
    <row r="444" spans="2:60" x14ac:dyDescent="0.35">
      <c r="B444" s="9" t="s">
        <v>16</v>
      </c>
      <c r="C444" s="1">
        <v>4.5271735711682197</v>
      </c>
      <c r="D444" s="1">
        <v>3.2742020750785898</v>
      </c>
      <c r="E444" s="1">
        <v>18.319661695453998</v>
      </c>
      <c r="F444" s="1">
        <v>5.4850594966065298</v>
      </c>
      <c r="G444" s="1">
        <v>26.669027635084099</v>
      </c>
      <c r="H444" s="1">
        <v>6.8524365177456499</v>
      </c>
      <c r="I444" s="1">
        <v>18.0758124054307</v>
      </c>
      <c r="J444" s="1">
        <v>2.0136603596206299</v>
      </c>
      <c r="K444" s="15">
        <v>3.6446242097635002</v>
      </c>
      <c r="L444" s="1" t="str">
        <f t="shared" si="65"/>
        <v>J</v>
      </c>
      <c r="N444" s="9" t="s">
        <v>16</v>
      </c>
      <c r="O444" s="1">
        <v>8.6137500628605892</v>
      </c>
      <c r="P444" s="1">
        <v>8.0705546044504697</v>
      </c>
      <c r="Q444" s="1">
        <v>8.4235543161127904</v>
      </c>
      <c r="R444" s="1">
        <v>8.66891542335458</v>
      </c>
      <c r="S444" s="1">
        <v>9.0364860275669106</v>
      </c>
      <c r="T444" s="1">
        <v>8.9049227487550002</v>
      </c>
      <c r="U444" s="1">
        <v>9.3002876228867706</v>
      </c>
      <c r="V444" s="1">
        <v>8.3831988752090894</v>
      </c>
      <c r="W444" s="15">
        <v>8.0513386497257606</v>
      </c>
      <c r="X444" s="1" t="str">
        <f t="shared" si="66"/>
        <v>W</v>
      </c>
      <c r="Z444" s="9" t="s">
        <v>16</v>
      </c>
      <c r="AA444" s="1">
        <v>4.0777759028905303</v>
      </c>
      <c r="AB444" s="1">
        <v>2.3812504606427498</v>
      </c>
      <c r="AC444" s="1">
        <v>2.6894358691199001</v>
      </c>
      <c r="AD444" s="1">
        <v>3.9088587956660401</v>
      </c>
      <c r="AE444" s="1">
        <v>2.8749133360631398</v>
      </c>
      <c r="AF444" s="1">
        <v>2.7652898795482299</v>
      </c>
      <c r="AG444" s="1">
        <v>3.1028949693632399</v>
      </c>
      <c r="AH444" s="1">
        <v>2.2557035418835398</v>
      </c>
      <c r="AI444" s="15">
        <v>2.4132414376061502</v>
      </c>
      <c r="AJ444" s="1" t="str">
        <f t="shared" si="67"/>
        <v>AH</v>
      </c>
      <c r="AL444" s="9" t="s">
        <v>16</v>
      </c>
      <c r="AM444" s="1">
        <v>4.1026285993344001</v>
      </c>
      <c r="AN444" s="1">
        <v>1.8385943806370899</v>
      </c>
      <c r="AO444" s="1">
        <v>2.1582400191220001</v>
      </c>
      <c r="AP444" s="1">
        <v>3.5254287602055401</v>
      </c>
      <c r="AQ444" s="1">
        <v>2.3524447135539899</v>
      </c>
      <c r="AR444" s="1">
        <v>2.0728692705371699</v>
      </c>
      <c r="AS444" s="1">
        <v>1.73467614295466</v>
      </c>
      <c r="AT444" s="1">
        <v>1.6740956526914399</v>
      </c>
      <c r="AU444" s="15">
        <v>1.8240896988964801</v>
      </c>
      <c r="AV444" s="1" t="str">
        <f t="shared" si="68"/>
        <v>AT</v>
      </c>
      <c r="AX444" s="9" t="s">
        <v>16</v>
      </c>
      <c r="AY444" s="1">
        <v>1.5089958040936899</v>
      </c>
      <c r="AZ444" s="1">
        <v>1.26057721805349</v>
      </c>
      <c r="BA444" s="1">
        <v>2.5895483625771498</v>
      </c>
      <c r="BB444" s="1">
        <v>1.4517167079878901</v>
      </c>
      <c r="BC444" s="1">
        <v>3.3401636818115201</v>
      </c>
      <c r="BD444" s="1">
        <v>1.83439187427315</v>
      </c>
      <c r="BE444" s="1">
        <v>12.9533266168122</v>
      </c>
      <c r="BF444" s="1">
        <v>1.1366047084087401</v>
      </c>
      <c r="BG444" s="15">
        <v>1.54134779607631</v>
      </c>
      <c r="BH444" s="1" t="str">
        <f t="shared" si="69"/>
        <v>BF</v>
      </c>
    </row>
    <row r="445" spans="2:60" x14ac:dyDescent="0.35">
      <c r="B445" s="9" t="s">
        <v>17</v>
      </c>
      <c r="C445" s="1">
        <v>3.3757718785696298</v>
      </c>
      <c r="D445" s="1">
        <v>2.6946761157985701</v>
      </c>
      <c r="E445" s="1">
        <v>18.152069917315899</v>
      </c>
      <c r="F445" s="1">
        <v>6.3452588951180102</v>
      </c>
      <c r="G445" s="1">
        <v>24.498212122525501</v>
      </c>
      <c r="H445" s="1">
        <v>7.1296637523789501</v>
      </c>
      <c r="I445" s="1">
        <v>18.338534009274198</v>
      </c>
      <c r="J445" s="1">
        <v>1.91278899712011</v>
      </c>
      <c r="K445" s="15">
        <v>3.5986254986602</v>
      </c>
      <c r="L445" s="1" t="str">
        <f t="shared" si="65"/>
        <v>J</v>
      </c>
      <c r="N445" s="9" t="s">
        <v>17</v>
      </c>
      <c r="O445" s="1">
        <v>8.0973191847977706</v>
      </c>
      <c r="P445" s="1">
        <v>8.0417125627356096</v>
      </c>
      <c r="Q445" s="1">
        <v>8.0846459423421795</v>
      </c>
      <c r="R445" s="1">
        <v>8.7197872208340499</v>
      </c>
      <c r="S445" s="1">
        <v>8.8745344707934599</v>
      </c>
      <c r="T445" s="1">
        <v>8.7160864883680098</v>
      </c>
      <c r="U445" s="1">
        <v>8.7727322260079603</v>
      </c>
      <c r="V445" s="1">
        <v>8.2913700543902404</v>
      </c>
      <c r="W445" s="15">
        <v>7.8627372203379897</v>
      </c>
      <c r="X445" s="1" t="str">
        <f t="shared" si="66"/>
        <v>W</v>
      </c>
      <c r="Z445" s="9" t="s">
        <v>17</v>
      </c>
      <c r="AA445" s="1">
        <v>3.1034697423157902</v>
      </c>
      <c r="AB445" s="1">
        <v>1.75572441193158</v>
      </c>
      <c r="AC445" s="1">
        <v>2.0722351738181199</v>
      </c>
      <c r="AD445" s="1">
        <v>4.1840547861236104</v>
      </c>
      <c r="AE445" s="1">
        <v>2.8909676312289498</v>
      </c>
      <c r="AF445" s="1">
        <v>2.38582749426712</v>
      </c>
      <c r="AG445" s="1">
        <v>2.9142399731602402</v>
      </c>
      <c r="AH445" s="1">
        <v>1.8516979284605199</v>
      </c>
      <c r="AI445" s="15">
        <v>1.7656922112003299</v>
      </c>
      <c r="AJ445" s="1" t="str">
        <f t="shared" si="67"/>
        <v>AB</v>
      </c>
      <c r="AL445" s="9" t="s">
        <v>17</v>
      </c>
      <c r="AM445" s="1">
        <v>3.1154229864018999</v>
      </c>
      <c r="AN445" s="1">
        <v>1.4011526466747399</v>
      </c>
      <c r="AO445" s="1">
        <v>1.6581079584854199</v>
      </c>
      <c r="AP445" s="1">
        <v>3.5514781185812998</v>
      </c>
      <c r="AQ445" s="1">
        <v>2.4063391349393699</v>
      </c>
      <c r="AR445" s="1">
        <v>1.89238873557082</v>
      </c>
      <c r="AS445" s="1">
        <v>1.71099328850319</v>
      </c>
      <c r="AT445" s="1">
        <v>1.3903706691254101</v>
      </c>
      <c r="AU445" s="15">
        <v>1.4004973353203201</v>
      </c>
      <c r="AV445" s="1" t="str">
        <f t="shared" si="68"/>
        <v>AT</v>
      </c>
      <c r="AX445" s="9" t="s">
        <v>17</v>
      </c>
      <c r="AY445" s="1">
        <v>1.3489793441217199</v>
      </c>
      <c r="AZ445" s="1">
        <v>1.1217079694296701</v>
      </c>
      <c r="BA445" s="1">
        <v>1.9166504798166799</v>
      </c>
      <c r="BB445" s="1">
        <v>1.7035889422566</v>
      </c>
      <c r="BC445" s="1">
        <v>4.2385159467605797</v>
      </c>
      <c r="BD445" s="1">
        <v>1.52659120295771</v>
      </c>
      <c r="BE445" s="1">
        <v>10.829927773633701</v>
      </c>
      <c r="BF445" s="1">
        <v>1.0750854188830901</v>
      </c>
      <c r="BG445" s="15">
        <v>1.2696257935742801</v>
      </c>
      <c r="BH445" s="1" t="str">
        <f t="shared" si="69"/>
        <v>BF</v>
      </c>
    </row>
    <row r="446" spans="2:60" x14ac:dyDescent="0.35">
      <c r="B446" s="9" t="s">
        <v>18</v>
      </c>
      <c r="C446" s="1">
        <v>6.31839747192502</v>
      </c>
      <c r="D446" s="1">
        <v>1.90694983273198</v>
      </c>
      <c r="E446" s="1">
        <v>15.5739596797844</v>
      </c>
      <c r="F446" s="1">
        <v>6.91571543878137</v>
      </c>
      <c r="G446" s="1">
        <v>29.144192195312002</v>
      </c>
      <c r="H446" s="1">
        <v>6.3030088104018196</v>
      </c>
      <c r="I446" s="1">
        <v>18.0838298827553</v>
      </c>
      <c r="J446" s="1">
        <v>1.7454201177920801</v>
      </c>
      <c r="K446" s="15">
        <v>3.4757111740984699</v>
      </c>
      <c r="L446" s="1" t="str">
        <f t="shared" si="65"/>
        <v>J</v>
      </c>
      <c r="N446" s="9" t="s">
        <v>18</v>
      </c>
      <c r="O446" s="1">
        <v>8.4402363216745204</v>
      </c>
      <c r="P446" s="1">
        <v>7.7198605232044599</v>
      </c>
      <c r="Q446" s="1">
        <v>7.7292492303393301</v>
      </c>
      <c r="R446" s="1">
        <v>8.8038469662287895</v>
      </c>
      <c r="S446" s="1">
        <v>8.7640405697757409</v>
      </c>
      <c r="T446" s="1">
        <v>8.6333711935461501</v>
      </c>
      <c r="U446" s="1">
        <v>8.7984606249417201</v>
      </c>
      <c r="V446" s="1">
        <v>8.1720337119687994</v>
      </c>
      <c r="W446" s="15">
        <v>7.7725956504248996</v>
      </c>
      <c r="X446" s="1" t="str">
        <f t="shared" si="66"/>
        <v>P</v>
      </c>
      <c r="Z446" s="9" t="s">
        <v>18</v>
      </c>
      <c r="AA446" s="1">
        <v>4.4934085755259598</v>
      </c>
      <c r="AB446" s="1">
        <v>1.35096668027332</v>
      </c>
      <c r="AC446" s="1">
        <v>1.9238522728747001</v>
      </c>
      <c r="AD446" s="1">
        <v>4.2480840354262499</v>
      </c>
      <c r="AE446" s="1">
        <v>2.84220007462332</v>
      </c>
      <c r="AF446" s="1">
        <v>2.3640669245377701</v>
      </c>
      <c r="AG446" s="1">
        <v>2.5554368265204901</v>
      </c>
      <c r="AH446" s="1">
        <v>1.50376557817121</v>
      </c>
      <c r="AI446" s="15">
        <v>1.47923971709361</v>
      </c>
      <c r="AJ446" s="1" t="str">
        <f t="shared" si="67"/>
        <v>AB</v>
      </c>
      <c r="AL446" s="9" t="s">
        <v>18</v>
      </c>
      <c r="AM446" s="1">
        <v>5.0894018359189701</v>
      </c>
      <c r="AN446" s="1">
        <v>1.09025764288347</v>
      </c>
      <c r="AO446" s="1">
        <v>1.55446243565339</v>
      </c>
      <c r="AP446" s="1">
        <v>3.7843857964279199</v>
      </c>
      <c r="AQ446" s="1">
        <v>2.16260897432872</v>
      </c>
      <c r="AR446" s="1">
        <v>1.86155271432484</v>
      </c>
      <c r="AS446" s="1">
        <v>1.48611939461271</v>
      </c>
      <c r="AT446" s="1">
        <v>1.05457948427668</v>
      </c>
      <c r="AU446" s="15">
        <v>1.1723551882949901</v>
      </c>
      <c r="AV446" s="1" t="str">
        <f t="shared" si="68"/>
        <v>AT</v>
      </c>
      <c r="AX446" s="9" t="s">
        <v>18</v>
      </c>
      <c r="AY446" s="1">
        <v>1.6989058970577799</v>
      </c>
      <c r="AZ446" s="1">
        <v>1.0921396162154799</v>
      </c>
      <c r="BA446" s="1">
        <v>1.84060853659033</v>
      </c>
      <c r="BB446" s="1">
        <v>1.82776801539948</v>
      </c>
      <c r="BC446" s="1">
        <v>3.8791901430795201</v>
      </c>
      <c r="BD446" s="1">
        <v>1.5143529863551899</v>
      </c>
      <c r="BE446" s="1">
        <v>11.036025910896999</v>
      </c>
      <c r="BF446" s="1">
        <v>1.0540417795684101</v>
      </c>
      <c r="BG446" s="15">
        <v>1.2926546726313299</v>
      </c>
      <c r="BH446" s="1" t="str">
        <f t="shared" si="69"/>
        <v>BF</v>
      </c>
    </row>
    <row r="447" spans="2:60" x14ac:dyDescent="0.35">
      <c r="B447" s="10" t="s">
        <v>37</v>
      </c>
      <c r="K447" s="15"/>
      <c r="N447" s="10" t="s">
        <v>37</v>
      </c>
      <c r="W447" s="15"/>
      <c r="Z447" s="10" t="s">
        <v>37</v>
      </c>
      <c r="AI447" s="15"/>
      <c r="AL447" s="10" t="s">
        <v>37</v>
      </c>
      <c r="AU447" s="15"/>
      <c r="AX447" s="10" t="s">
        <v>37</v>
      </c>
      <c r="BG447" s="15"/>
    </row>
    <row r="448" spans="2:60" x14ac:dyDescent="0.35">
      <c r="B448" s="9" t="s">
        <v>11</v>
      </c>
      <c r="C448" s="1">
        <v>3.1746064865172299</v>
      </c>
      <c r="D448" s="1">
        <v>2.9997015516079202</v>
      </c>
      <c r="E448" s="1">
        <v>13.877003497358899</v>
      </c>
      <c r="F448" s="1">
        <v>4.0354243594178598</v>
      </c>
      <c r="G448" s="1">
        <v>23.5718794783647</v>
      </c>
      <c r="H448" s="1">
        <v>6.3074426545412701</v>
      </c>
      <c r="I448" s="1">
        <v>13.881541703025</v>
      </c>
      <c r="J448" s="1">
        <v>1.7769600300703301</v>
      </c>
      <c r="K448" s="15">
        <v>4.4991389516088596</v>
      </c>
      <c r="L448" s="1" t="str">
        <f t="shared" si="65"/>
        <v>J</v>
      </c>
      <c r="N448" s="9" t="s">
        <v>11</v>
      </c>
      <c r="O448" s="1">
        <v>7.6591764445988</v>
      </c>
      <c r="P448" s="1">
        <v>8.8755611989300203</v>
      </c>
      <c r="Q448" s="1">
        <v>8.1920534085596195</v>
      </c>
      <c r="R448" s="1">
        <v>8.25700491208198</v>
      </c>
      <c r="S448" s="1">
        <v>8.86778374542385</v>
      </c>
      <c r="T448" s="1">
        <v>9.0546407027513798</v>
      </c>
      <c r="U448" s="1">
        <v>9.1205118508791401</v>
      </c>
      <c r="V448" s="1">
        <v>8.3597211273518806</v>
      </c>
      <c r="W448" s="15">
        <v>8.0223482938198991</v>
      </c>
      <c r="X448" s="1" t="str">
        <f t="shared" si="66"/>
        <v>O</v>
      </c>
      <c r="Z448" s="9" t="s">
        <v>11</v>
      </c>
      <c r="AA448" s="1">
        <v>1.9381707155232</v>
      </c>
      <c r="AB448" s="1">
        <v>2.0693573399721101</v>
      </c>
      <c r="AC448" s="1">
        <v>2.3747166920373499</v>
      </c>
      <c r="AD448" s="1">
        <v>2.3581050212261498</v>
      </c>
      <c r="AE448" s="1">
        <v>2.6413439183338498</v>
      </c>
      <c r="AF448" s="1">
        <v>2.4819879884603302</v>
      </c>
      <c r="AG448" s="1">
        <v>2.8340756581300601</v>
      </c>
      <c r="AH448" s="1">
        <v>1.99122242960506</v>
      </c>
      <c r="AI448" s="15">
        <v>2.0410546162124099</v>
      </c>
      <c r="AJ448" s="1" t="str">
        <f t="shared" si="67"/>
        <v>AA</v>
      </c>
      <c r="AL448" s="9" t="s">
        <v>11</v>
      </c>
      <c r="AM448" s="1">
        <v>1.55690360049508</v>
      </c>
      <c r="AN448" s="1">
        <v>1.6429851359743599</v>
      </c>
      <c r="AO448" s="1">
        <v>1.8980689859334701</v>
      </c>
      <c r="AP448" s="1">
        <v>1.7211314396094199</v>
      </c>
      <c r="AQ448" s="1">
        <v>1.9913965670181499</v>
      </c>
      <c r="AR448" s="1">
        <v>1.86041155730913</v>
      </c>
      <c r="AS448" s="1">
        <v>1.6343028775917201</v>
      </c>
      <c r="AT448" s="1">
        <v>1.51757426245965</v>
      </c>
      <c r="AU448" s="15">
        <v>1.63206195744209</v>
      </c>
      <c r="AV448" s="1" t="str">
        <f t="shared" si="68"/>
        <v>AT</v>
      </c>
      <c r="AX448" s="9" t="s">
        <v>11</v>
      </c>
      <c r="AY448" s="1">
        <v>1.35247719956164</v>
      </c>
      <c r="AZ448" s="1">
        <v>1.28403940821245</v>
      </c>
      <c r="BA448" s="1">
        <v>2.1290051835132999</v>
      </c>
      <c r="BB448" s="1">
        <v>1.5228360054269301</v>
      </c>
      <c r="BC448" s="1">
        <v>3.6996138533485401</v>
      </c>
      <c r="BD448" s="1">
        <v>1.6853559162428899</v>
      </c>
      <c r="BE448" s="1">
        <v>10.141644523822</v>
      </c>
      <c r="BF448" s="1">
        <v>1.03518882265103</v>
      </c>
      <c r="BG448" s="15">
        <v>1.53870548098778</v>
      </c>
      <c r="BH448" s="1" t="str">
        <f t="shared" si="69"/>
        <v>BF</v>
      </c>
    </row>
    <row r="449" spans="2:60" x14ac:dyDescent="0.35">
      <c r="B449" s="9" t="s">
        <v>12</v>
      </c>
      <c r="C449" s="1">
        <v>3.6067722759443699</v>
      </c>
      <c r="D449" s="1">
        <v>3.0387357439192102</v>
      </c>
      <c r="E449" s="1">
        <v>17.414768112721799</v>
      </c>
      <c r="F449" s="1">
        <v>4.0667673713159704</v>
      </c>
      <c r="G449" s="1">
        <v>22.294630083230601</v>
      </c>
      <c r="H449" s="1">
        <v>7.7705959628572501</v>
      </c>
      <c r="I449" s="1">
        <v>17.294974786710501</v>
      </c>
      <c r="J449" s="1">
        <v>1.93638923671939</v>
      </c>
      <c r="K449" s="15">
        <v>5.2380066737739499</v>
      </c>
      <c r="L449" s="1" t="str">
        <f t="shared" si="65"/>
        <v>J</v>
      </c>
      <c r="N449" s="9" t="s">
        <v>12</v>
      </c>
      <c r="O449" s="1">
        <v>7.7886474274651798</v>
      </c>
      <c r="P449" s="1">
        <v>8.0251245016534796</v>
      </c>
      <c r="Q449" s="1">
        <v>8.2598452062628098</v>
      </c>
      <c r="R449" s="1">
        <v>8.2830697640186894</v>
      </c>
      <c r="S449" s="1">
        <v>9.0015492239994295</v>
      </c>
      <c r="T449" s="1">
        <v>8.9832363457066204</v>
      </c>
      <c r="U449" s="1">
        <v>8.8567001745535094</v>
      </c>
      <c r="V449" s="1">
        <v>8.5120910686056703</v>
      </c>
      <c r="W449" s="15">
        <v>8.0164378700427594</v>
      </c>
      <c r="X449" s="1" t="str">
        <f t="shared" si="66"/>
        <v>O</v>
      </c>
      <c r="Z449" s="9" t="s">
        <v>12</v>
      </c>
      <c r="AA449" s="1">
        <v>2.1043596442821499</v>
      </c>
      <c r="AB449" s="1">
        <v>2.2828843835305901</v>
      </c>
      <c r="AC449" s="1">
        <v>2.4157111733155001</v>
      </c>
      <c r="AD449" s="1">
        <v>2.5985188527432102</v>
      </c>
      <c r="AE449" s="1">
        <v>2.79221274681613</v>
      </c>
      <c r="AF449" s="1">
        <v>2.5713877785521899</v>
      </c>
      <c r="AG449" s="1">
        <v>2.9606532078137802</v>
      </c>
      <c r="AH449" s="1">
        <v>2.0522989946630199</v>
      </c>
      <c r="AI449" s="15">
        <v>2.0911833624919902</v>
      </c>
      <c r="AJ449" s="1" t="str">
        <f t="shared" si="67"/>
        <v>AH</v>
      </c>
      <c r="AL449" s="9" t="s">
        <v>12</v>
      </c>
      <c r="AM449" s="1">
        <v>1.6976384714820101</v>
      </c>
      <c r="AN449" s="1">
        <v>2.1071961897664</v>
      </c>
      <c r="AO449" s="1">
        <v>1.95117104974314</v>
      </c>
      <c r="AP449" s="1">
        <v>2.0765330115447602</v>
      </c>
      <c r="AQ449" s="1">
        <v>2.3668817106532098</v>
      </c>
      <c r="AR449" s="1">
        <v>1.9740931768264101</v>
      </c>
      <c r="AS449" s="1">
        <v>1.7396617183635299</v>
      </c>
      <c r="AT449" s="1">
        <v>1.56310978362568</v>
      </c>
      <c r="AU449" s="15">
        <v>1.6386119722758601</v>
      </c>
      <c r="AV449" s="1" t="str">
        <f t="shared" si="68"/>
        <v>AT</v>
      </c>
      <c r="AX449" s="9" t="s">
        <v>12</v>
      </c>
      <c r="AY449" s="1">
        <v>1.3986287404955999</v>
      </c>
      <c r="AZ449" s="1">
        <v>1.37091627352081</v>
      </c>
      <c r="BA449" s="1">
        <v>2.20195768565143</v>
      </c>
      <c r="BB449" s="1">
        <v>1.50673869486571</v>
      </c>
      <c r="BC449" s="1">
        <v>3.7805203756801702</v>
      </c>
      <c r="BD449" s="1">
        <v>1.81717869376788</v>
      </c>
      <c r="BE449" s="1">
        <v>13.177475958921301</v>
      </c>
      <c r="BF449" s="1">
        <v>1.11540347064162</v>
      </c>
      <c r="BG449" s="15">
        <v>1.5223313929453901</v>
      </c>
      <c r="BH449" s="1" t="str">
        <f t="shared" si="69"/>
        <v>BF</v>
      </c>
    </row>
    <row r="450" spans="2:60" x14ac:dyDescent="0.35">
      <c r="B450" s="9" t="s">
        <v>13</v>
      </c>
      <c r="C450" s="1">
        <v>5.3392001131897402</v>
      </c>
      <c r="D450" s="1">
        <v>6.4957991241156696</v>
      </c>
      <c r="E450" s="1">
        <v>15.789869545673801</v>
      </c>
      <c r="F450" s="1">
        <v>6.1697814409458402</v>
      </c>
      <c r="G450" s="1">
        <v>32.583421028338797</v>
      </c>
      <c r="H450" s="1">
        <v>7.8712170419718497</v>
      </c>
      <c r="I450" s="1">
        <v>17.613419735706699</v>
      </c>
      <c r="J450" s="1">
        <v>2.5306891012613999</v>
      </c>
      <c r="K450" s="15">
        <v>5.7659268036535201</v>
      </c>
      <c r="L450" s="1" t="str">
        <f t="shared" si="65"/>
        <v>J</v>
      </c>
      <c r="N450" s="9" t="s">
        <v>13</v>
      </c>
      <c r="O450" s="1">
        <v>8.0180923669903894</v>
      </c>
      <c r="P450" s="1">
        <v>8.0839148185712997</v>
      </c>
      <c r="Q450" s="1">
        <v>8.3574267257996304</v>
      </c>
      <c r="R450" s="1">
        <v>8.6502585441434103</v>
      </c>
      <c r="S450" s="1">
        <v>9.2121175467963496</v>
      </c>
      <c r="T450" s="1">
        <v>9.0188808685389503</v>
      </c>
      <c r="U450" s="1">
        <v>9.2493528775382394</v>
      </c>
      <c r="V450" s="1">
        <v>8.66403434918724</v>
      </c>
      <c r="W450" s="15">
        <v>8.0640350451175298</v>
      </c>
      <c r="X450" s="1" t="str">
        <f t="shared" si="66"/>
        <v>O</v>
      </c>
      <c r="Z450" s="9" t="s">
        <v>13</v>
      </c>
      <c r="AA450" s="1">
        <v>2.2366347661034198</v>
      </c>
      <c r="AB450" s="1">
        <v>2.1634594836026002</v>
      </c>
      <c r="AC450" s="1">
        <v>2.5924356197799501</v>
      </c>
      <c r="AD450" s="1">
        <v>3.69805582811717</v>
      </c>
      <c r="AE450" s="1">
        <v>3.25316849710652</v>
      </c>
      <c r="AF450" s="1">
        <v>3.4918303927764298</v>
      </c>
      <c r="AG450" s="1">
        <v>3.32498234372343</v>
      </c>
      <c r="AH450" s="1">
        <v>2.3224373664150502</v>
      </c>
      <c r="AI450" s="15">
        <v>2.2450480928528802</v>
      </c>
      <c r="AJ450" s="1" t="str">
        <f t="shared" si="67"/>
        <v>AB</v>
      </c>
      <c r="AL450" s="9" t="s">
        <v>13</v>
      </c>
      <c r="AM450" s="1">
        <v>1.84770250737055</v>
      </c>
      <c r="AN450" s="1">
        <v>1.7344382949743999</v>
      </c>
      <c r="AO450" s="1">
        <v>2.0942370540558102</v>
      </c>
      <c r="AP450" s="1">
        <v>5.3363253098519499</v>
      </c>
      <c r="AQ450" s="1">
        <v>2.7461487268118598</v>
      </c>
      <c r="AR450" s="1">
        <v>2.26660406532051</v>
      </c>
      <c r="AS450" s="1">
        <v>2.0228362194996001</v>
      </c>
      <c r="AT450" s="1">
        <v>1.6862770785349399</v>
      </c>
      <c r="AU450" s="15">
        <v>1.66462540748666</v>
      </c>
      <c r="AV450" s="1" t="str">
        <f t="shared" si="68"/>
        <v>AU</v>
      </c>
      <c r="AX450" s="9" t="s">
        <v>13</v>
      </c>
      <c r="AY450" s="1">
        <v>1.3032247361393501</v>
      </c>
      <c r="AZ450" s="1">
        <v>1.44653241645192</v>
      </c>
      <c r="BA450" s="1">
        <v>2.2071370384031801</v>
      </c>
      <c r="BB450" s="1">
        <v>1.63512788856222</v>
      </c>
      <c r="BC450" s="1">
        <v>4.8176387881354401</v>
      </c>
      <c r="BD450" s="1">
        <v>2.34471499342617</v>
      </c>
      <c r="BE450" s="1">
        <v>11.1786417055753</v>
      </c>
      <c r="BF450" s="1">
        <v>1.38274317093137</v>
      </c>
      <c r="BG450" s="15">
        <v>1.36949499959124</v>
      </c>
      <c r="BH450" s="1" t="str">
        <f t="shared" si="69"/>
        <v>AY</v>
      </c>
    </row>
    <row r="451" spans="2:60" x14ac:dyDescent="0.35">
      <c r="B451" s="9" t="s">
        <v>14</v>
      </c>
      <c r="C451" s="1">
        <v>4.2205614806267304</v>
      </c>
      <c r="D451" s="1">
        <v>12.0156434669316</v>
      </c>
      <c r="E451" s="1">
        <v>14.890454105870999</v>
      </c>
      <c r="F451" s="1">
        <v>10.0560206013377</v>
      </c>
      <c r="G451" s="1">
        <v>59.168729718631603</v>
      </c>
      <c r="H451" s="1">
        <v>9.7498564426152896</v>
      </c>
      <c r="I451" s="1">
        <v>17.241927179453999</v>
      </c>
      <c r="J451" s="1">
        <v>3.2750465246692602</v>
      </c>
      <c r="K451" s="15">
        <v>8.1378977854828296</v>
      </c>
      <c r="L451" s="1" t="str">
        <f t="shared" si="65"/>
        <v>J</v>
      </c>
      <c r="N451" s="9" t="s">
        <v>14</v>
      </c>
      <c r="O451" s="1">
        <v>8.2379914379718997</v>
      </c>
      <c r="P451" s="1">
        <v>8.7851950946041999</v>
      </c>
      <c r="Q451" s="1">
        <v>8.8942697400595598</v>
      </c>
      <c r="R451" s="1">
        <v>10.7980451026251</v>
      </c>
      <c r="S451" s="1">
        <v>9.4082025294340497</v>
      </c>
      <c r="T451" s="1">
        <v>9.6337618632489992</v>
      </c>
      <c r="U451" s="1">
        <v>9.64656375847518</v>
      </c>
      <c r="V451" s="1">
        <v>8.8948978290910095</v>
      </c>
      <c r="W451" s="15">
        <v>8.7771122128619492</v>
      </c>
      <c r="X451" s="1" t="str">
        <f t="shared" si="66"/>
        <v>O</v>
      </c>
      <c r="Z451" s="9" t="s">
        <v>14</v>
      </c>
      <c r="AA451" s="1">
        <v>2.81235704231606</v>
      </c>
      <c r="AB451" s="1">
        <v>5.8962948362117702</v>
      </c>
      <c r="AC451" s="1">
        <v>3.5454833308285401</v>
      </c>
      <c r="AD451" s="1">
        <v>7.5769826169309402</v>
      </c>
      <c r="AE451" s="1">
        <v>4.5967063812948101</v>
      </c>
      <c r="AF451" s="1">
        <v>4.7747772039697596</v>
      </c>
      <c r="AG451" s="1">
        <v>4.0372889581124003</v>
      </c>
      <c r="AH451" s="1">
        <v>2.8924419092677001</v>
      </c>
      <c r="AI451" s="15">
        <v>3.3300744522404302</v>
      </c>
      <c r="AJ451" s="1" t="str">
        <f t="shared" si="67"/>
        <v>AA</v>
      </c>
      <c r="AL451" s="9" t="s">
        <v>14</v>
      </c>
      <c r="AM451" s="1">
        <v>2.0891130286867199</v>
      </c>
      <c r="AN451" s="1">
        <v>2.4358651296274099</v>
      </c>
      <c r="AO451" s="1">
        <v>2.57220499188815</v>
      </c>
      <c r="AP451" s="1">
        <v>8.1704502196232198</v>
      </c>
      <c r="AQ451" s="1">
        <v>3.3945994142310099</v>
      </c>
      <c r="AR451" s="1">
        <v>3.1322893809266201</v>
      </c>
      <c r="AS451" s="1">
        <v>2.7143867748020698</v>
      </c>
      <c r="AT451" s="1">
        <v>2.1041227378606302</v>
      </c>
      <c r="AU451" s="15">
        <v>1.96851352533067</v>
      </c>
      <c r="AV451" s="1" t="str">
        <f t="shared" si="68"/>
        <v>AU</v>
      </c>
      <c r="AX451" s="9" t="s">
        <v>14</v>
      </c>
      <c r="AY451" s="1">
        <v>2.03119921888125</v>
      </c>
      <c r="AZ451" s="1">
        <v>1.7614605326677699</v>
      </c>
      <c r="BA451" s="1">
        <v>2.5855583796059798</v>
      </c>
      <c r="BB451" s="1">
        <v>1.9357247205022901</v>
      </c>
      <c r="BC451" s="1">
        <v>5.0896397068402601</v>
      </c>
      <c r="BD451" s="1">
        <v>3.1335485759764299</v>
      </c>
      <c r="BE451" s="1">
        <v>6.8341925487184403</v>
      </c>
      <c r="BF451" s="1">
        <v>2.0200856939791398</v>
      </c>
      <c r="BG451" s="15">
        <v>1.9108597129259</v>
      </c>
      <c r="BH451" s="1" t="str">
        <f t="shared" si="69"/>
        <v>AZ</v>
      </c>
    </row>
    <row r="452" spans="2:60" x14ac:dyDescent="0.35">
      <c r="B452" s="9" t="s">
        <v>15</v>
      </c>
      <c r="C452" s="1">
        <v>6.7147502760429703</v>
      </c>
      <c r="D452" s="1">
        <v>10.9633939846559</v>
      </c>
      <c r="E452" s="1">
        <v>17.8386878486724</v>
      </c>
      <c r="F452" s="1">
        <v>10.6507224527688</v>
      </c>
      <c r="G452" s="1">
        <v>27.085966339813702</v>
      </c>
      <c r="H452" s="1">
        <v>10.6560574802832</v>
      </c>
      <c r="I452" s="1">
        <v>18.734170213297698</v>
      </c>
      <c r="J452" s="1">
        <v>8.3639147452583806</v>
      </c>
      <c r="K452" s="15">
        <v>11.547074886495601</v>
      </c>
      <c r="L452" s="1" t="str">
        <f t="shared" si="65"/>
        <v>C</v>
      </c>
      <c r="N452" s="9" t="s">
        <v>15</v>
      </c>
      <c r="O452" s="1">
        <v>9.1196007934300507</v>
      </c>
      <c r="P452" s="1">
        <v>10.936820542914999</v>
      </c>
      <c r="Q452" s="1">
        <v>10.4388787604763</v>
      </c>
      <c r="R452" s="1">
        <v>11.0572864522471</v>
      </c>
      <c r="S452" s="1">
        <v>9.9738726805835398</v>
      </c>
      <c r="T452" s="1">
        <v>9.8985745561288905</v>
      </c>
      <c r="U452" s="1">
        <v>9.8170297804926001</v>
      </c>
      <c r="V452" s="1">
        <v>10.3843048609723</v>
      </c>
      <c r="W452" s="15">
        <v>11.0516705374436</v>
      </c>
      <c r="X452" s="1" t="str">
        <f t="shared" si="66"/>
        <v>O</v>
      </c>
      <c r="Z452" s="9" t="s">
        <v>15</v>
      </c>
      <c r="AA452" s="1">
        <v>5.1407954709005796</v>
      </c>
      <c r="AB452" s="1">
        <v>8.6297044732492907</v>
      </c>
      <c r="AC452" s="1">
        <v>5.9233112549089304</v>
      </c>
      <c r="AD452" s="1">
        <v>8.4531812212143596</v>
      </c>
      <c r="AE452" s="1">
        <v>4.7713147569655003</v>
      </c>
      <c r="AF452" s="1">
        <v>4.3336907950778798</v>
      </c>
      <c r="AG452" s="1">
        <v>4.8520378458636202</v>
      </c>
      <c r="AH452" s="1">
        <v>5.1072264729848298</v>
      </c>
      <c r="AI452" s="15">
        <v>8.5833478527265505</v>
      </c>
      <c r="AJ452" s="1" t="str">
        <f t="shared" si="67"/>
        <v>AF</v>
      </c>
      <c r="AL452" s="9" t="s">
        <v>15</v>
      </c>
      <c r="AM452" s="1">
        <v>4.4576246627730303</v>
      </c>
      <c r="AN452" s="1">
        <v>7.6733470417940604</v>
      </c>
      <c r="AO452" s="1">
        <v>5.6324689294056096</v>
      </c>
      <c r="AP452" s="1">
        <v>7.4097847384369402</v>
      </c>
      <c r="AQ452" s="1">
        <v>4.3042831707150899</v>
      </c>
      <c r="AR452" s="1">
        <v>3.70809399436029</v>
      </c>
      <c r="AS452" s="1">
        <v>3.7285222382682899</v>
      </c>
      <c r="AT452" s="1">
        <v>5.3918564195149097</v>
      </c>
      <c r="AU452" s="15">
        <v>7.6774209880910602</v>
      </c>
      <c r="AV452" s="1" t="str">
        <f t="shared" si="68"/>
        <v>AR</v>
      </c>
      <c r="AX452" s="9" t="s">
        <v>15</v>
      </c>
      <c r="AY452" s="1">
        <v>2.1835468390380202</v>
      </c>
      <c r="AZ452" s="1">
        <v>2.48659242556176</v>
      </c>
      <c r="BA452" s="1">
        <v>2.7726318540163399</v>
      </c>
      <c r="BB452" s="1">
        <v>2.5031444419620001</v>
      </c>
      <c r="BC452" s="1">
        <v>3.5687663630705901</v>
      </c>
      <c r="BD452" s="1">
        <v>1.9668629840279599</v>
      </c>
      <c r="BE452" s="1">
        <v>11.925796114773901</v>
      </c>
      <c r="BF452" s="1">
        <v>2.0161974919964898</v>
      </c>
      <c r="BG452" s="15">
        <v>2.4951027318719401</v>
      </c>
      <c r="BH452" s="1" t="str">
        <f t="shared" si="69"/>
        <v>BD</v>
      </c>
    </row>
    <row r="453" spans="2:60" x14ac:dyDescent="0.35">
      <c r="B453" s="9" t="s">
        <v>16</v>
      </c>
      <c r="C453" s="1">
        <v>2.6346211733203702</v>
      </c>
      <c r="D453" s="1">
        <v>3.1184870569510701</v>
      </c>
      <c r="E453" s="1">
        <v>19.527164295493701</v>
      </c>
      <c r="F453" s="1">
        <v>5.2327972902198798</v>
      </c>
      <c r="G453" s="1">
        <v>23.6819809329672</v>
      </c>
      <c r="H453" s="1">
        <v>7.0873179921222604</v>
      </c>
      <c r="I453" s="1">
        <v>15.7226971156855</v>
      </c>
      <c r="J453" s="1">
        <v>2.09377497148447</v>
      </c>
      <c r="K453" s="15">
        <v>4.7601624238699802</v>
      </c>
      <c r="L453" s="1" t="str">
        <f t="shared" si="65"/>
        <v>J</v>
      </c>
      <c r="N453" s="9" t="s">
        <v>16</v>
      </c>
      <c r="O453" s="1">
        <v>7.8939306106325597</v>
      </c>
      <c r="P453" s="1">
        <v>8.1669906437647608</v>
      </c>
      <c r="Q453" s="1">
        <v>8.4388939823403106</v>
      </c>
      <c r="R453" s="1">
        <v>8.4794010265694197</v>
      </c>
      <c r="S453" s="1">
        <v>9.1151588668096899</v>
      </c>
      <c r="T453" s="1">
        <v>9.0466447611219198</v>
      </c>
      <c r="U453" s="1">
        <v>9.2748353019295298</v>
      </c>
      <c r="V453" s="1">
        <v>8.5088125099202898</v>
      </c>
      <c r="W453" s="15">
        <v>8.1387595366062495</v>
      </c>
      <c r="X453" s="1" t="str">
        <f t="shared" si="66"/>
        <v>O</v>
      </c>
      <c r="Z453" s="9" t="s">
        <v>16</v>
      </c>
      <c r="AA453" s="1">
        <v>2.48886598548183</v>
      </c>
      <c r="AB453" s="1">
        <v>2.4284495785687401</v>
      </c>
      <c r="AC453" s="1">
        <v>2.72887441609649</v>
      </c>
      <c r="AD453" s="1">
        <v>2.7081108925971802</v>
      </c>
      <c r="AE453" s="1">
        <v>3.01809621088863</v>
      </c>
      <c r="AF453" s="1">
        <v>2.7783378181785201</v>
      </c>
      <c r="AG453" s="1">
        <v>2.8879573139291099</v>
      </c>
      <c r="AH453" s="1">
        <v>2.26221992371676</v>
      </c>
      <c r="AI453" s="15">
        <v>2.5466310149434199</v>
      </c>
      <c r="AJ453" s="1" t="str">
        <f t="shared" si="67"/>
        <v>AH</v>
      </c>
      <c r="AL453" s="9" t="s">
        <v>16</v>
      </c>
      <c r="AM453" s="1">
        <v>1.9611689354641999</v>
      </c>
      <c r="AN453" s="1">
        <v>1.8727450768417899</v>
      </c>
      <c r="AO453" s="1">
        <v>2.1776579375171501</v>
      </c>
      <c r="AP453" s="1">
        <v>2.2103304731443298</v>
      </c>
      <c r="AQ453" s="1">
        <v>2.33810499822826</v>
      </c>
      <c r="AR453" s="1">
        <v>2.07973331836719</v>
      </c>
      <c r="AS453" s="1">
        <v>1.7492812489201499</v>
      </c>
      <c r="AT453" s="1">
        <v>1.6715800478345799</v>
      </c>
      <c r="AU453" s="15">
        <v>1.85163200759068</v>
      </c>
      <c r="AV453" s="1" t="str">
        <f t="shared" si="68"/>
        <v>AT</v>
      </c>
      <c r="AX453" s="9" t="s">
        <v>16</v>
      </c>
      <c r="AY453" s="1">
        <v>1.4735004894955499</v>
      </c>
      <c r="AZ453" s="1">
        <v>1.4229893126833999</v>
      </c>
      <c r="BA453" s="1">
        <v>2.60390125917041</v>
      </c>
      <c r="BB453" s="1">
        <v>1.3570755841112201</v>
      </c>
      <c r="BC453" s="1">
        <v>4.0633295299141201</v>
      </c>
      <c r="BD453" s="1">
        <v>2.0292137653308302</v>
      </c>
      <c r="BE453" s="1">
        <v>9.9305816911362594</v>
      </c>
      <c r="BF453" s="1">
        <v>1.1977580587704799</v>
      </c>
      <c r="BG453" s="15">
        <v>1.58195181027489</v>
      </c>
      <c r="BH453" s="1" t="str">
        <f t="shared" si="69"/>
        <v>BF</v>
      </c>
    </row>
    <row r="454" spans="2:60" x14ac:dyDescent="0.35">
      <c r="B454" s="9" t="s">
        <v>17</v>
      </c>
      <c r="C454" s="1">
        <v>3.0047459063016602</v>
      </c>
      <c r="D454" s="1">
        <v>2.1102136274211101</v>
      </c>
      <c r="E454" s="1">
        <v>18.3310736056591</v>
      </c>
      <c r="F454" s="1">
        <v>5.6959621138091299</v>
      </c>
      <c r="G454" s="1">
        <v>35.286571418265602</v>
      </c>
      <c r="H454" s="1">
        <v>6.7368021227611798</v>
      </c>
      <c r="I454" s="1">
        <v>13.2991130786518</v>
      </c>
      <c r="J454" s="1">
        <v>2.1243422645516299</v>
      </c>
      <c r="K454" s="15">
        <v>3.9737303348489599</v>
      </c>
      <c r="L454" s="1" t="str">
        <f t="shared" si="65"/>
        <v>D</v>
      </c>
      <c r="N454" s="9" t="s">
        <v>17</v>
      </c>
      <c r="O454" s="1">
        <v>7.8496083975947304</v>
      </c>
      <c r="P454" s="1">
        <v>7.9476709493824398</v>
      </c>
      <c r="Q454" s="1">
        <v>8.1266845572814592</v>
      </c>
      <c r="R454" s="1">
        <v>8.3206101035129407</v>
      </c>
      <c r="S454" s="1">
        <v>8.8975467364900993</v>
      </c>
      <c r="T454" s="1">
        <v>8.7987140074151107</v>
      </c>
      <c r="U454" s="1">
        <v>8.9501788991924993</v>
      </c>
      <c r="V454" s="1">
        <v>8.3766263467113191</v>
      </c>
      <c r="W454" s="15">
        <v>7.9430113287705097</v>
      </c>
      <c r="X454" s="1" t="str">
        <f t="shared" si="66"/>
        <v>O</v>
      </c>
      <c r="Z454" s="9" t="s">
        <v>17</v>
      </c>
      <c r="AA454" s="1">
        <v>1.7693342923417901</v>
      </c>
      <c r="AB454" s="1">
        <v>1.82126744487717</v>
      </c>
      <c r="AC454" s="1">
        <v>2.1152092467614501</v>
      </c>
      <c r="AD454" s="1">
        <v>2.42117456534366</v>
      </c>
      <c r="AE454" s="1">
        <v>2.7889754746498001</v>
      </c>
      <c r="AF454" s="1">
        <v>2.38965329545417</v>
      </c>
      <c r="AG454" s="1">
        <v>2.8541330290023299</v>
      </c>
      <c r="AH454" s="1">
        <v>1.8672392887381899</v>
      </c>
      <c r="AI454" s="15">
        <v>1.8895033235444501</v>
      </c>
      <c r="AJ454" s="1" t="str">
        <f t="shared" si="67"/>
        <v>AA</v>
      </c>
      <c r="AL454" s="9" t="s">
        <v>17</v>
      </c>
      <c r="AM454" s="1">
        <v>1.4575603895634299</v>
      </c>
      <c r="AN454" s="1">
        <v>1.43816171422316</v>
      </c>
      <c r="AO454" s="1">
        <v>1.69071542455524</v>
      </c>
      <c r="AP454" s="1">
        <v>2.0080076745136402</v>
      </c>
      <c r="AQ454" s="1">
        <v>2.4164148905801999</v>
      </c>
      <c r="AR454" s="1">
        <v>1.8670918916238901</v>
      </c>
      <c r="AS454" s="1">
        <v>1.7372981265143399</v>
      </c>
      <c r="AT454" s="1">
        <v>1.38364082249231</v>
      </c>
      <c r="AU454" s="15">
        <v>1.4099847861202</v>
      </c>
      <c r="AV454" s="1" t="str">
        <f t="shared" si="68"/>
        <v>AT</v>
      </c>
      <c r="AX454" s="9" t="s">
        <v>17</v>
      </c>
      <c r="AY454" s="1">
        <v>1.2620714221157401</v>
      </c>
      <c r="AZ454" s="1">
        <v>1.07410156387833</v>
      </c>
      <c r="BA454" s="1">
        <v>1.94254876799883</v>
      </c>
      <c r="BB454" s="1">
        <v>1.6978598759386001</v>
      </c>
      <c r="BC454" s="1">
        <v>3.7170057493114501</v>
      </c>
      <c r="BD454" s="1">
        <v>1.63983713342653</v>
      </c>
      <c r="BE454" s="1">
        <v>11.241162352758501</v>
      </c>
      <c r="BF454" s="1">
        <v>1.0862489900077299</v>
      </c>
      <c r="BG454" s="15">
        <v>1.43379351150861</v>
      </c>
      <c r="BH454" s="1" t="str">
        <f t="shared" si="69"/>
        <v>AZ</v>
      </c>
    </row>
    <row r="455" spans="2:60" x14ac:dyDescent="0.35">
      <c r="B455" s="9" t="s">
        <v>18</v>
      </c>
      <c r="C455" s="1">
        <v>3.5127221162825202</v>
      </c>
      <c r="D455" s="1">
        <v>1.88173002481778</v>
      </c>
      <c r="E455" s="1">
        <v>16.194692916323898</v>
      </c>
      <c r="F455" s="1">
        <v>6.9197508196599804</v>
      </c>
      <c r="G455" s="1">
        <v>33.100067151430501</v>
      </c>
      <c r="H455" s="1">
        <v>7.4319163403353796</v>
      </c>
      <c r="I455" s="1">
        <v>15.7146812166577</v>
      </c>
      <c r="J455" s="1">
        <v>1.7137606027883201</v>
      </c>
      <c r="K455" s="15">
        <v>3.6532553699714199</v>
      </c>
      <c r="L455" s="1" t="str">
        <f t="shared" si="65"/>
        <v>J</v>
      </c>
      <c r="N455" s="9" t="s">
        <v>18</v>
      </c>
      <c r="O455" s="1">
        <v>7.8335134638304096</v>
      </c>
      <c r="P455" s="1">
        <v>7.8869704867136496</v>
      </c>
      <c r="Q455" s="1">
        <v>7.7801377921126198</v>
      </c>
      <c r="R455" s="1">
        <v>8.2249561024577904</v>
      </c>
      <c r="S455" s="1">
        <v>8.8308797583656293</v>
      </c>
      <c r="T455" s="1">
        <v>8.8209580063629804</v>
      </c>
      <c r="U455" s="1">
        <v>9.2537889308252197</v>
      </c>
      <c r="V455" s="1">
        <v>8.2010426305025703</v>
      </c>
      <c r="W455" s="15">
        <v>7.8281792850094902</v>
      </c>
      <c r="X455" s="1" t="str">
        <f t="shared" si="66"/>
        <v>Q</v>
      </c>
      <c r="Z455" s="9" t="s">
        <v>18</v>
      </c>
      <c r="AA455" s="1">
        <v>2.1734881429622499</v>
      </c>
      <c r="AB455" s="1">
        <v>1.5295040383324101</v>
      </c>
      <c r="AC455" s="1">
        <v>1.9497333011162801</v>
      </c>
      <c r="AD455" s="1">
        <v>2.60081890453263</v>
      </c>
      <c r="AE455" s="1">
        <v>2.81339399063233</v>
      </c>
      <c r="AF455" s="1">
        <v>2.2994202832867199</v>
      </c>
      <c r="AG455" s="1">
        <v>2.5558172536057402</v>
      </c>
      <c r="AH455" s="1">
        <v>1.5099444032913201</v>
      </c>
      <c r="AI455" s="15">
        <v>1.6653515569448101</v>
      </c>
      <c r="AJ455" s="1" t="str">
        <f t="shared" si="67"/>
        <v>AH</v>
      </c>
      <c r="AL455" s="9" t="s">
        <v>18</v>
      </c>
      <c r="AM455" s="1">
        <v>2.0885815794215201</v>
      </c>
      <c r="AN455" s="1">
        <v>1.1460167098348299</v>
      </c>
      <c r="AO455" s="1">
        <v>1.5899377482321499</v>
      </c>
      <c r="AP455" s="1">
        <v>2.03168957708119</v>
      </c>
      <c r="AQ455" s="1">
        <v>2.14051346900319</v>
      </c>
      <c r="AR455" s="1">
        <v>1.8189712307402499</v>
      </c>
      <c r="AS455" s="1">
        <v>1.7372146541090301</v>
      </c>
      <c r="AT455" s="1">
        <v>1.0584696773634701</v>
      </c>
      <c r="AU455" s="15">
        <v>1.2147776398033201</v>
      </c>
      <c r="AV455" s="1" t="str">
        <f t="shared" si="68"/>
        <v>AT</v>
      </c>
      <c r="AX455" s="9" t="s">
        <v>18</v>
      </c>
      <c r="AY455" s="1">
        <v>1.2780803976941</v>
      </c>
      <c r="AZ455" s="1">
        <v>1.06013233402829</v>
      </c>
      <c r="BA455" s="1">
        <v>1.8613942238793</v>
      </c>
      <c r="BB455" s="1">
        <v>1.7707161665153599</v>
      </c>
      <c r="BC455" s="1">
        <v>4.1212920110313798</v>
      </c>
      <c r="BD455" s="1">
        <v>1.51200087715605</v>
      </c>
      <c r="BE455" s="1">
        <v>9.4360681175121002</v>
      </c>
      <c r="BF455" s="1">
        <v>1.06674609059078</v>
      </c>
      <c r="BG455" s="15">
        <v>1.4618655829096301</v>
      </c>
      <c r="BH455" s="1" t="str">
        <f t="shared" si="69"/>
        <v>AZ</v>
      </c>
    </row>
    <row r="456" spans="2:60" x14ac:dyDescent="0.35">
      <c r="B456" s="10" t="s">
        <v>38</v>
      </c>
      <c r="K456" s="15"/>
      <c r="N456" s="10" t="s">
        <v>38</v>
      </c>
      <c r="W456" s="15"/>
      <c r="Z456" s="10" t="s">
        <v>38</v>
      </c>
      <c r="AI456" s="15"/>
      <c r="AL456" s="10" t="s">
        <v>38</v>
      </c>
      <c r="AU456" s="15"/>
      <c r="AX456" s="10" t="s">
        <v>38</v>
      </c>
      <c r="BG456" s="15"/>
    </row>
    <row r="457" spans="2:60" x14ac:dyDescent="0.35">
      <c r="B457" s="9" t="s">
        <v>11</v>
      </c>
      <c r="C457" s="1">
        <v>5.7732779016909399</v>
      </c>
      <c r="D457" s="1">
        <v>4.4699377683834198</v>
      </c>
      <c r="E457" s="1">
        <v>14.482968912435901</v>
      </c>
      <c r="F457" s="1">
        <v>5.56168422634408</v>
      </c>
      <c r="G457" s="1">
        <v>19.142997946458301</v>
      </c>
      <c r="H457" s="1">
        <v>5.1846563063787299</v>
      </c>
      <c r="I457" s="1">
        <v>18.671393229884298</v>
      </c>
      <c r="J457" s="1">
        <v>1.3861140973838399</v>
      </c>
      <c r="K457" s="15">
        <v>2.98634660622597</v>
      </c>
      <c r="L457" s="1" t="str">
        <f t="shared" si="65"/>
        <v>J</v>
      </c>
      <c r="N457" s="9" t="s">
        <v>11</v>
      </c>
      <c r="O457" s="1">
        <v>8.5516443937793092</v>
      </c>
      <c r="P457" s="1">
        <v>7.8976910062477899</v>
      </c>
      <c r="Q457" s="1">
        <v>8.3572776422345907</v>
      </c>
      <c r="R457" s="1">
        <v>8.8070057574769898</v>
      </c>
      <c r="S457" s="1">
        <v>8.8596411712236396</v>
      </c>
      <c r="T457" s="1">
        <v>8.3298334864746799</v>
      </c>
      <c r="U457" s="1">
        <v>9.1113349136748294</v>
      </c>
      <c r="V457" s="1">
        <v>8.1050239440937606</v>
      </c>
      <c r="W457" s="15">
        <v>7.9562318559922698</v>
      </c>
      <c r="X457" s="1" t="str">
        <f t="shared" si="66"/>
        <v>P</v>
      </c>
      <c r="Z457" s="9" t="s">
        <v>11</v>
      </c>
      <c r="AA457" s="1">
        <v>3.73316081728245</v>
      </c>
      <c r="AB457" s="1">
        <v>1.98790761337533</v>
      </c>
      <c r="AC457" s="1">
        <v>2.5982308290637399</v>
      </c>
      <c r="AD457" s="1">
        <v>4.1827637510949502</v>
      </c>
      <c r="AE457" s="1">
        <v>2.5634106452087702</v>
      </c>
      <c r="AF457" s="1">
        <v>2.1549571268833301</v>
      </c>
      <c r="AG457" s="1">
        <v>3.2703464408937002</v>
      </c>
      <c r="AH457" s="1">
        <v>1.90318436354982</v>
      </c>
      <c r="AI457" s="15">
        <v>1.9860553499392899</v>
      </c>
      <c r="AJ457" s="1" t="str">
        <f t="shared" si="67"/>
        <v>AH</v>
      </c>
      <c r="AL457" s="9" t="s">
        <v>11</v>
      </c>
      <c r="AM457" s="1">
        <v>4.1556691771458603</v>
      </c>
      <c r="AN457" s="1">
        <v>1.60385343334007</v>
      </c>
      <c r="AO457" s="1">
        <v>2.2400251605135999</v>
      </c>
      <c r="AP457" s="1">
        <v>4.1924769918304898</v>
      </c>
      <c r="AQ457" s="1">
        <v>2.1171541300338999</v>
      </c>
      <c r="AR457" s="1">
        <v>1.70416979141529</v>
      </c>
      <c r="AS457" s="1">
        <v>1.5690769928825199</v>
      </c>
      <c r="AT457" s="1">
        <v>1.48405304083127</v>
      </c>
      <c r="AU457" s="15">
        <v>1.5962439118777201</v>
      </c>
      <c r="AV457" s="1" t="str">
        <f t="shared" si="68"/>
        <v>AT</v>
      </c>
      <c r="AX457" s="9" t="s">
        <v>11</v>
      </c>
      <c r="AY457" s="1">
        <v>1.8234207579134101</v>
      </c>
      <c r="AZ457" s="1">
        <v>1.50987485237257</v>
      </c>
      <c r="BA457" s="1">
        <v>2.10244862951666</v>
      </c>
      <c r="BB457" s="1">
        <v>1.60784738533464</v>
      </c>
      <c r="BC457" s="1">
        <v>3.0272922026294098</v>
      </c>
      <c r="BD457" s="1">
        <v>1.21740921159351</v>
      </c>
      <c r="BE457" s="1">
        <v>10.798839965576001</v>
      </c>
      <c r="BF457" s="1">
        <v>0.94587418848974802</v>
      </c>
      <c r="BG457" s="15">
        <v>1.34544153895482</v>
      </c>
      <c r="BH457" s="1" t="str">
        <f t="shared" si="69"/>
        <v>BF</v>
      </c>
    </row>
    <row r="458" spans="2:60" x14ac:dyDescent="0.35">
      <c r="B458" s="9" t="s">
        <v>12</v>
      </c>
      <c r="C458" s="1">
        <v>7.9896473384026301</v>
      </c>
      <c r="D458" s="1">
        <v>2.7102091717091001</v>
      </c>
      <c r="E458" s="1">
        <v>18.763056994197001</v>
      </c>
      <c r="F458" s="1">
        <v>7.6474731256464903</v>
      </c>
      <c r="G458" s="1">
        <v>24.582576032656998</v>
      </c>
      <c r="H458" s="1">
        <v>6.8057508627712</v>
      </c>
      <c r="I458" s="1">
        <v>18.850793526219299</v>
      </c>
      <c r="J458" s="1">
        <v>1.7844882892010601</v>
      </c>
      <c r="K458" s="15">
        <v>3.3953601401657001</v>
      </c>
      <c r="L458" s="1" t="str">
        <f t="shared" si="65"/>
        <v>J</v>
      </c>
      <c r="N458" s="9" t="s">
        <v>12</v>
      </c>
      <c r="O458" s="1">
        <v>9.6558422593195701</v>
      </c>
      <c r="P458" s="1">
        <v>7.9655124478757999</v>
      </c>
      <c r="Q458" s="1">
        <v>8.3246852856682096</v>
      </c>
      <c r="R458" s="1">
        <v>9.9415934105238808</v>
      </c>
      <c r="S458" s="1">
        <v>8.9560912291491004</v>
      </c>
      <c r="T458" s="1">
        <v>8.7777846167576392</v>
      </c>
      <c r="U458" s="1">
        <v>9.2026583797286392</v>
      </c>
      <c r="V458" s="1">
        <v>8.3536328969426101</v>
      </c>
      <c r="W458" s="15">
        <v>7.9687673280993696</v>
      </c>
      <c r="X458" s="1" t="str">
        <f t="shared" si="66"/>
        <v>P</v>
      </c>
      <c r="Z458" s="9" t="s">
        <v>12</v>
      </c>
      <c r="AA458" s="1">
        <v>5.1875053740557302</v>
      </c>
      <c r="AB458" s="1">
        <v>2.0023420852190399</v>
      </c>
      <c r="AC458" s="1">
        <v>2.4642254887476098</v>
      </c>
      <c r="AD458" s="1">
        <v>6.3247362153044397</v>
      </c>
      <c r="AE458" s="1">
        <v>3.1987974088867999</v>
      </c>
      <c r="AF458" s="1">
        <v>2.6860153643466802</v>
      </c>
      <c r="AG458" s="1">
        <v>3.0243826626022199</v>
      </c>
      <c r="AH458" s="1">
        <v>2.05163168684915</v>
      </c>
      <c r="AI458" s="15">
        <v>2.0185554388827298</v>
      </c>
      <c r="AJ458" s="1" t="str">
        <f t="shared" si="67"/>
        <v>AB</v>
      </c>
      <c r="AL458" s="9" t="s">
        <v>12</v>
      </c>
      <c r="AM458" s="1">
        <v>6.2719281165457401</v>
      </c>
      <c r="AN458" s="1">
        <v>1.62475892245239</v>
      </c>
      <c r="AO458" s="1">
        <v>2.0442254924227199</v>
      </c>
      <c r="AP458" s="1">
        <v>6.4169905487428496</v>
      </c>
      <c r="AQ458" s="1">
        <v>2.2617601983657201</v>
      </c>
      <c r="AR458" s="1">
        <v>1.96195844059074</v>
      </c>
      <c r="AS458" s="1">
        <v>1.71923728014355</v>
      </c>
      <c r="AT458" s="1">
        <v>1.5580928112712999</v>
      </c>
      <c r="AU458" s="15">
        <v>1.61476478441331</v>
      </c>
      <c r="AV458" s="1" t="str">
        <f t="shared" si="68"/>
        <v>AT</v>
      </c>
      <c r="AX458" s="9" t="s">
        <v>12</v>
      </c>
      <c r="AY458" s="1">
        <v>2.5137369499545201</v>
      </c>
      <c r="AZ458" s="1">
        <v>1.22387159565074</v>
      </c>
      <c r="BA458" s="1">
        <v>2.23002072824658</v>
      </c>
      <c r="BB458" s="1">
        <v>2.0480829935064402</v>
      </c>
      <c r="BC458" s="1">
        <v>3.54991386397983</v>
      </c>
      <c r="BD458" s="1">
        <v>1.7775673427715699</v>
      </c>
      <c r="BE458" s="1">
        <v>11.922272601200801</v>
      </c>
      <c r="BF458" s="1">
        <v>1.14544347113487</v>
      </c>
      <c r="BG458" s="15">
        <v>1.60219524895248</v>
      </c>
      <c r="BH458" s="1" t="str">
        <f t="shared" si="69"/>
        <v>BF</v>
      </c>
    </row>
    <row r="459" spans="2:60" x14ac:dyDescent="0.35">
      <c r="B459" s="9" t="s">
        <v>13</v>
      </c>
      <c r="C459" s="1">
        <v>7.1731775247346103</v>
      </c>
      <c r="D459" s="1">
        <v>3.10162693429361</v>
      </c>
      <c r="E459" s="1">
        <v>15.1528771111859</v>
      </c>
      <c r="F459" s="1">
        <v>9.9955685660447298</v>
      </c>
      <c r="G459" s="1">
        <v>41.471178227600703</v>
      </c>
      <c r="H459" s="1">
        <v>12.724498048360701</v>
      </c>
      <c r="I459" s="1">
        <v>18.984627705770102</v>
      </c>
      <c r="J459" s="1">
        <v>2.3760995968527601</v>
      </c>
      <c r="K459" s="15">
        <v>5.1471528474824</v>
      </c>
      <c r="L459" s="1" t="str">
        <f t="shared" si="65"/>
        <v>J</v>
      </c>
      <c r="N459" s="9" t="s">
        <v>13</v>
      </c>
      <c r="O459" s="1">
        <v>9.5743651215285599</v>
      </c>
      <c r="P459" s="1">
        <v>8.0473665601795101</v>
      </c>
      <c r="Q459" s="1">
        <v>8.3478718015653204</v>
      </c>
      <c r="R459" s="1">
        <v>10.737244347743299</v>
      </c>
      <c r="S459" s="1">
        <v>9.3445249272912605</v>
      </c>
      <c r="T459" s="1">
        <v>9.1673724884319192</v>
      </c>
      <c r="U459" s="1">
        <v>9.1385947128063396</v>
      </c>
      <c r="V459" s="1">
        <v>8.6562920513955603</v>
      </c>
      <c r="W459" s="15">
        <v>8.0214453298346697</v>
      </c>
      <c r="X459" s="1" t="str">
        <f t="shared" si="66"/>
        <v>W</v>
      </c>
      <c r="Z459" s="9" t="s">
        <v>13</v>
      </c>
      <c r="AA459" s="1">
        <v>4.98568180906405</v>
      </c>
      <c r="AB459" s="1">
        <v>2.87877832561928</v>
      </c>
      <c r="AC459" s="1">
        <v>2.6037947668857901</v>
      </c>
      <c r="AD459" s="1">
        <v>8.6315603650940194</v>
      </c>
      <c r="AE459" s="1">
        <v>3.7480893888987499</v>
      </c>
      <c r="AF459" s="1">
        <v>3.1595364695399302</v>
      </c>
      <c r="AG459" s="1">
        <v>3.2432514402548498</v>
      </c>
      <c r="AH459" s="1">
        <v>2.3230059482444401</v>
      </c>
      <c r="AI459" s="15">
        <v>2.4598455456643702</v>
      </c>
      <c r="AJ459" s="1" t="str">
        <f t="shared" si="67"/>
        <v>AH</v>
      </c>
      <c r="AL459" s="9" t="s">
        <v>13</v>
      </c>
      <c r="AM459" s="1">
        <v>5.5724021171546401</v>
      </c>
      <c r="AN459" s="1">
        <v>1.7230228844822699</v>
      </c>
      <c r="AO459" s="1">
        <v>2.1249713123318701</v>
      </c>
      <c r="AP459" s="1">
        <v>10.435070069713101</v>
      </c>
      <c r="AQ459" s="1">
        <v>2.85145500187804</v>
      </c>
      <c r="AR459" s="1">
        <v>2.2972665737323199</v>
      </c>
      <c r="AS459" s="1">
        <v>2.02441073031651</v>
      </c>
      <c r="AT459" s="1">
        <v>1.6900282385812599</v>
      </c>
      <c r="AU459" s="15">
        <v>1.65731380130099</v>
      </c>
      <c r="AV459" s="1" t="str">
        <f t="shared" si="68"/>
        <v>AU</v>
      </c>
      <c r="AX459" s="9" t="s">
        <v>13</v>
      </c>
      <c r="AY459" s="1">
        <v>2.0764990356938799</v>
      </c>
      <c r="AZ459" s="1">
        <v>1.19536917921347</v>
      </c>
      <c r="BA459" s="1">
        <v>2.2523570029926301</v>
      </c>
      <c r="BB459" s="1">
        <v>2.4425948650681799</v>
      </c>
      <c r="BC459" s="1">
        <v>3.9382178103754701</v>
      </c>
      <c r="BD459" s="1">
        <v>2.2233765048547198</v>
      </c>
      <c r="BE459" s="1">
        <v>12.829639799850399</v>
      </c>
      <c r="BF459" s="1">
        <v>1.3916212321619901</v>
      </c>
      <c r="BG459" s="15">
        <v>1.53442292939053</v>
      </c>
      <c r="BH459" s="1" t="str">
        <f t="shared" si="69"/>
        <v>AZ</v>
      </c>
    </row>
    <row r="460" spans="2:60" x14ac:dyDescent="0.35">
      <c r="B460" s="9" t="s">
        <v>14</v>
      </c>
      <c r="C460" s="1">
        <v>6.7279503161315803</v>
      </c>
      <c r="D460" s="1">
        <v>8.43008144591081</v>
      </c>
      <c r="E460" s="1">
        <v>15.093742697570599</v>
      </c>
      <c r="F460" s="1">
        <v>14.299439087300399</v>
      </c>
      <c r="G460" s="1">
        <v>52.6446579851061</v>
      </c>
      <c r="H460" s="1">
        <v>10.917958304237001</v>
      </c>
      <c r="I460" s="1">
        <v>18.175485057988801</v>
      </c>
      <c r="J460" s="1">
        <v>3.5099663018493699</v>
      </c>
      <c r="K460" s="15">
        <v>7.9656071678063602</v>
      </c>
      <c r="L460" s="1" t="str">
        <f t="shared" si="65"/>
        <v>J</v>
      </c>
      <c r="N460" s="9" t="s">
        <v>14</v>
      </c>
      <c r="O460" s="1">
        <v>8.8344548867528996</v>
      </c>
      <c r="P460" s="1">
        <v>8.9735764224105292</v>
      </c>
      <c r="Q460" s="1">
        <v>8.9164763657484993</v>
      </c>
      <c r="R460" s="1">
        <v>12.913501450110999</v>
      </c>
      <c r="S460" s="1">
        <v>9.7542987417211808</v>
      </c>
      <c r="T460" s="1">
        <v>9.7234297735700395</v>
      </c>
      <c r="U460" s="1">
        <v>9.6624328870958394</v>
      </c>
      <c r="V460" s="1">
        <v>8.9392333292767603</v>
      </c>
      <c r="W460" s="15">
        <v>8.4614941256693097</v>
      </c>
      <c r="X460" s="1" t="str">
        <f t="shared" si="66"/>
        <v>W</v>
      </c>
      <c r="Z460" s="9" t="s">
        <v>14</v>
      </c>
      <c r="AA460" s="1">
        <v>3.5315878588054699</v>
      </c>
      <c r="AB460" s="1">
        <v>5.07849634665852</v>
      </c>
      <c r="AC460" s="1">
        <v>3.4208823984408099</v>
      </c>
      <c r="AD460" s="1">
        <v>11.188051339945099</v>
      </c>
      <c r="AE460" s="1">
        <v>4.68598897944252</v>
      </c>
      <c r="AF460" s="1">
        <v>4.25173535797156</v>
      </c>
      <c r="AG460" s="1">
        <v>3.9207115053766102</v>
      </c>
      <c r="AH460" s="1">
        <v>2.9284619182965401</v>
      </c>
      <c r="AI460" s="15">
        <v>3.20939514332711</v>
      </c>
      <c r="AJ460" s="1" t="str">
        <f t="shared" si="67"/>
        <v>AH</v>
      </c>
      <c r="AL460" s="9" t="s">
        <v>14</v>
      </c>
      <c r="AM460" s="1">
        <v>3.1041889768675399</v>
      </c>
      <c r="AN460" s="1">
        <v>2.33772512242105</v>
      </c>
      <c r="AO460" s="1">
        <v>2.5711846735550901</v>
      </c>
      <c r="AP460" s="1">
        <v>11.6884805233154</v>
      </c>
      <c r="AQ460" s="1">
        <v>2.9373151388938399</v>
      </c>
      <c r="AR460" s="1">
        <v>3.0623497859786499</v>
      </c>
      <c r="AS460" s="1">
        <v>2.69776249061997</v>
      </c>
      <c r="AT460" s="1">
        <v>2.1034948339917201</v>
      </c>
      <c r="AU460" s="15">
        <v>1.93204312318461</v>
      </c>
      <c r="AV460" s="1" t="str">
        <f t="shared" si="68"/>
        <v>AU</v>
      </c>
      <c r="AX460" s="9" t="s">
        <v>14</v>
      </c>
      <c r="AY460" s="1">
        <v>1.6710286829121299</v>
      </c>
      <c r="AZ460" s="1">
        <v>1.96892619653666</v>
      </c>
      <c r="BA460" s="1">
        <v>2.6904238166641798</v>
      </c>
      <c r="BB460" s="1">
        <v>2.6605706779204401</v>
      </c>
      <c r="BC460" s="1">
        <v>6.3431224456978903</v>
      </c>
      <c r="BD460" s="1">
        <v>3.2569378943479999</v>
      </c>
      <c r="BE460" s="1">
        <v>11.5474182308153</v>
      </c>
      <c r="BF460" s="1">
        <v>1.98897700467992</v>
      </c>
      <c r="BG460" s="15">
        <v>1.5707928553041199</v>
      </c>
      <c r="BH460" s="1" t="str">
        <f t="shared" si="69"/>
        <v>BG</v>
      </c>
    </row>
    <row r="461" spans="2:60" x14ac:dyDescent="0.35">
      <c r="B461" s="9" t="s">
        <v>15</v>
      </c>
      <c r="C461" s="1">
        <v>8.7689183954454606</v>
      </c>
      <c r="D461" s="1">
        <v>10.526384225706</v>
      </c>
      <c r="E461" s="1">
        <v>19.023847513866301</v>
      </c>
      <c r="F461" s="1">
        <v>11.5565347675716</v>
      </c>
      <c r="G461" s="1">
        <v>25.4082313124396</v>
      </c>
      <c r="H461" s="1">
        <v>10.494989683741601</v>
      </c>
      <c r="I461" s="1">
        <v>18.289064812167499</v>
      </c>
      <c r="J461" s="1">
        <v>8.4678512382708107</v>
      </c>
      <c r="K461" s="15">
        <v>10.558330462506699</v>
      </c>
      <c r="L461" s="1" t="str">
        <f t="shared" si="65"/>
        <v>J</v>
      </c>
      <c r="N461" s="9" t="s">
        <v>15</v>
      </c>
      <c r="O461" s="1">
        <v>10.076144266433401</v>
      </c>
      <c r="P461" s="1">
        <v>10.8826097711598</v>
      </c>
      <c r="Q461" s="1">
        <v>11.430863911065201</v>
      </c>
      <c r="R461" s="1">
        <v>11.83565013209</v>
      </c>
      <c r="S461" s="1">
        <v>9.9537713808967094</v>
      </c>
      <c r="T461" s="1">
        <v>9.6565651156002907</v>
      </c>
      <c r="U461" s="1">
        <v>9.8324067691948507</v>
      </c>
      <c r="V461" s="1">
        <v>10.3042653401452</v>
      </c>
      <c r="W461" s="15">
        <v>10.928813500085701</v>
      </c>
      <c r="X461" s="1" t="str">
        <f t="shared" si="66"/>
        <v>T</v>
      </c>
      <c r="Z461" s="9" t="s">
        <v>15</v>
      </c>
      <c r="AA461" s="1">
        <v>7.3272207797020101</v>
      </c>
      <c r="AB461" s="1">
        <v>8.3696546372696297</v>
      </c>
      <c r="AC461" s="1">
        <v>9.1135359416875499</v>
      </c>
      <c r="AD461" s="1">
        <v>9.1821883840715799</v>
      </c>
      <c r="AE461" s="1">
        <v>4.6170046438662498</v>
      </c>
      <c r="AF461" s="1">
        <v>4.2245395519165498</v>
      </c>
      <c r="AG461" s="1">
        <v>4.5885293874520503</v>
      </c>
      <c r="AH461" s="1">
        <v>5.0967559651467296</v>
      </c>
      <c r="AI461" s="15">
        <v>8.2938903851324906</v>
      </c>
      <c r="AJ461" s="1" t="str">
        <f t="shared" si="67"/>
        <v>AF</v>
      </c>
      <c r="AL461" s="9" t="s">
        <v>15</v>
      </c>
      <c r="AM461" s="1">
        <v>7.9433462397714996</v>
      </c>
      <c r="AN461" s="1">
        <v>7.52670795032145</v>
      </c>
      <c r="AO461" s="1">
        <v>8.6873021964486092</v>
      </c>
      <c r="AP461" s="1">
        <v>8.7691850120209001</v>
      </c>
      <c r="AQ461" s="1">
        <v>4.0120454003465698</v>
      </c>
      <c r="AR461" s="1">
        <v>3.65263283075197</v>
      </c>
      <c r="AS461" s="1">
        <v>3.4418188070328499</v>
      </c>
      <c r="AT461" s="1">
        <v>5.1472231664550501</v>
      </c>
      <c r="AU461" s="15">
        <v>7.5188037288312897</v>
      </c>
      <c r="AV461" s="1" t="str">
        <f t="shared" si="68"/>
        <v>AS</v>
      </c>
      <c r="AX461" s="9" t="s">
        <v>15</v>
      </c>
      <c r="AY461" s="1">
        <v>2.9498871327178402</v>
      </c>
      <c r="AZ461" s="1">
        <v>2.4735120196108902</v>
      </c>
      <c r="BA461" s="1">
        <v>2.8133625621555001</v>
      </c>
      <c r="BB461" s="1">
        <v>2.7572255864892701</v>
      </c>
      <c r="BC461" s="1">
        <v>3.5409058112137801</v>
      </c>
      <c r="BD461" s="1">
        <v>1.8936355413616699</v>
      </c>
      <c r="BE461" s="1">
        <v>4.0167719867129001</v>
      </c>
      <c r="BF461" s="1">
        <v>1.9797899490679101</v>
      </c>
      <c r="BG461" s="15">
        <v>2.4769369111694401</v>
      </c>
      <c r="BH461" s="1" t="str">
        <f t="shared" si="69"/>
        <v>BD</v>
      </c>
    </row>
    <row r="462" spans="2:60" x14ac:dyDescent="0.35">
      <c r="B462" s="9" t="s">
        <v>16</v>
      </c>
      <c r="C462" s="1">
        <v>7.4068983668910402</v>
      </c>
      <c r="D462" s="1">
        <v>2.8514731049294699</v>
      </c>
      <c r="E462" s="1">
        <v>19.6040692187727</v>
      </c>
      <c r="F462" s="1">
        <v>7.8631869352708303</v>
      </c>
      <c r="G462" s="1">
        <v>27.3480698988167</v>
      </c>
      <c r="H462" s="1">
        <v>6.3039916024246399</v>
      </c>
      <c r="I462" s="1">
        <v>17.367379276225101</v>
      </c>
      <c r="J462" s="1">
        <v>2.07696926830898</v>
      </c>
      <c r="K462" s="15">
        <v>3.7461075794390601</v>
      </c>
      <c r="L462" s="1" t="str">
        <f t="shared" si="65"/>
        <v>J</v>
      </c>
      <c r="N462" s="9" t="s">
        <v>16</v>
      </c>
      <c r="O462" s="1">
        <v>9.7140941166826806</v>
      </c>
      <c r="P462" s="1">
        <v>8.2301632343364304</v>
      </c>
      <c r="Q462" s="1">
        <v>8.5027123148303492</v>
      </c>
      <c r="R462" s="1">
        <v>9.9201984134201204</v>
      </c>
      <c r="S462" s="1">
        <v>9.0471942973407202</v>
      </c>
      <c r="T462" s="1">
        <v>8.9629506057107609</v>
      </c>
      <c r="U462" s="1">
        <v>9.1722105994520096</v>
      </c>
      <c r="V462" s="1">
        <v>8.3719649138059093</v>
      </c>
      <c r="W462" s="15">
        <v>8.0507898686629495</v>
      </c>
      <c r="X462" s="1" t="str">
        <f t="shared" si="66"/>
        <v>W</v>
      </c>
      <c r="Z462" s="9" t="s">
        <v>16</v>
      </c>
      <c r="AA462" s="1">
        <v>5.7873842950985699</v>
      </c>
      <c r="AB462" s="1">
        <v>2.4043276035260801</v>
      </c>
      <c r="AC462" s="1">
        <v>2.7870307725665899</v>
      </c>
      <c r="AD462" s="1">
        <v>6.53156286130403</v>
      </c>
      <c r="AE462" s="1">
        <v>3.1569712334054998</v>
      </c>
      <c r="AF462" s="1">
        <v>2.6665005202609402</v>
      </c>
      <c r="AG462" s="1">
        <v>3.0601923987662598</v>
      </c>
      <c r="AH462" s="1">
        <v>2.2576427575291902</v>
      </c>
      <c r="AI462" s="15">
        <v>2.4073070995342598</v>
      </c>
      <c r="AJ462" s="1" t="str">
        <f t="shared" si="67"/>
        <v>AH</v>
      </c>
      <c r="AL462" s="9" t="s">
        <v>16</v>
      </c>
      <c r="AM462" s="1">
        <v>6.1597475135297897</v>
      </c>
      <c r="AN462" s="1">
        <v>1.81814964557409</v>
      </c>
      <c r="AO462" s="1">
        <v>2.2708041754709698</v>
      </c>
      <c r="AP462" s="1">
        <v>6.4218221785739802</v>
      </c>
      <c r="AQ462" s="1">
        <v>2.4207737329718899</v>
      </c>
      <c r="AR462" s="1">
        <v>2.0430562329594602</v>
      </c>
      <c r="AS462" s="1">
        <v>1.74619255977986</v>
      </c>
      <c r="AT462" s="1">
        <v>1.6626542484392499</v>
      </c>
      <c r="AU462" s="15">
        <v>1.8132365606013201</v>
      </c>
      <c r="AV462" s="1" t="str">
        <f t="shared" si="68"/>
        <v>AT</v>
      </c>
      <c r="AX462" s="9" t="s">
        <v>16</v>
      </c>
      <c r="AY462" s="1">
        <v>2.8193569972019601</v>
      </c>
      <c r="AZ462" s="1">
        <v>1.21849872522962</v>
      </c>
      <c r="BA462" s="1">
        <v>2.6116657036440198</v>
      </c>
      <c r="BB462" s="1">
        <v>2.06027313247932</v>
      </c>
      <c r="BC462" s="1">
        <v>3.8220164255542799</v>
      </c>
      <c r="BD462" s="1">
        <v>1.82968448936071</v>
      </c>
      <c r="BE462" s="1">
        <v>13.828946928735601</v>
      </c>
      <c r="BF462" s="1">
        <v>1.1439652654311701</v>
      </c>
      <c r="BG462" s="15">
        <v>1.50917035625871</v>
      </c>
      <c r="BH462" s="1" t="str">
        <f t="shared" si="69"/>
        <v>BF</v>
      </c>
    </row>
    <row r="463" spans="2:60" x14ac:dyDescent="0.35">
      <c r="B463" s="9" t="s">
        <v>17</v>
      </c>
      <c r="C463" s="1">
        <v>6.4743271342670399</v>
      </c>
      <c r="D463" s="1">
        <v>2.2110990044768299</v>
      </c>
      <c r="E463" s="1">
        <v>17.230514495579602</v>
      </c>
      <c r="F463" s="1">
        <v>9.0037484533768595</v>
      </c>
      <c r="G463" s="1">
        <v>25.5976522627119</v>
      </c>
      <c r="H463" s="1">
        <v>7.7798463305839096</v>
      </c>
      <c r="I463" s="1">
        <v>17.019574868917001</v>
      </c>
      <c r="J463" s="1">
        <v>1.90252626400805</v>
      </c>
      <c r="K463" s="15">
        <v>3.7352353182912501</v>
      </c>
      <c r="L463" s="1" t="str">
        <f t="shared" si="65"/>
        <v>J</v>
      </c>
      <c r="N463" s="9" t="s">
        <v>17</v>
      </c>
      <c r="O463" s="1">
        <v>9.2062309066741896</v>
      </c>
      <c r="P463" s="1">
        <v>7.8519373438272897</v>
      </c>
      <c r="Q463" s="1">
        <v>8.1346091387983908</v>
      </c>
      <c r="R463" s="1">
        <v>10.053542917119801</v>
      </c>
      <c r="S463" s="1">
        <v>9.0051908625106201</v>
      </c>
      <c r="T463" s="1">
        <v>8.5961617778154409</v>
      </c>
      <c r="U463" s="1">
        <v>8.9620372934298391</v>
      </c>
      <c r="V463" s="1">
        <v>8.30396581030646</v>
      </c>
      <c r="W463" s="15">
        <v>7.8638526664012502</v>
      </c>
      <c r="X463" s="1" t="str">
        <f t="shared" si="66"/>
        <v>P</v>
      </c>
      <c r="Z463" s="9" t="s">
        <v>17</v>
      </c>
      <c r="AA463" s="1">
        <v>4.8135624348637904</v>
      </c>
      <c r="AB463" s="1">
        <v>1.7297461065144699</v>
      </c>
      <c r="AC463" s="1">
        <v>2.1358346386934701</v>
      </c>
      <c r="AD463" s="1">
        <v>6.69925892434732</v>
      </c>
      <c r="AE463" s="1">
        <v>2.6927383575357098</v>
      </c>
      <c r="AF463" s="1">
        <v>2.4033262969150102</v>
      </c>
      <c r="AG463" s="1">
        <v>2.68636851677438</v>
      </c>
      <c r="AH463" s="1">
        <v>1.8384181881496799</v>
      </c>
      <c r="AI463" s="15">
        <v>1.7648208994468699</v>
      </c>
      <c r="AJ463" s="1" t="str">
        <f t="shared" si="67"/>
        <v>AB</v>
      </c>
      <c r="AL463" s="9" t="s">
        <v>17</v>
      </c>
      <c r="AM463" s="1">
        <v>5.4587672418168403</v>
      </c>
      <c r="AN463" s="1">
        <v>1.38372140931039</v>
      </c>
      <c r="AO463" s="1">
        <v>1.75578907215453</v>
      </c>
      <c r="AP463" s="1">
        <v>6.4725819483791902</v>
      </c>
      <c r="AQ463" s="1">
        <v>2.0769099118830501</v>
      </c>
      <c r="AR463" s="1">
        <v>1.86758542927001</v>
      </c>
      <c r="AS463" s="1">
        <v>1.7286042525010099</v>
      </c>
      <c r="AT463" s="1">
        <v>1.38318439099013</v>
      </c>
      <c r="AU463" s="15">
        <v>1.39336219682868</v>
      </c>
      <c r="AV463" s="1" t="str">
        <f t="shared" si="68"/>
        <v>AT</v>
      </c>
      <c r="AX463" s="9" t="s">
        <v>17</v>
      </c>
      <c r="AY463" s="1">
        <v>1.7530741398531</v>
      </c>
      <c r="AZ463" s="1">
        <v>1.07793142234255</v>
      </c>
      <c r="BA463" s="1">
        <v>1.9664107700979601</v>
      </c>
      <c r="BB463" s="1">
        <v>2.1076674631946801</v>
      </c>
      <c r="BC463" s="1">
        <v>4.2373713410048603</v>
      </c>
      <c r="BD463" s="1">
        <v>1.5069171861777699</v>
      </c>
      <c r="BE463" s="1">
        <v>11.6418798837159</v>
      </c>
      <c r="BF463" s="1">
        <v>1.07013386032296</v>
      </c>
      <c r="BG463" s="15">
        <v>1.2432873171532499</v>
      </c>
      <c r="BH463" s="1" t="str">
        <f t="shared" si="69"/>
        <v>BF</v>
      </c>
    </row>
    <row r="464" spans="2:60" x14ac:dyDescent="0.35">
      <c r="B464" s="9" t="s">
        <v>18</v>
      </c>
      <c r="C464" s="1">
        <v>7.6657149204282797</v>
      </c>
      <c r="D464" s="1">
        <v>1.61501269527578</v>
      </c>
      <c r="E464" s="1">
        <v>15.4512864942627</v>
      </c>
      <c r="F464" s="1">
        <v>8.4212011387914103</v>
      </c>
      <c r="G464" s="1">
        <v>27.117401277767499</v>
      </c>
      <c r="H464" s="1">
        <v>5.8751528627163196</v>
      </c>
      <c r="I464" s="1">
        <v>18.096889179081899</v>
      </c>
      <c r="J464" s="1">
        <v>1.6472477772263201</v>
      </c>
      <c r="K464" s="15">
        <v>3.3944447726793698</v>
      </c>
      <c r="L464" s="1" t="str">
        <f t="shared" si="65"/>
        <v>D</v>
      </c>
      <c r="N464" s="9" t="s">
        <v>18</v>
      </c>
      <c r="O464" s="1">
        <v>9.6542535054438492</v>
      </c>
      <c r="P464" s="1">
        <v>7.6551037929244004</v>
      </c>
      <c r="Q464" s="1">
        <v>7.7489147464745498</v>
      </c>
      <c r="R464" s="1">
        <v>10.1227791859133</v>
      </c>
      <c r="S464" s="1">
        <v>8.7649521656108096</v>
      </c>
      <c r="T464" s="1">
        <v>8.6866451879042401</v>
      </c>
      <c r="U464" s="1">
        <v>8.6630415526757396</v>
      </c>
      <c r="V464" s="1">
        <v>8.1277956757262704</v>
      </c>
      <c r="W464" s="15">
        <v>7.7357302438613003</v>
      </c>
      <c r="X464" s="1" t="str">
        <f t="shared" si="66"/>
        <v>P</v>
      </c>
      <c r="Z464" s="9" t="s">
        <v>18</v>
      </c>
      <c r="AA464" s="1">
        <v>6.0955310036437602</v>
      </c>
      <c r="AB464" s="1">
        <v>1.3253204949219499</v>
      </c>
      <c r="AC464" s="1">
        <v>1.9703476417489401</v>
      </c>
      <c r="AD464" s="1">
        <v>6.8983842924601504</v>
      </c>
      <c r="AE464" s="1">
        <v>2.89192155255054</v>
      </c>
      <c r="AF464" s="1">
        <v>2.3933502526044701</v>
      </c>
      <c r="AG464" s="1">
        <v>2.9649048008421701</v>
      </c>
      <c r="AH464" s="1">
        <v>1.4982694491198001</v>
      </c>
      <c r="AI464" s="15">
        <v>1.49669913878102</v>
      </c>
      <c r="AJ464" s="1" t="str">
        <f t="shared" si="67"/>
        <v>AB</v>
      </c>
      <c r="AL464" s="9" t="s">
        <v>18</v>
      </c>
      <c r="AM464" s="1">
        <v>6.8389051772975904</v>
      </c>
      <c r="AN464" s="1">
        <v>1.10432484321819</v>
      </c>
      <c r="AO464" s="1">
        <v>1.6305058164992201</v>
      </c>
      <c r="AP464" s="1">
        <v>6.5188287218547396</v>
      </c>
      <c r="AQ464" s="1">
        <v>2.1742647423122401</v>
      </c>
      <c r="AR464" s="1">
        <v>1.8422749662344999</v>
      </c>
      <c r="AS464" s="1">
        <v>1.6545618021019901</v>
      </c>
      <c r="AT464" s="1">
        <v>1.05761602096626</v>
      </c>
      <c r="AU464" s="15">
        <v>1.14070202804943</v>
      </c>
      <c r="AV464" s="1" t="str">
        <f t="shared" si="68"/>
        <v>AT</v>
      </c>
      <c r="AX464" s="9" t="s">
        <v>18</v>
      </c>
      <c r="AY464" s="1">
        <v>2.5743656319819701</v>
      </c>
      <c r="AZ464" s="1">
        <v>1.0602295034969</v>
      </c>
      <c r="BA464" s="1">
        <v>1.80757868468441</v>
      </c>
      <c r="BB464" s="1">
        <v>2.2920235487621201</v>
      </c>
      <c r="BC464" s="1">
        <v>4.5589122120044703</v>
      </c>
      <c r="BD464" s="1">
        <v>1.57189903986438</v>
      </c>
      <c r="BE464" s="1">
        <v>10.8287949053388</v>
      </c>
      <c r="BF464" s="1">
        <v>1.04926267051128</v>
      </c>
      <c r="BG464" s="15">
        <v>1.12838869363919</v>
      </c>
      <c r="BH464" s="1" t="str">
        <f t="shared" si="69"/>
        <v>BF</v>
      </c>
    </row>
    <row r="465" spans="2:60" x14ac:dyDescent="0.35">
      <c r="B465" s="9" t="s">
        <v>86</v>
      </c>
      <c r="C465" s="1">
        <f>COUNTIF($L$376:$L$464, SUBSTITUTE(ADDRESS(1, COLUMN(), 4), "1", ""))</f>
        <v>7</v>
      </c>
      <c r="D465" s="1">
        <f t="shared" ref="D465:J465" si="70">COUNTIF($L$376:$L$464, SUBSTITUTE(ADDRESS(1, COLUMN(), 4), "1", ""))</f>
        <v>4</v>
      </c>
      <c r="E465" s="1">
        <f t="shared" si="70"/>
        <v>0</v>
      </c>
      <c r="F465" s="1">
        <f t="shared" si="70"/>
        <v>0</v>
      </c>
      <c r="G465" s="1">
        <f t="shared" si="70"/>
        <v>0</v>
      </c>
      <c r="H465" s="1">
        <f t="shared" si="70"/>
        <v>0</v>
      </c>
      <c r="I465" s="1">
        <f t="shared" si="70"/>
        <v>0</v>
      </c>
      <c r="J465" s="1">
        <f t="shared" si="70"/>
        <v>69</v>
      </c>
      <c r="K465" s="1">
        <f>COUNTIF($L$376:$L$464, SUBSTITUTE(ADDRESS(1, COLUMN(), 4), "1", ""))</f>
        <v>0</v>
      </c>
      <c r="N465" s="9" t="s">
        <v>86</v>
      </c>
      <c r="O465" s="1">
        <f>COUNTIF($X$376:$X$464, SUBSTITUTE(ADDRESS(1, COLUMN(), 4), "1", ""))</f>
        <v>41</v>
      </c>
      <c r="P465" s="1">
        <f t="shared" ref="P465:W465" si="71">COUNTIF($X$376:$X$464, SUBSTITUTE(ADDRESS(1, COLUMN(), 4), "1", ""))</f>
        <v>16</v>
      </c>
      <c r="Q465" s="1">
        <f t="shared" si="71"/>
        <v>4</v>
      </c>
      <c r="R465" s="1">
        <f t="shared" si="71"/>
        <v>0</v>
      </c>
      <c r="S465" s="1">
        <f t="shared" si="71"/>
        <v>0</v>
      </c>
      <c r="T465" s="1">
        <f t="shared" si="71"/>
        <v>2</v>
      </c>
      <c r="U465" s="1">
        <f t="shared" si="71"/>
        <v>2</v>
      </c>
      <c r="V465" s="1">
        <f t="shared" si="71"/>
        <v>0</v>
      </c>
      <c r="W465" s="1">
        <f t="shared" si="71"/>
        <v>15</v>
      </c>
      <c r="Z465" s="9" t="s">
        <v>86</v>
      </c>
      <c r="AA465" s="1">
        <f>COUNTIF($AJ$376:$AJ$464, SUBSTITUTE(ADDRESS(1, COLUMN(), 4), "1", ""))</f>
        <v>12</v>
      </c>
      <c r="AB465" s="1">
        <f t="shared" ref="AB465:AI465" si="72">COUNTIF($AJ$376:$AJ$464, SUBSTITUTE(ADDRESS(1, COLUMN(), 4), "1", ""))</f>
        <v>19</v>
      </c>
      <c r="AC465" s="1">
        <f t="shared" si="72"/>
        <v>0</v>
      </c>
      <c r="AD465" s="1">
        <f t="shared" si="72"/>
        <v>0</v>
      </c>
      <c r="AE465" s="1">
        <f t="shared" si="72"/>
        <v>0</v>
      </c>
      <c r="AF465" s="1">
        <f t="shared" si="72"/>
        <v>8</v>
      </c>
      <c r="AG465" s="1">
        <f t="shared" si="72"/>
        <v>2</v>
      </c>
      <c r="AH465" s="1">
        <f t="shared" si="72"/>
        <v>33</v>
      </c>
      <c r="AI465" s="1">
        <f t="shared" si="72"/>
        <v>6</v>
      </c>
      <c r="AL465" s="9" t="s">
        <v>86</v>
      </c>
      <c r="AM465" s="1">
        <f>COUNTIF($AV$376:$AV$464, SUBSTITUTE(ADDRESS(1, COLUMN(), 4), "1", ""))</f>
        <v>0</v>
      </c>
      <c r="AN465" s="1">
        <f t="shared" ref="AN465:AU465" si="73">COUNTIF($AV$376:$AV$464, SUBSTITUTE(ADDRESS(1, COLUMN(), 4), "1", ""))</f>
        <v>1</v>
      </c>
      <c r="AO465" s="1">
        <f t="shared" si="73"/>
        <v>0</v>
      </c>
      <c r="AP465" s="1">
        <f t="shared" si="73"/>
        <v>0</v>
      </c>
      <c r="AQ465" s="1">
        <f t="shared" si="73"/>
        <v>0</v>
      </c>
      <c r="AR465" s="1">
        <f t="shared" si="73"/>
        <v>1</v>
      </c>
      <c r="AS465" s="1">
        <f t="shared" si="73"/>
        <v>9</v>
      </c>
      <c r="AT465" s="1">
        <f t="shared" si="73"/>
        <v>49</v>
      </c>
      <c r="AU465" s="1">
        <f t="shared" si="73"/>
        <v>20</v>
      </c>
      <c r="AX465" s="9" t="s">
        <v>86</v>
      </c>
      <c r="AY465" s="1">
        <f>COUNTIF($BH$376:$BH$464, SUBSTITUTE(ADDRESS(1, COLUMN(), 4), "1", ""))</f>
        <v>7</v>
      </c>
      <c r="AZ465" s="1">
        <f t="shared" ref="AZ465:BG465" si="74">COUNTIF($BH$376:$BH$464, SUBSTITUTE(ADDRESS(1, COLUMN(), 4), "1", ""))</f>
        <v>22</v>
      </c>
      <c r="BA465" s="1">
        <f t="shared" si="74"/>
        <v>0</v>
      </c>
      <c r="BB465" s="1">
        <f t="shared" si="74"/>
        <v>0</v>
      </c>
      <c r="BC465" s="1">
        <f t="shared" si="74"/>
        <v>0</v>
      </c>
      <c r="BD465" s="1">
        <f t="shared" si="74"/>
        <v>5</v>
      </c>
      <c r="BE465" s="1">
        <f t="shared" si="74"/>
        <v>0</v>
      </c>
      <c r="BF465" s="1">
        <f t="shared" si="74"/>
        <v>42</v>
      </c>
      <c r="BG465" s="1">
        <f t="shared" si="74"/>
        <v>4</v>
      </c>
    </row>
    <row r="467" spans="2:60" x14ac:dyDescent="0.35">
      <c r="B467" s="1" t="s">
        <v>91</v>
      </c>
      <c r="C467" s="1" t="s">
        <v>40</v>
      </c>
      <c r="D467" s="1" t="s">
        <v>41</v>
      </c>
      <c r="E467" s="1" t="s">
        <v>42</v>
      </c>
      <c r="F467" s="1" t="s">
        <v>70</v>
      </c>
      <c r="G467" s="1" t="s">
        <v>43</v>
      </c>
      <c r="H467" s="1" t="s">
        <v>44</v>
      </c>
      <c r="I467" s="1" t="s">
        <v>45</v>
      </c>
      <c r="J467" s="1" t="s">
        <v>84</v>
      </c>
      <c r="K467" s="1" t="s">
        <v>53</v>
      </c>
      <c r="L467" s="1" t="s">
        <v>54</v>
      </c>
      <c r="N467" s="1" t="s">
        <v>97</v>
      </c>
      <c r="O467" s="1" t="s">
        <v>40</v>
      </c>
      <c r="P467" s="1" t="s">
        <v>41</v>
      </c>
      <c r="Q467" s="1" t="s">
        <v>42</v>
      </c>
      <c r="R467" s="1" t="s">
        <v>70</v>
      </c>
      <c r="S467" s="1" t="s">
        <v>43</v>
      </c>
      <c r="T467" s="1" t="s">
        <v>44</v>
      </c>
      <c r="U467" s="1" t="s">
        <v>45</v>
      </c>
      <c r="V467" s="1" t="s">
        <v>84</v>
      </c>
      <c r="W467" s="1" t="s">
        <v>53</v>
      </c>
      <c r="X467" s="1" t="s">
        <v>54</v>
      </c>
      <c r="Z467" s="1" t="s">
        <v>103</v>
      </c>
      <c r="AA467" s="1" t="s">
        <v>40</v>
      </c>
      <c r="AB467" s="1" t="s">
        <v>41</v>
      </c>
      <c r="AC467" s="1" t="s">
        <v>42</v>
      </c>
      <c r="AD467" s="1" t="s">
        <v>70</v>
      </c>
      <c r="AE467" s="1" t="s">
        <v>43</v>
      </c>
      <c r="AF467" s="1" t="s">
        <v>44</v>
      </c>
      <c r="AG467" s="1" t="s">
        <v>45</v>
      </c>
      <c r="AH467" s="1" t="s">
        <v>84</v>
      </c>
      <c r="AI467" s="1" t="s">
        <v>53</v>
      </c>
      <c r="AJ467" s="1" t="s">
        <v>54</v>
      </c>
      <c r="AL467" s="1" t="s">
        <v>109</v>
      </c>
      <c r="AM467" s="1" t="s">
        <v>40</v>
      </c>
      <c r="AN467" s="1" t="s">
        <v>41</v>
      </c>
      <c r="AO467" s="1" t="s">
        <v>42</v>
      </c>
      <c r="AP467" s="1" t="s">
        <v>70</v>
      </c>
      <c r="AQ467" s="1" t="s">
        <v>43</v>
      </c>
      <c r="AR467" s="1" t="s">
        <v>44</v>
      </c>
      <c r="AS467" s="1" t="s">
        <v>45</v>
      </c>
      <c r="AT467" s="1" t="s">
        <v>84</v>
      </c>
      <c r="AU467" s="1" t="s">
        <v>53</v>
      </c>
      <c r="AV467" s="1" t="s">
        <v>54</v>
      </c>
      <c r="AX467" s="1" t="s">
        <v>115</v>
      </c>
      <c r="AY467" s="1" t="s">
        <v>40</v>
      </c>
      <c r="AZ467" s="1" t="s">
        <v>41</v>
      </c>
      <c r="BA467" s="1" t="s">
        <v>42</v>
      </c>
      <c r="BB467" s="1" t="s">
        <v>70</v>
      </c>
      <c r="BC467" s="1" t="s">
        <v>43</v>
      </c>
      <c r="BD467" s="1" t="s">
        <v>44</v>
      </c>
      <c r="BE467" s="1" t="s">
        <v>45</v>
      </c>
      <c r="BF467" s="1" t="s">
        <v>84</v>
      </c>
      <c r="BG467" s="1" t="s">
        <v>53</v>
      </c>
      <c r="BH467" s="1" t="s">
        <v>54</v>
      </c>
    </row>
    <row r="468" spans="2:60" x14ac:dyDescent="0.35">
      <c r="B468" s="10" t="s">
        <v>29</v>
      </c>
      <c r="N468" s="10" t="s">
        <v>29</v>
      </c>
      <c r="Z468" s="10" t="s">
        <v>29</v>
      </c>
      <c r="AL468" s="10" t="s">
        <v>29</v>
      </c>
      <c r="AX468" s="10" t="s">
        <v>29</v>
      </c>
    </row>
    <row r="469" spans="2:60" x14ac:dyDescent="0.35">
      <c r="B469" s="9" t="s">
        <v>11</v>
      </c>
      <c r="C469" s="1">
        <v>1.78810179652237</v>
      </c>
      <c r="D469" s="1">
        <v>1.8893075909405099</v>
      </c>
      <c r="E469" s="1">
        <v>2.9263954036655999</v>
      </c>
      <c r="F469" s="1">
        <v>2.2433833168535</v>
      </c>
      <c r="G469" s="1">
        <v>2.9056531863733301</v>
      </c>
      <c r="H469" s="1">
        <v>2.18736423971517</v>
      </c>
      <c r="I469" s="1">
        <v>2.5262681944908598</v>
      </c>
      <c r="J469" s="1">
        <v>1.81976388547191</v>
      </c>
      <c r="K469" s="15">
        <v>1.8207997263482201</v>
      </c>
      <c r="L469" s="1" t="str">
        <f>SUBSTITUTE(ADDRESS(1, MATCH(MIN(C469:K469),C469:K469, 0) + COLUMN(C4)-1, 4), "1", "")</f>
        <v>C</v>
      </c>
      <c r="N469" s="9" t="s">
        <v>11</v>
      </c>
      <c r="O469" s="1">
        <v>7.2432764496941804</v>
      </c>
      <c r="P469" s="1">
        <v>8.1511861753072896</v>
      </c>
      <c r="Q469" s="1">
        <v>8.2285090393537192</v>
      </c>
      <c r="R469" s="1">
        <v>8.4294899170022806</v>
      </c>
      <c r="S469" s="1">
        <v>8.0874297744998103</v>
      </c>
      <c r="T469" s="1">
        <v>8.4622159146367508</v>
      </c>
      <c r="U469" s="1">
        <v>8.8581030704407997</v>
      </c>
      <c r="V469" s="1">
        <v>7.4928814440440599</v>
      </c>
      <c r="W469" s="15">
        <v>8.0415770070542205</v>
      </c>
      <c r="X469" s="1" t="str">
        <f>SUBSTITUTE(ADDRESS(1, MATCH(MIN(O469:W469),O469:W469, 0) + COLUMN(O4)-1, 4), "1", "")</f>
        <v>O</v>
      </c>
      <c r="Z469" s="9" t="s">
        <v>11</v>
      </c>
      <c r="AA469" s="1">
        <v>2.4208508413974701</v>
      </c>
      <c r="AB469" s="1">
        <v>2.8721760813735702</v>
      </c>
      <c r="AC469" s="1">
        <v>2.9815282637591198</v>
      </c>
      <c r="AD469" s="1">
        <v>3.0732907880411902</v>
      </c>
      <c r="AE469" s="1">
        <v>3.00705353446111</v>
      </c>
      <c r="AF469" s="1">
        <v>2.8880434645891602</v>
      </c>
      <c r="AG469" s="1">
        <v>2.8978285643488499</v>
      </c>
      <c r="AH469" s="1">
        <v>2.3722053803549898</v>
      </c>
      <c r="AI469" s="15">
        <v>2.6941612879223502</v>
      </c>
      <c r="AJ469" s="1" t="str">
        <f>SUBSTITUTE(ADDRESS(1, MATCH(MIN(AA469:AI469),AA469:AI469, 0) + COLUMN(AA4)-1, 4), "1", "")</f>
        <v>AH</v>
      </c>
      <c r="AL469" s="9" t="s">
        <v>11</v>
      </c>
      <c r="AM469" s="1">
        <v>3.1142341435774199</v>
      </c>
      <c r="AN469" s="1">
        <v>3.2072901349335501</v>
      </c>
      <c r="AO469" s="1">
        <v>3.9189234891323599</v>
      </c>
      <c r="AP469" s="1">
        <v>3.32863356818071</v>
      </c>
      <c r="AQ469" s="1">
        <v>3.69532700136824</v>
      </c>
      <c r="AR469" s="1">
        <v>3.4871944887718498</v>
      </c>
      <c r="AS469" s="1">
        <v>3.1547230780904298</v>
      </c>
      <c r="AT469" s="1">
        <v>2.9459216338421998</v>
      </c>
      <c r="AU469" s="15">
        <v>3.2017295071755201</v>
      </c>
      <c r="AV469" s="1" t="str">
        <f>SUBSTITUTE(ADDRESS(1, MATCH(MIN(AM469:AU469),AM469:AU469, 0) + COLUMN(AM4)-1, 4), "1", "")</f>
        <v>AT</v>
      </c>
      <c r="AX469" s="9" t="s">
        <v>11</v>
      </c>
      <c r="AY469" s="1">
        <v>1.1660837258853001</v>
      </c>
      <c r="AZ469" s="1">
        <v>1.39855807218827</v>
      </c>
      <c r="BA469" s="1">
        <v>1.60256536396938</v>
      </c>
      <c r="BB469" s="1">
        <v>1.35704791767263</v>
      </c>
      <c r="BC469" s="1">
        <v>1.49832376390859</v>
      </c>
      <c r="BD469" s="1">
        <v>1.5146715015219001</v>
      </c>
      <c r="BE469" s="1">
        <v>2.47904896232445</v>
      </c>
      <c r="BF469" s="1">
        <v>1.1304229880635499</v>
      </c>
      <c r="BG469" s="15">
        <v>1.2854455504995099</v>
      </c>
      <c r="BH469" s="1" t="str">
        <f>SUBSTITUTE(ADDRESS(1, MATCH(MIN(AY469:BG469),AY469:BG469, 0) + COLUMN(AY4)-1, 4), "1", "")</f>
        <v>BF</v>
      </c>
    </row>
    <row r="470" spans="2:60" x14ac:dyDescent="0.35">
      <c r="B470" s="9" t="s">
        <v>12</v>
      </c>
      <c r="C470" s="1">
        <v>2.8411271086237502</v>
      </c>
      <c r="D470" s="1">
        <v>1.9449446043721399</v>
      </c>
      <c r="E470" s="1">
        <v>3.2206435816477499</v>
      </c>
      <c r="F470" s="1">
        <v>2.5110693160402899</v>
      </c>
      <c r="G470" s="1">
        <v>3.64288779712864</v>
      </c>
      <c r="H470" s="1">
        <v>2.9176399549232901</v>
      </c>
      <c r="I470" s="1">
        <v>3.0454146516042502</v>
      </c>
      <c r="J470" s="1">
        <v>2.2552200346851299</v>
      </c>
      <c r="K470" s="15">
        <v>1.89053467711358</v>
      </c>
      <c r="L470" s="1" t="str">
        <f t="shared" ref="L470:L533" si="75">SUBSTITUTE(ADDRESS(1, MATCH(MIN(C470:K470),C470:K470, 0) + COLUMN(C5)-1, 4), "1", "")</f>
        <v>K</v>
      </c>
      <c r="N470" s="9" t="s">
        <v>12</v>
      </c>
      <c r="O470" s="1">
        <v>7.5376610180163102</v>
      </c>
      <c r="P470" s="1">
        <v>8.2579352018454202</v>
      </c>
      <c r="Q470" s="1">
        <v>8.8543908626269001</v>
      </c>
      <c r="R470" s="1">
        <v>8.5789797060454092</v>
      </c>
      <c r="S470" s="1">
        <v>8.6921021528528097</v>
      </c>
      <c r="T470" s="1">
        <v>9.6663167936074696</v>
      </c>
      <c r="U470" s="1">
        <v>12.2133549530341</v>
      </c>
      <c r="V470" s="1">
        <v>8.2792163637518907</v>
      </c>
      <c r="W470" s="15">
        <v>7.9848574086391402</v>
      </c>
      <c r="X470" s="1" t="str">
        <f t="shared" ref="X470:X533" si="76">SUBSTITUTE(ADDRESS(1, MATCH(MIN(O470:W470),O470:W470, 0) + COLUMN(O5)-1, 4), "1", "")</f>
        <v>O</v>
      </c>
      <c r="Z470" s="9" t="s">
        <v>12</v>
      </c>
      <c r="AA470" s="1">
        <v>3.0615578037075801</v>
      </c>
      <c r="AB470" s="1">
        <v>3.0016946107270002</v>
      </c>
      <c r="AC470" s="1">
        <v>3.1657995104900798</v>
      </c>
      <c r="AD470" s="1">
        <v>3.2681629152508198</v>
      </c>
      <c r="AE470" s="1">
        <v>3.5268736189813898</v>
      </c>
      <c r="AF470" s="1">
        <v>3.2678408291427701</v>
      </c>
      <c r="AG470" s="1">
        <v>3.4454052569955902</v>
      </c>
      <c r="AH470" s="1">
        <v>2.64581955685453</v>
      </c>
      <c r="AI470" s="15">
        <v>2.8264411346911702</v>
      </c>
      <c r="AJ470" s="1" t="str">
        <f t="shared" ref="AJ470:AJ533" si="77">SUBSTITUTE(ADDRESS(1, MATCH(MIN(AA470:AI470),AA470:AI470, 0) + COLUMN(AA5)-1, 4), "1", "")</f>
        <v>AH</v>
      </c>
      <c r="AL470" s="9" t="s">
        <v>12</v>
      </c>
      <c r="AM470" s="1">
        <v>3.9630405347551201</v>
      </c>
      <c r="AN470" s="1">
        <v>3.2146283194230798</v>
      </c>
      <c r="AO470" s="1">
        <v>4.1857738573628804</v>
      </c>
      <c r="AP470" s="1">
        <v>3.5112672770581499</v>
      </c>
      <c r="AQ470" s="1">
        <v>4.3681198445215399</v>
      </c>
      <c r="AR470" s="1">
        <v>4.0743773139813797</v>
      </c>
      <c r="AS470" s="1">
        <v>3.6515292670891801</v>
      </c>
      <c r="AT470" s="1">
        <v>3.0959516481599998</v>
      </c>
      <c r="AU470" s="15">
        <v>3.2481899480138199</v>
      </c>
      <c r="AV470" s="1" t="str">
        <f t="shared" ref="AV470:AV533" si="78">SUBSTITUTE(ADDRESS(1, MATCH(MIN(AM470:AU470),AM470:AU470, 0) + COLUMN(AM5)-1, 4), "1", "")</f>
        <v>AT</v>
      </c>
      <c r="AX470" s="9" t="s">
        <v>12</v>
      </c>
      <c r="AY470" s="1">
        <v>1.2753382579100601</v>
      </c>
      <c r="AZ470" s="1">
        <v>1.38257937823355</v>
      </c>
      <c r="BA470" s="1">
        <v>1.8020220422159801</v>
      </c>
      <c r="BB470" s="1">
        <v>1.4264343153469099</v>
      </c>
      <c r="BC470" s="1">
        <v>1.74975530025292</v>
      </c>
      <c r="BD470" s="1">
        <v>2.1712168187436101</v>
      </c>
      <c r="BE470" s="1">
        <v>2.82973008421994</v>
      </c>
      <c r="BF470" s="1">
        <v>1.2650577559921401</v>
      </c>
      <c r="BG470" s="15">
        <v>1.32489160050362</v>
      </c>
      <c r="BH470" s="1" t="str">
        <f t="shared" ref="BH470:BH533" si="79">SUBSTITUTE(ADDRESS(1, MATCH(MIN(AY470:BG470),AY470:BG470, 0) + COLUMN(AY5)-1, 4), "1", "")</f>
        <v>BF</v>
      </c>
    </row>
    <row r="471" spans="2:60" x14ac:dyDescent="0.35">
      <c r="B471" s="9" t="s">
        <v>13</v>
      </c>
      <c r="C471" s="1">
        <v>4.5568097967586603</v>
      </c>
      <c r="D471" s="1">
        <v>2.2251046634174898</v>
      </c>
      <c r="E471" s="1">
        <v>4.0913546029371002</v>
      </c>
      <c r="F471" s="1">
        <v>3.72947581278419</v>
      </c>
      <c r="G471" s="1">
        <v>4.6627468845592102</v>
      </c>
      <c r="H471" s="1">
        <v>4.2223162231961</v>
      </c>
      <c r="I471" s="1">
        <v>4.3449083004008902</v>
      </c>
      <c r="J471" s="1">
        <v>2.81334616794837</v>
      </c>
      <c r="K471" s="15">
        <v>2.1325925258740202</v>
      </c>
      <c r="L471" s="1" t="str">
        <f t="shared" si="75"/>
        <v>K</v>
      </c>
      <c r="N471" s="9" t="s">
        <v>13</v>
      </c>
      <c r="O471" s="1">
        <v>8.0867826140759504</v>
      </c>
      <c r="P471" s="1">
        <v>8.3144755077947892</v>
      </c>
      <c r="Q471" s="1">
        <v>9.6110340962390293</v>
      </c>
      <c r="R471" s="1">
        <v>9.0660131750023396</v>
      </c>
      <c r="S471" s="1">
        <v>9.5739299473465795</v>
      </c>
      <c r="T471" s="1">
        <v>12.183168078223501</v>
      </c>
      <c r="U471" s="1">
        <v>13.0887760300864</v>
      </c>
      <c r="V471" s="1">
        <v>9.7407009687634893</v>
      </c>
      <c r="W471" s="15">
        <v>8.1399411226125107</v>
      </c>
      <c r="X471" s="1" t="str">
        <f t="shared" si="76"/>
        <v>O</v>
      </c>
      <c r="Z471" s="9" t="s">
        <v>13</v>
      </c>
      <c r="AA471" s="1">
        <v>3.37316810911648</v>
      </c>
      <c r="AB471" s="1">
        <v>4.0394942572296602</v>
      </c>
      <c r="AC471" s="1">
        <v>3.6209675856479602</v>
      </c>
      <c r="AD471" s="1">
        <v>4.3435439701141796</v>
      </c>
      <c r="AE471" s="1">
        <v>4.1808300810642596</v>
      </c>
      <c r="AF471" s="1">
        <v>4.7325159862704202</v>
      </c>
      <c r="AG471" s="1">
        <v>4.6253315351727</v>
      </c>
      <c r="AH471" s="1">
        <v>3.00125064843095</v>
      </c>
      <c r="AI471" s="15">
        <v>3.3979870955695999</v>
      </c>
      <c r="AJ471" s="1" t="str">
        <f t="shared" si="77"/>
        <v>AH</v>
      </c>
      <c r="AL471" s="9" t="s">
        <v>13</v>
      </c>
      <c r="AM471" s="1">
        <v>4.7993698778664999</v>
      </c>
      <c r="AN471" s="1">
        <v>3.4231157884129</v>
      </c>
      <c r="AO471" s="1">
        <v>4.8954569791102402</v>
      </c>
      <c r="AP471" s="1">
        <v>5.4498186109237503</v>
      </c>
      <c r="AQ471" s="1">
        <v>5.0959738307820697</v>
      </c>
      <c r="AR471" s="1">
        <v>5.2224181346787502</v>
      </c>
      <c r="AS471" s="1">
        <v>4.8049445928896999</v>
      </c>
      <c r="AT471" s="1">
        <v>3.4557762589200198</v>
      </c>
      <c r="AU471" s="15">
        <v>3.46101608123048</v>
      </c>
      <c r="AV471" s="1" t="str">
        <f t="shared" si="78"/>
        <v>AN</v>
      </c>
      <c r="AX471" s="9" t="s">
        <v>13</v>
      </c>
      <c r="AY471" s="1">
        <v>1.48216780520057</v>
      </c>
      <c r="AZ471" s="1">
        <v>1.4093442215481899</v>
      </c>
      <c r="BA471" s="1">
        <v>2.0406404638424802</v>
      </c>
      <c r="BB471" s="1">
        <v>1.50102851881991</v>
      </c>
      <c r="BC471" s="1">
        <v>2.0921625017425902</v>
      </c>
      <c r="BD471" s="1">
        <v>3.3098631411244499</v>
      </c>
      <c r="BE471" s="1">
        <v>3.9248567890869901</v>
      </c>
      <c r="BF471" s="1">
        <v>1.6268671770362899</v>
      </c>
      <c r="BG471" s="15">
        <v>1.3662154189209701</v>
      </c>
      <c r="BH471" s="1" t="str">
        <f t="shared" si="79"/>
        <v>BG</v>
      </c>
    </row>
    <row r="472" spans="2:60" x14ac:dyDescent="0.35">
      <c r="B472" s="9" t="s">
        <v>14</v>
      </c>
      <c r="C472" s="1">
        <v>5.6727529972252002</v>
      </c>
      <c r="D472" s="1">
        <v>4.0840761826028</v>
      </c>
      <c r="E472" s="1">
        <v>5.75367921294563</v>
      </c>
      <c r="F472" s="1">
        <v>8.4081182550893097</v>
      </c>
      <c r="G472" s="1">
        <v>10.891082409912</v>
      </c>
      <c r="H472" s="1">
        <v>6.9904928560592996</v>
      </c>
      <c r="I472" s="1">
        <v>6.2092404508676102</v>
      </c>
      <c r="J472" s="1">
        <v>3.80441451392345</v>
      </c>
      <c r="K472" s="15">
        <v>2.9910711052466898</v>
      </c>
      <c r="L472" s="1" t="str">
        <f t="shared" si="75"/>
        <v>K</v>
      </c>
      <c r="N472" s="9" t="s">
        <v>14</v>
      </c>
      <c r="O472" s="1">
        <v>9.1296654154249808</v>
      </c>
      <c r="P472" s="1">
        <v>10.5410061866449</v>
      </c>
      <c r="Q472" s="1">
        <v>11.882883080232199</v>
      </c>
      <c r="R472" s="1">
        <v>11.927098309824199</v>
      </c>
      <c r="S472" s="1">
        <v>11.526986682018499</v>
      </c>
      <c r="T472" s="1">
        <v>16.3515360522603</v>
      </c>
      <c r="U472" s="1">
        <v>16.6744844716914</v>
      </c>
      <c r="V472" s="1">
        <v>13.265912717342401</v>
      </c>
      <c r="W472" s="15">
        <v>10.484561503343899</v>
      </c>
      <c r="X472" s="1" t="str">
        <f t="shared" si="76"/>
        <v>O</v>
      </c>
      <c r="Z472" s="9" t="s">
        <v>14</v>
      </c>
      <c r="AA472" s="1">
        <v>4.8151749356059099</v>
      </c>
      <c r="AB472" s="1">
        <v>8.3379875802389094</v>
      </c>
      <c r="AC472" s="1">
        <v>5.7308454636634503</v>
      </c>
      <c r="AD472" s="1">
        <v>8.3897783433941804</v>
      </c>
      <c r="AE472" s="1">
        <v>6.1235010862164403</v>
      </c>
      <c r="AF472" s="1">
        <v>7.1672948640460197</v>
      </c>
      <c r="AG472" s="1">
        <v>6.76452714642683</v>
      </c>
      <c r="AH472" s="1">
        <v>4.0628833862687204</v>
      </c>
      <c r="AI472" s="15">
        <v>4.9418407937637996</v>
      </c>
      <c r="AJ472" s="1" t="str">
        <f t="shared" si="77"/>
        <v>AH</v>
      </c>
      <c r="AL472" s="9" t="s">
        <v>14</v>
      </c>
      <c r="AM472" s="1">
        <v>4.5302762193804504</v>
      </c>
      <c r="AN472" s="1">
        <v>4.9243666085459701</v>
      </c>
      <c r="AO472" s="1">
        <v>5.95280569423453</v>
      </c>
      <c r="AP472" s="1">
        <v>6.9882457238223701</v>
      </c>
      <c r="AQ472" s="1">
        <v>6.3417260570851699</v>
      </c>
      <c r="AR472" s="1">
        <v>7.9629888504640496</v>
      </c>
      <c r="AS472" s="1">
        <v>7.2149601929426002</v>
      </c>
      <c r="AT472" s="1">
        <v>4.4157032111480801</v>
      </c>
      <c r="AU472" s="15">
        <v>4.1443748001429697</v>
      </c>
      <c r="AV472" s="1" t="str">
        <f t="shared" si="78"/>
        <v>AU</v>
      </c>
      <c r="AX472" s="9" t="s">
        <v>14</v>
      </c>
      <c r="AY472" s="1">
        <v>1.89700030493665</v>
      </c>
      <c r="AZ472" s="1">
        <v>2.1704040262323798</v>
      </c>
      <c r="BA472" s="1">
        <v>2.6419592193130099</v>
      </c>
      <c r="BB472" s="1">
        <v>1.7388804651555001</v>
      </c>
      <c r="BC472" s="1">
        <v>2.61513920087648</v>
      </c>
      <c r="BD472" s="1">
        <v>5.18264594314177</v>
      </c>
      <c r="BE472" s="1">
        <v>5.5960098454845797</v>
      </c>
      <c r="BF472" s="1">
        <v>2.71235840597515</v>
      </c>
      <c r="BG472" s="15">
        <v>1.6005443750270001</v>
      </c>
      <c r="BH472" s="1" t="str">
        <f t="shared" si="79"/>
        <v>BG</v>
      </c>
    </row>
    <row r="473" spans="2:60" x14ac:dyDescent="0.35">
      <c r="B473" s="9" t="s">
        <v>15</v>
      </c>
      <c r="C473" s="1">
        <v>6.2601121266926896</v>
      </c>
      <c r="D473" s="1">
        <v>12.609071354108901</v>
      </c>
      <c r="E473" s="1">
        <v>7.5385685794022796</v>
      </c>
      <c r="F473" s="1">
        <v>12.7424239674642</v>
      </c>
      <c r="G473" s="1">
        <v>7.6321259493321696</v>
      </c>
      <c r="H473" s="1">
        <v>6.5359066276413396</v>
      </c>
      <c r="I473" s="1">
        <v>6.4704294460498302</v>
      </c>
      <c r="J473" s="1">
        <v>9.9530216679815702</v>
      </c>
      <c r="K473" s="15">
        <v>12.586112526987501</v>
      </c>
      <c r="L473" s="1" t="str">
        <f t="shared" si="75"/>
        <v>C</v>
      </c>
      <c r="N473" s="9" t="s">
        <v>15</v>
      </c>
      <c r="O473" s="1">
        <v>9.5366166239108008</v>
      </c>
      <c r="P473" s="1">
        <v>12.6504623004791</v>
      </c>
      <c r="Q473" s="1">
        <v>12.507635360971401</v>
      </c>
      <c r="R473" s="1">
        <v>13.3660893943517</v>
      </c>
      <c r="S473" s="1">
        <v>10.4400807501478</v>
      </c>
      <c r="T473" s="1">
        <v>11.0022036112926</v>
      </c>
      <c r="U473" s="1">
        <v>11.0764699656854</v>
      </c>
      <c r="V473" s="1">
        <v>12.516596569162401</v>
      </c>
      <c r="W473" s="15">
        <v>12.477824146565199</v>
      </c>
      <c r="X473" s="1" t="str">
        <f t="shared" si="76"/>
        <v>O</v>
      </c>
      <c r="Z473" s="9" t="s">
        <v>15</v>
      </c>
      <c r="AA473" s="1">
        <v>5.9940203363468596</v>
      </c>
      <c r="AB473" s="1">
        <v>12.172189402906399</v>
      </c>
      <c r="AC473" s="1">
        <v>6.9618385049437999</v>
      </c>
      <c r="AD473" s="1">
        <v>11.8770552213229</v>
      </c>
      <c r="AE473" s="1">
        <v>5.9770959813572198</v>
      </c>
      <c r="AF473" s="1">
        <v>5.7063728958673003</v>
      </c>
      <c r="AG473" s="1">
        <v>5.8514580666694203</v>
      </c>
      <c r="AH473" s="1">
        <v>7.5698363316489496</v>
      </c>
      <c r="AI473" s="15">
        <v>12.1201049416168</v>
      </c>
      <c r="AJ473" s="1" t="str">
        <f t="shared" si="77"/>
        <v>AF</v>
      </c>
      <c r="AL473" s="9" t="s">
        <v>15</v>
      </c>
      <c r="AM473" s="1">
        <v>7.8933678784804702</v>
      </c>
      <c r="AN473" s="1">
        <v>15.529828436614601</v>
      </c>
      <c r="AO473" s="1">
        <v>12.1597917557892</v>
      </c>
      <c r="AP473" s="1">
        <v>15.366525443748801</v>
      </c>
      <c r="AQ473" s="1">
        <v>7.54015745215795</v>
      </c>
      <c r="AR473" s="1">
        <v>6.4105927200522901</v>
      </c>
      <c r="AS473" s="1">
        <v>6.3235936123860803</v>
      </c>
      <c r="AT473" s="1">
        <v>11.611855197550501</v>
      </c>
      <c r="AU473" s="15">
        <v>15.7217584598393</v>
      </c>
      <c r="AV473" s="1" t="str">
        <f t="shared" si="78"/>
        <v>AS</v>
      </c>
      <c r="AX473" s="9" t="s">
        <v>15</v>
      </c>
      <c r="AY473" s="1">
        <v>2.0912688141783802</v>
      </c>
      <c r="AZ473" s="1">
        <v>2.4726356281372199</v>
      </c>
      <c r="BA473" s="1">
        <v>2.56517700742807</v>
      </c>
      <c r="BB473" s="1">
        <v>2.4896716140311099</v>
      </c>
      <c r="BC473" s="1">
        <v>2.1823350860519302</v>
      </c>
      <c r="BD473" s="1">
        <v>2.2818101745674002</v>
      </c>
      <c r="BE473" s="1">
        <v>2.59265443157221</v>
      </c>
      <c r="BF473" s="1">
        <v>2.1322002168835601</v>
      </c>
      <c r="BG473" s="15">
        <v>2.4702433543804201</v>
      </c>
      <c r="BH473" s="1" t="str">
        <f t="shared" si="79"/>
        <v>AY</v>
      </c>
    </row>
    <row r="474" spans="2:60" x14ac:dyDescent="0.35">
      <c r="B474" s="9" t="s">
        <v>16</v>
      </c>
      <c r="C474" s="1">
        <v>2.2915444747951401</v>
      </c>
      <c r="D474" s="1">
        <v>2.2366777786358401</v>
      </c>
      <c r="E474" s="1">
        <v>3.2795149030947899</v>
      </c>
      <c r="F474" s="1">
        <v>2.7200246529882501</v>
      </c>
      <c r="G474" s="1">
        <v>3.3654083738891098</v>
      </c>
      <c r="H474" s="1">
        <v>2.9546687582914601</v>
      </c>
      <c r="I474" s="1">
        <v>3.05170568271665</v>
      </c>
      <c r="J474" s="1">
        <v>2.3223272836107398</v>
      </c>
      <c r="K474" s="15">
        <v>2.1097907931035702</v>
      </c>
      <c r="L474" s="1" t="str">
        <f t="shared" si="75"/>
        <v>K</v>
      </c>
      <c r="N474" s="9" t="s">
        <v>16</v>
      </c>
      <c r="O474" s="1">
        <v>7.7987680509284996</v>
      </c>
      <c r="P474" s="1">
        <v>8.6791657745647992</v>
      </c>
      <c r="Q474" s="1">
        <v>9.4641389253068606</v>
      </c>
      <c r="R474" s="1">
        <v>9.0978188046461508</v>
      </c>
      <c r="S474" s="1">
        <v>8.8458975223939795</v>
      </c>
      <c r="T474" s="1">
        <v>9.6797338464583103</v>
      </c>
      <c r="U474" s="1">
        <v>10.3874251142889</v>
      </c>
      <c r="V474" s="1">
        <v>8.5215147632371497</v>
      </c>
      <c r="W474" s="15">
        <v>8.42744256779857</v>
      </c>
      <c r="X474" s="1" t="str">
        <f t="shared" si="76"/>
        <v>O</v>
      </c>
      <c r="Z474" s="9" t="s">
        <v>16</v>
      </c>
      <c r="AA474" s="1">
        <v>3.46005707998233</v>
      </c>
      <c r="AB474" s="1">
        <v>3.1640196058810499</v>
      </c>
      <c r="AC474" s="1">
        <v>3.4550499109904802</v>
      </c>
      <c r="AD474" s="1">
        <v>3.4133159610578199</v>
      </c>
      <c r="AE474" s="1">
        <v>3.4660204754579902</v>
      </c>
      <c r="AF474" s="1">
        <v>3.4017616288596799</v>
      </c>
      <c r="AG474" s="1">
        <v>3.4086018498700401</v>
      </c>
      <c r="AH474" s="1">
        <v>2.7669100596589802</v>
      </c>
      <c r="AI474" s="15">
        <v>3.4707401361744599</v>
      </c>
      <c r="AJ474" s="1" t="str">
        <f t="shared" si="77"/>
        <v>AH</v>
      </c>
      <c r="AL474" s="9" t="s">
        <v>16</v>
      </c>
      <c r="AM474" s="1">
        <v>4.5458413667252699</v>
      </c>
      <c r="AN474" s="1">
        <v>3.57705245749254</v>
      </c>
      <c r="AO474" s="1">
        <v>4.6704449346406296</v>
      </c>
      <c r="AP474" s="1">
        <v>3.8165957294213499</v>
      </c>
      <c r="AQ474" s="1">
        <v>4.4114142792361299</v>
      </c>
      <c r="AR474" s="1">
        <v>4.1019482263397897</v>
      </c>
      <c r="AS474" s="1">
        <v>3.7194956257463301</v>
      </c>
      <c r="AT474" s="1">
        <v>3.26838062753062</v>
      </c>
      <c r="AU474" s="15">
        <v>3.5909868971730101</v>
      </c>
      <c r="AV474" s="1" t="str">
        <f t="shared" si="78"/>
        <v>AT</v>
      </c>
      <c r="AX474" s="9" t="s">
        <v>16</v>
      </c>
      <c r="AY474" s="1">
        <v>1.6014263232035799</v>
      </c>
      <c r="AZ474" s="1">
        <v>1.4908436395503699</v>
      </c>
      <c r="BA474" s="1">
        <v>2.2876632197992799</v>
      </c>
      <c r="BB474" s="1">
        <v>1.62872776325488</v>
      </c>
      <c r="BC474" s="1">
        <v>1.7507369265027</v>
      </c>
      <c r="BD474" s="1">
        <v>2.2040252055349501</v>
      </c>
      <c r="BE474" s="1">
        <v>2.8908523798853301</v>
      </c>
      <c r="BF474" s="1">
        <v>1.40547684037408</v>
      </c>
      <c r="BG474" s="15">
        <v>1.45242467924269</v>
      </c>
      <c r="BH474" s="1" t="str">
        <f t="shared" si="79"/>
        <v>BF</v>
      </c>
    </row>
    <row r="475" spans="2:60" x14ac:dyDescent="0.35">
      <c r="B475" s="9" t="s">
        <v>17</v>
      </c>
      <c r="C475" s="1">
        <v>1.4652820834684199</v>
      </c>
      <c r="D475" s="1">
        <v>1.2812434900560701</v>
      </c>
      <c r="E475" s="1">
        <v>2.3839315344994398</v>
      </c>
      <c r="F475" s="1">
        <v>1.8728602819757101</v>
      </c>
      <c r="G475" s="1">
        <v>3.2382464732427501</v>
      </c>
      <c r="H475" s="1">
        <v>2.7666735643589702</v>
      </c>
      <c r="I475" s="1">
        <v>2.85212648795182</v>
      </c>
      <c r="J475" s="1">
        <v>1.7229347482078701</v>
      </c>
      <c r="K475" s="15">
        <v>1.2796704121128499</v>
      </c>
      <c r="L475" s="1" t="str">
        <f t="shared" si="75"/>
        <v>K</v>
      </c>
      <c r="N475" s="9" t="s">
        <v>17</v>
      </c>
      <c r="O475" s="1">
        <v>7.3825926719685802</v>
      </c>
      <c r="P475" s="1">
        <v>7.55893449595996</v>
      </c>
      <c r="Q475" s="1">
        <v>8.1123633800649397</v>
      </c>
      <c r="R475" s="1">
        <v>8.0144270051034194</v>
      </c>
      <c r="S475" s="1">
        <v>8.6929405585734294</v>
      </c>
      <c r="T475" s="1">
        <v>9.4732299070921506</v>
      </c>
      <c r="U475" s="1">
        <v>10.057609793420999</v>
      </c>
      <c r="V475" s="1">
        <v>8.1091728279488997</v>
      </c>
      <c r="W475" s="15">
        <v>7.4699618905104401</v>
      </c>
      <c r="X475" s="1" t="str">
        <f t="shared" si="76"/>
        <v>O</v>
      </c>
      <c r="Z475" s="9" t="s">
        <v>17</v>
      </c>
      <c r="AA475" s="1">
        <v>2.5800514518930702</v>
      </c>
      <c r="AB475" s="1">
        <v>2.4178026560369399</v>
      </c>
      <c r="AC475" s="1">
        <v>2.8412129128751999</v>
      </c>
      <c r="AD475" s="1">
        <v>3.2494193820644299</v>
      </c>
      <c r="AE475" s="1">
        <v>3.6020001503228301</v>
      </c>
      <c r="AF475" s="1">
        <v>3.1973283040290901</v>
      </c>
      <c r="AG475" s="1">
        <v>3.47403975787382</v>
      </c>
      <c r="AH475" s="1">
        <v>2.3972847677702198</v>
      </c>
      <c r="AI475" s="15">
        <v>2.6648990499707299</v>
      </c>
      <c r="AJ475" s="1" t="str">
        <f t="shared" si="77"/>
        <v>AH</v>
      </c>
      <c r="AL475" s="9" t="s">
        <v>17</v>
      </c>
      <c r="AM475" s="1">
        <v>3.5001479425327799</v>
      </c>
      <c r="AN475" s="1">
        <v>2.8677411541681201</v>
      </c>
      <c r="AO475" s="1">
        <v>3.5350139238115799</v>
      </c>
      <c r="AP475" s="1">
        <v>3.4020551135505799</v>
      </c>
      <c r="AQ475" s="1">
        <v>4.5397462766646797</v>
      </c>
      <c r="AR475" s="1">
        <v>3.85392997031146</v>
      </c>
      <c r="AS475" s="1">
        <v>3.6417962475219099</v>
      </c>
      <c r="AT475" s="1">
        <v>2.78804287839441</v>
      </c>
      <c r="AU475" s="15">
        <v>2.9063936215680499</v>
      </c>
      <c r="AV475" s="1" t="str">
        <f t="shared" si="78"/>
        <v>AT</v>
      </c>
      <c r="AX475" s="9" t="s">
        <v>17</v>
      </c>
      <c r="AY475" s="1">
        <v>1.1401068089244499</v>
      </c>
      <c r="AZ475" s="1">
        <v>1.16639812803054</v>
      </c>
      <c r="BA475" s="1">
        <v>1.46334092236196</v>
      </c>
      <c r="BB475" s="1">
        <v>1.26669892238365</v>
      </c>
      <c r="BC475" s="1">
        <v>1.8078656959377499</v>
      </c>
      <c r="BD475" s="1">
        <v>1.94572666103211</v>
      </c>
      <c r="BE475" s="1">
        <v>3.05283223704288</v>
      </c>
      <c r="BF475" s="1">
        <v>1.1588357212371601</v>
      </c>
      <c r="BG475" s="15">
        <v>1.13294674296187</v>
      </c>
      <c r="BH475" s="1" t="str">
        <f t="shared" si="79"/>
        <v>BG</v>
      </c>
    </row>
    <row r="476" spans="2:60" x14ac:dyDescent="0.35">
      <c r="B476" s="9" t="s">
        <v>18</v>
      </c>
      <c r="C476" s="1">
        <v>3.1354220307130301</v>
      </c>
      <c r="D476" s="1">
        <v>1.3651563127127899</v>
      </c>
      <c r="E476" s="1">
        <v>2.2922048687105199</v>
      </c>
      <c r="F476" s="1">
        <v>2.0183620943171898</v>
      </c>
      <c r="G476" s="1">
        <v>3.0861857583073502</v>
      </c>
      <c r="H476" s="1">
        <v>2.6325032492939502</v>
      </c>
      <c r="I476" s="1">
        <v>2.92226868874645</v>
      </c>
      <c r="J476" s="1">
        <v>1.7302633277438799</v>
      </c>
      <c r="K476" s="15">
        <v>1.36445888636551</v>
      </c>
      <c r="L476" s="1" t="str">
        <f t="shared" si="75"/>
        <v>K</v>
      </c>
      <c r="N476" s="9" t="s">
        <v>18</v>
      </c>
      <c r="O476" s="1">
        <v>7.5066408601270496</v>
      </c>
      <c r="P476" s="1">
        <v>6.6719849133623299</v>
      </c>
      <c r="Q476" s="1">
        <v>7.7613112935201496</v>
      </c>
      <c r="R476" s="1">
        <v>7.6196489012658501</v>
      </c>
      <c r="S476" s="1">
        <v>8.5086441255199095</v>
      </c>
      <c r="T476" s="1">
        <v>9.3479087424271103</v>
      </c>
      <c r="U476" s="1">
        <v>11.098613438974599</v>
      </c>
      <c r="V476" s="1">
        <v>7.9484661607413196</v>
      </c>
      <c r="W476" s="15">
        <v>6.7954854057267298</v>
      </c>
      <c r="X476" s="1" t="str">
        <f t="shared" si="76"/>
        <v>P</v>
      </c>
      <c r="Z476" s="9" t="s">
        <v>18</v>
      </c>
      <c r="AA476" s="1">
        <v>3.6253103052996098</v>
      </c>
      <c r="AB476" s="1">
        <v>2.1775695350019602</v>
      </c>
      <c r="AC476" s="1">
        <v>2.70016630486327</v>
      </c>
      <c r="AD476" s="1">
        <v>3.4499597125115198</v>
      </c>
      <c r="AE476" s="1">
        <v>3.3877563259665702</v>
      </c>
      <c r="AF476" s="1">
        <v>3.0659615681749401</v>
      </c>
      <c r="AG476" s="1">
        <v>3.2416596468370602</v>
      </c>
      <c r="AH476" s="1">
        <v>2.1192111180728999</v>
      </c>
      <c r="AI476" s="15">
        <v>2.5148611382467001</v>
      </c>
      <c r="AJ476" s="1" t="str">
        <f t="shared" si="77"/>
        <v>AH</v>
      </c>
      <c r="AL476" s="9" t="s">
        <v>18</v>
      </c>
      <c r="AM476" s="1">
        <v>4.9242573255192497</v>
      </c>
      <c r="AN476" s="1">
        <v>2.3951723183259901</v>
      </c>
      <c r="AO476" s="1">
        <v>3.4132105200125098</v>
      </c>
      <c r="AP476" s="1">
        <v>3.5383771516475702</v>
      </c>
      <c r="AQ476" s="1">
        <v>4.1799506942086202</v>
      </c>
      <c r="AR476" s="1">
        <v>3.7635802279705302</v>
      </c>
      <c r="AS476" s="1">
        <v>3.6273230766706499</v>
      </c>
      <c r="AT476" s="1">
        <v>2.2804031555983801</v>
      </c>
      <c r="AU476" s="15">
        <v>2.57953171718591</v>
      </c>
      <c r="AV476" s="1" t="str">
        <f t="shared" si="78"/>
        <v>AT</v>
      </c>
      <c r="AX476" s="9" t="s">
        <v>18</v>
      </c>
      <c r="AY476" s="1">
        <v>1.5893284573579001</v>
      </c>
      <c r="AZ476" s="1">
        <v>1.0992316485582201</v>
      </c>
      <c r="BA476" s="1">
        <v>1.43643296523987</v>
      </c>
      <c r="BB476" s="1">
        <v>1.2389304681478399</v>
      </c>
      <c r="BC476" s="1">
        <v>1.6135978270262501</v>
      </c>
      <c r="BD476" s="1">
        <v>1.8326377248403201</v>
      </c>
      <c r="BE476" s="1">
        <v>2.5323295604924199</v>
      </c>
      <c r="BF476" s="1">
        <v>1.1251924505415001</v>
      </c>
      <c r="BG476" s="15">
        <v>1.09628346143601</v>
      </c>
      <c r="BH476" s="1" t="str">
        <f t="shared" si="79"/>
        <v>BG</v>
      </c>
    </row>
    <row r="477" spans="2:60" x14ac:dyDescent="0.35">
      <c r="B477" s="10" t="s">
        <v>30</v>
      </c>
      <c r="K477" s="15"/>
      <c r="N477" s="10" t="s">
        <v>30</v>
      </c>
      <c r="W477" s="15"/>
      <c r="Z477" s="10" t="s">
        <v>30</v>
      </c>
      <c r="AI477" s="15"/>
      <c r="AL477" s="10" t="s">
        <v>30</v>
      </c>
      <c r="AU477" s="15"/>
      <c r="AX477" s="10" t="s">
        <v>30</v>
      </c>
      <c r="BG477" s="15"/>
    </row>
    <row r="478" spans="2:60" x14ac:dyDescent="0.35">
      <c r="B478" s="9" t="s">
        <v>11</v>
      </c>
      <c r="C478" s="1">
        <v>1.87565254868577</v>
      </c>
      <c r="D478" s="1">
        <v>1.8323510703385899</v>
      </c>
      <c r="E478" s="1">
        <v>2.9385006333089798</v>
      </c>
      <c r="F478" s="1">
        <v>2.1756602836855299</v>
      </c>
      <c r="G478" s="1">
        <v>3.1308005539658699</v>
      </c>
      <c r="H478" s="1">
        <v>2.1028459848215499</v>
      </c>
      <c r="I478" s="1">
        <v>2.3993148280576002</v>
      </c>
      <c r="J478" s="1">
        <v>1.7479391102639299</v>
      </c>
      <c r="K478" s="15">
        <v>1.76492888565922</v>
      </c>
      <c r="L478" s="1" t="str">
        <f t="shared" si="75"/>
        <v>J</v>
      </c>
      <c r="N478" s="9" t="s">
        <v>11</v>
      </c>
      <c r="O478" s="1">
        <v>7.3407142208462899</v>
      </c>
      <c r="P478" s="1">
        <v>8.0305428364500706</v>
      </c>
      <c r="Q478" s="1">
        <v>8.2537679326780697</v>
      </c>
      <c r="R478" s="1">
        <v>8.4232607844792309</v>
      </c>
      <c r="S478" s="1">
        <v>8.1137755216758407</v>
      </c>
      <c r="T478" s="1">
        <v>8.1880376072004495</v>
      </c>
      <c r="U478" s="1">
        <v>8.7310419150847007</v>
      </c>
      <c r="V478" s="1">
        <v>7.4775886504924003</v>
      </c>
      <c r="W478" s="15">
        <v>7.9696627990567999</v>
      </c>
      <c r="X478" s="1" t="str">
        <f t="shared" si="76"/>
        <v>O</v>
      </c>
      <c r="Z478" s="9" t="s">
        <v>11</v>
      </c>
      <c r="AA478" s="1">
        <v>2.4724783203428902</v>
      </c>
      <c r="AB478" s="1">
        <v>2.68842734411413</v>
      </c>
      <c r="AC478" s="1">
        <v>2.9846599054935798</v>
      </c>
      <c r="AD478" s="1">
        <v>2.9272562209444399</v>
      </c>
      <c r="AE478" s="1">
        <v>3.1175469987682898</v>
      </c>
      <c r="AF478" s="1">
        <v>2.7064782534299998</v>
      </c>
      <c r="AG478" s="1">
        <v>2.8307059474976102</v>
      </c>
      <c r="AH478" s="1">
        <v>2.3654306864719898</v>
      </c>
      <c r="AI478" s="15">
        <v>2.6741398690309302</v>
      </c>
      <c r="AJ478" s="1" t="str">
        <f t="shared" si="77"/>
        <v>AH</v>
      </c>
      <c r="AL478" s="9" t="s">
        <v>11</v>
      </c>
      <c r="AM478" s="1">
        <v>3.2838262465649501</v>
      </c>
      <c r="AN478" s="1">
        <v>3.1898910817965902</v>
      </c>
      <c r="AO478" s="1">
        <v>3.7677018202478099</v>
      </c>
      <c r="AP478" s="1">
        <v>3.3609877473922301</v>
      </c>
      <c r="AQ478" s="1">
        <v>3.84511902628214</v>
      </c>
      <c r="AR478" s="1">
        <v>3.3992201581582</v>
      </c>
      <c r="AS478" s="1">
        <v>3.12796154314867</v>
      </c>
      <c r="AT478" s="1">
        <v>2.9404369919386801</v>
      </c>
      <c r="AU478" s="15">
        <v>3.1904912846699101</v>
      </c>
      <c r="AV478" s="1" t="str">
        <f t="shared" si="78"/>
        <v>AT</v>
      </c>
      <c r="AX478" s="9" t="s">
        <v>11</v>
      </c>
      <c r="AY478" s="1">
        <v>1.1520023304159701</v>
      </c>
      <c r="AZ478" s="1">
        <v>1.33847321822478</v>
      </c>
      <c r="BA478" s="1">
        <v>1.58807042189015</v>
      </c>
      <c r="BB478" s="1">
        <v>1.33318579803355</v>
      </c>
      <c r="BC478" s="1">
        <v>1.6096018461966699</v>
      </c>
      <c r="BD478" s="1">
        <v>1.364872219532</v>
      </c>
      <c r="BE478" s="1">
        <v>2.39142382513212</v>
      </c>
      <c r="BF478" s="1">
        <v>1.11338806938672</v>
      </c>
      <c r="BG478" s="15">
        <v>1.29461198453078</v>
      </c>
      <c r="BH478" s="1" t="str">
        <f t="shared" si="79"/>
        <v>BF</v>
      </c>
    </row>
    <row r="479" spans="2:60" x14ac:dyDescent="0.35">
      <c r="B479" s="9" t="s">
        <v>12</v>
      </c>
      <c r="C479" s="1">
        <v>3.3908405832636599</v>
      </c>
      <c r="D479" s="1">
        <v>2.0374125591294199</v>
      </c>
      <c r="E479" s="1">
        <v>3.2595999924657399</v>
      </c>
      <c r="F479" s="1">
        <v>2.5524156527375501</v>
      </c>
      <c r="G479" s="1">
        <v>3.6083654597424601</v>
      </c>
      <c r="H479" s="1">
        <v>2.9638028556458802</v>
      </c>
      <c r="I479" s="1">
        <v>3.1157318759963499</v>
      </c>
      <c r="J479" s="1">
        <v>2.1607482731801002</v>
      </c>
      <c r="K479" s="15">
        <v>1.8633016456756799</v>
      </c>
      <c r="L479" s="1" t="str">
        <f t="shared" si="75"/>
        <v>K</v>
      </c>
      <c r="N479" s="9" t="s">
        <v>12</v>
      </c>
      <c r="O479" s="1">
        <v>7.7454515942673803</v>
      </c>
      <c r="P479" s="1">
        <v>8.0587788384789008</v>
      </c>
      <c r="Q479" s="1">
        <v>8.7861615416867007</v>
      </c>
      <c r="R479" s="1">
        <v>8.73288435861331</v>
      </c>
      <c r="S479" s="1">
        <v>8.7635314174191592</v>
      </c>
      <c r="T479" s="1">
        <v>9.6636350905845898</v>
      </c>
      <c r="U479" s="1">
        <v>9.9527424839992396</v>
      </c>
      <c r="V479" s="1">
        <v>8.3555548267841893</v>
      </c>
      <c r="W479" s="15">
        <v>7.9294150555988603</v>
      </c>
      <c r="X479" s="1" t="str">
        <f t="shared" si="76"/>
        <v>O</v>
      </c>
      <c r="Z479" s="9" t="s">
        <v>12</v>
      </c>
      <c r="AA479" s="1">
        <v>3.44712262268503</v>
      </c>
      <c r="AB479" s="1">
        <v>2.6774580603070901</v>
      </c>
      <c r="AC479" s="1">
        <v>3.14538450194773</v>
      </c>
      <c r="AD479" s="1">
        <v>3.36975472207877</v>
      </c>
      <c r="AE479" s="1">
        <v>3.43559582468699</v>
      </c>
      <c r="AF479" s="1">
        <v>3.28907247217776</v>
      </c>
      <c r="AG479" s="1">
        <v>3.4691884025723998</v>
      </c>
      <c r="AH479" s="1">
        <v>2.6070234420386198</v>
      </c>
      <c r="AI479" s="15">
        <v>2.7804718271428701</v>
      </c>
      <c r="AJ479" s="1" t="str">
        <f t="shared" si="77"/>
        <v>AH</v>
      </c>
      <c r="AL479" s="9" t="s">
        <v>12</v>
      </c>
      <c r="AM479" s="1">
        <v>5.1291403756180003</v>
      </c>
      <c r="AN479" s="1">
        <v>3.2232802481107901</v>
      </c>
      <c r="AO479" s="1">
        <v>4.0786662458933298</v>
      </c>
      <c r="AP479" s="1">
        <v>3.5738420551392198</v>
      </c>
      <c r="AQ479" s="1">
        <v>4.1794964866288202</v>
      </c>
      <c r="AR479" s="1">
        <v>3.9390883419963498</v>
      </c>
      <c r="AS479" s="1">
        <v>3.6603265507401499</v>
      </c>
      <c r="AT479" s="1">
        <v>3.1082299804101501</v>
      </c>
      <c r="AU479" s="15">
        <v>3.22714101253914</v>
      </c>
      <c r="AV479" s="1" t="str">
        <f t="shared" si="78"/>
        <v>AT</v>
      </c>
      <c r="AX479" s="9" t="s">
        <v>12</v>
      </c>
      <c r="AY479" s="1">
        <v>1.2677318817739001</v>
      </c>
      <c r="AZ479" s="1">
        <v>1.3635027666034101</v>
      </c>
      <c r="BA479" s="1">
        <v>1.7819266651824499</v>
      </c>
      <c r="BB479" s="1">
        <v>1.36313820525646</v>
      </c>
      <c r="BC479" s="1">
        <v>1.697847249943</v>
      </c>
      <c r="BD479" s="1">
        <v>2.21621197056154</v>
      </c>
      <c r="BE479" s="1">
        <v>2.9953824487168501</v>
      </c>
      <c r="BF479" s="1">
        <v>1.25058159693312</v>
      </c>
      <c r="BG479" s="15">
        <v>1.30441138499905</v>
      </c>
      <c r="BH479" s="1" t="str">
        <f t="shared" si="79"/>
        <v>BF</v>
      </c>
    </row>
    <row r="480" spans="2:60" x14ac:dyDescent="0.35">
      <c r="B480" s="9" t="s">
        <v>13</v>
      </c>
      <c r="C480" s="1">
        <v>5.2890342503143497</v>
      </c>
      <c r="D480" s="1">
        <v>2.1604272542891101</v>
      </c>
      <c r="E480" s="1">
        <v>4.17243833989526</v>
      </c>
      <c r="F480" s="1">
        <v>4.3514947371949004</v>
      </c>
      <c r="G480" s="1">
        <v>5.3373531429371397</v>
      </c>
      <c r="H480" s="1">
        <v>4.1282888508739397</v>
      </c>
      <c r="I480" s="1">
        <v>4.2084078236118296</v>
      </c>
      <c r="J480" s="1">
        <v>2.8149158307970099</v>
      </c>
      <c r="K480" s="15">
        <v>2.1127555220901799</v>
      </c>
      <c r="L480" s="1" t="str">
        <f t="shared" si="75"/>
        <v>K</v>
      </c>
      <c r="N480" s="9" t="s">
        <v>13</v>
      </c>
      <c r="O480" s="1">
        <v>8.0412841626935592</v>
      </c>
      <c r="P480" s="1">
        <v>8.2340517378651796</v>
      </c>
      <c r="Q480" s="1">
        <v>9.6077171856233399</v>
      </c>
      <c r="R480" s="1">
        <v>9.3389091144219698</v>
      </c>
      <c r="S480" s="1">
        <v>9.6200064034874906</v>
      </c>
      <c r="T480" s="1">
        <v>12.060680588290399</v>
      </c>
      <c r="U480" s="1">
        <v>13.369947597459101</v>
      </c>
      <c r="V480" s="1">
        <v>9.8876072387530591</v>
      </c>
      <c r="W480" s="15">
        <v>8.0219555811160692</v>
      </c>
      <c r="X480" s="1" t="str">
        <f t="shared" si="76"/>
        <v>W</v>
      </c>
      <c r="Z480" s="9" t="s">
        <v>13</v>
      </c>
      <c r="AA480" s="1">
        <v>4.0999858276138799</v>
      </c>
      <c r="AB480" s="1">
        <v>3.14178157716055</v>
      </c>
      <c r="AC480" s="1">
        <v>3.6204446492896301</v>
      </c>
      <c r="AD480" s="1">
        <v>4.6372984534853803</v>
      </c>
      <c r="AE480" s="1">
        <v>4.2972775493369904</v>
      </c>
      <c r="AF480" s="1">
        <v>4.8790666595363303</v>
      </c>
      <c r="AG480" s="1">
        <v>4.4906286787958196</v>
      </c>
      <c r="AH480" s="1">
        <v>3.0241938941832598</v>
      </c>
      <c r="AI480" s="15">
        <v>3.25765082723135</v>
      </c>
      <c r="AJ480" s="1" t="str">
        <f t="shared" si="77"/>
        <v>AH</v>
      </c>
      <c r="AL480" s="9" t="s">
        <v>13</v>
      </c>
      <c r="AM480" s="1">
        <v>6.5719277646635197</v>
      </c>
      <c r="AN480" s="1">
        <v>3.3593081611866502</v>
      </c>
      <c r="AO480" s="1">
        <v>4.7865321104346403</v>
      </c>
      <c r="AP480" s="1">
        <v>5.7718701411394902</v>
      </c>
      <c r="AQ480" s="1">
        <v>5.3627827909907397</v>
      </c>
      <c r="AR480" s="1">
        <v>5.1598412221635597</v>
      </c>
      <c r="AS480" s="1">
        <v>4.82694762041407</v>
      </c>
      <c r="AT480" s="1">
        <v>3.4678878918657499</v>
      </c>
      <c r="AU480" s="15">
        <v>3.3854152786285501</v>
      </c>
      <c r="AV480" s="1" t="str">
        <f t="shared" si="78"/>
        <v>AN</v>
      </c>
      <c r="AX480" s="9" t="s">
        <v>13</v>
      </c>
      <c r="AY480" s="1">
        <v>1.36914151465008</v>
      </c>
      <c r="AZ480" s="1">
        <v>1.3886916504887701</v>
      </c>
      <c r="BA480" s="1">
        <v>2.0315065799314702</v>
      </c>
      <c r="BB480" s="1">
        <v>1.4723951918804601</v>
      </c>
      <c r="BC480" s="1">
        <v>2.1406423306977</v>
      </c>
      <c r="BD480" s="1">
        <v>2.9626180312682999</v>
      </c>
      <c r="BE480" s="1">
        <v>3.6129634577143501</v>
      </c>
      <c r="BF480" s="1">
        <v>1.6209091176459201</v>
      </c>
      <c r="BG480" s="15">
        <v>1.34714126189006</v>
      </c>
      <c r="BH480" s="1" t="str">
        <f t="shared" si="79"/>
        <v>BG</v>
      </c>
    </row>
    <row r="481" spans="2:60" x14ac:dyDescent="0.35">
      <c r="B481" s="9" t="s">
        <v>14</v>
      </c>
      <c r="C481" s="1">
        <v>6.1995240798864399</v>
      </c>
      <c r="D481" s="1">
        <v>4.44071920587007</v>
      </c>
      <c r="E481" s="1">
        <v>6.0168779912911301</v>
      </c>
      <c r="F481" s="1">
        <v>9.0810797185377403</v>
      </c>
      <c r="G481" s="1">
        <v>7.1338926776837202</v>
      </c>
      <c r="H481" s="1">
        <v>6.0810911609993603</v>
      </c>
      <c r="I481" s="1">
        <v>6.2367678207700497</v>
      </c>
      <c r="J481" s="1">
        <v>3.8946536925771902</v>
      </c>
      <c r="K481" s="15">
        <v>3.1703782985549198</v>
      </c>
      <c r="L481" s="1" t="str">
        <f t="shared" si="75"/>
        <v>K</v>
      </c>
      <c r="N481" s="9" t="s">
        <v>14</v>
      </c>
      <c r="O481" s="1">
        <v>9.0789034495134509</v>
      </c>
      <c r="P481" s="1">
        <v>11.423028641529999</v>
      </c>
      <c r="Q481" s="1">
        <v>12.187776748366</v>
      </c>
      <c r="R481" s="1">
        <v>12.7904521501604</v>
      </c>
      <c r="S481" s="1">
        <v>10.8481179587117</v>
      </c>
      <c r="T481" s="1">
        <v>16.528494300824299</v>
      </c>
      <c r="U481" s="1">
        <v>17.026681468695799</v>
      </c>
      <c r="V481" s="1">
        <v>13.3371319535918</v>
      </c>
      <c r="W481" s="15">
        <v>10.4530931142904</v>
      </c>
      <c r="X481" s="1" t="str">
        <f t="shared" si="76"/>
        <v>O</v>
      </c>
      <c r="Z481" s="9" t="s">
        <v>14</v>
      </c>
      <c r="AA481" s="1">
        <v>5.42584848891841</v>
      </c>
      <c r="AB481" s="1">
        <v>6.4386904107504304</v>
      </c>
      <c r="AC481" s="1">
        <v>5.7739823771403103</v>
      </c>
      <c r="AD481" s="1">
        <v>7.9621700815373</v>
      </c>
      <c r="AE481" s="1">
        <v>5.6137162571342003</v>
      </c>
      <c r="AF481" s="1">
        <v>6.7203537517434198</v>
      </c>
      <c r="AG481" s="1">
        <v>6.5332249246184597</v>
      </c>
      <c r="AH481" s="1">
        <v>3.9849850787847201</v>
      </c>
      <c r="AI481" s="15">
        <v>4.4934311907896403</v>
      </c>
      <c r="AJ481" s="1" t="str">
        <f t="shared" si="77"/>
        <v>AH</v>
      </c>
      <c r="AL481" s="9" t="s">
        <v>14</v>
      </c>
      <c r="AM481" s="1">
        <v>5.5165154081689201</v>
      </c>
      <c r="AN481" s="1">
        <v>4.7296712124811098</v>
      </c>
      <c r="AO481" s="1">
        <v>5.9555539916018203</v>
      </c>
      <c r="AP481" s="1">
        <v>7.2170194949773601</v>
      </c>
      <c r="AQ481" s="1">
        <v>5.5332737041843698</v>
      </c>
      <c r="AR481" s="1">
        <v>7.6747053486180299</v>
      </c>
      <c r="AS481" s="1">
        <v>7.1878127523127402</v>
      </c>
      <c r="AT481" s="1">
        <v>4.6178161926515697</v>
      </c>
      <c r="AU481" s="15">
        <v>4.3551928577436403</v>
      </c>
      <c r="AV481" s="1" t="str">
        <f t="shared" si="78"/>
        <v>AU</v>
      </c>
      <c r="AX481" s="9" t="s">
        <v>14</v>
      </c>
      <c r="AY481" s="1">
        <v>3.2999738809799202</v>
      </c>
      <c r="AZ481" s="1">
        <v>2.6751157323085999</v>
      </c>
      <c r="BA481" s="1">
        <v>2.6329137009743802</v>
      </c>
      <c r="BB481" s="1">
        <v>1.74550713603259</v>
      </c>
      <c r="BC481" s="1">
        <v>2.2208543647630399</v>
      </c>
      <c r="BD481" s="1">
        <v>5.3051193458097297</v>
      </c>
      <c r="BE481" s="1">
        <v>5.49484577925341</v>
      </c>
      <c r="BF481" s="1">
        <v>2.4330890462862498</v>
      </c>
      <c r="BG481" s="15">
        <v>1.65324109874265</v>
      </c>
      <c r="BH481" s="1" t="str">
        <f t="shared" si="79"/>
        <v>BG</v>
      </c>
    </row>
    <row r="482" spans="2:60" x14ac:dyDescent="0.35">
      <c r="B482" s="9" t="s">
        <v>15</v>
      </c>
      <c r="C482" s="1">
        <v>6.35243792813786</v>
      </c>
      <c r="D482" s="1">
        <v>12.514908658663799</v>
      </c>
      <c r="E482" s="1">
        <v>7.7196360405256703</v>
      </c>
      <c r="F482" s="1">
        <v>12.949570798386</v>
      </c>
      <c r="G482" s="1">
        <v>7.11291417853485</v>
      </c>
      <c r="H482" s="1">
        <v>6.1482054535575497</v>
      </c>
      <c r="I482" s="1">
        <v>6.07791384237483</v>
      </c>
      <c r="J482" s="1">
        <v>9.8542921373026804</v>
      </c>
      <c r="K482" s="15">
        <v>12.4911285012947</v>
      </c>
      <c r="L482" s="1" t="str">
        <f t="shared" si="75"/>
        <v>I</v>
      </c>
      <c r="N482" s="9" t="s">
        <v>15</v>
      </c>
      <c r="O482" s="1">
        <v>9.5685033620510094</v>
      </c>
      <c r="P482" s="1">
        <v>12.537102504598099</v>
      </c>
      <c r="Q482" s="1">
        <v>12.6984273039256</v>
      </c>
      <c r="R482" s="1">
        <v>13.440240489302299</v>
      </c>
      <c r="S482" s="1">
        <v>10.194766822144</v>
      </c>
      <c r="T482" s="1">
        <v>10.987759468745301</v>
      </c>
      <c r="U482" s="1">
        <v>11.949119693482</v>
      </c>
      <c r="V482" s="1">
        <v>12.2421049267979</v>
      </c>
      <c r="W482" s="15">
        <v>12.5293058436605</v>
      </c>
      <c r="X482" s="1" t="str">
        <f t="shared" si="76"/>
        <v>O</v>
      </c>
      <c r="Z482" s="9" t="s">
        <v>15</v>
      </c>
      <c r="AA482" s="1">
        <v>6.0219310506164696</v>
      </c>
      <c r="AB482" s="1">
        <v>12.0751776648038</v>
      </c>
      <c r="AC482" s="1">
        <v>7.2773633625207701</v>
      </c>
      <c r="AD482" s="1">
        <v>11.942999843985699</v>
      </c>
      <c r="AE482" s="1">
        <v>6.2301322919913797</v>
      </c>
      <c r="AF482" s="1">
        <v>5.5975184635175097</v>
      </c>
      <c r="AG482" s="1">
        <v>6.1920164213281303</v>
      </c>
      <c r="AH482" s="1">
        <v>7.2809722637234797</v>
      </c>
      <c r="AI482" s="15">
        <v>12.1928054751424</v>
      </c>
      <c r="AJ482" s="1" t="str">
        <f t="shared" si="77"/>
        <v>AF</v>
      </c>
      <c r="AL482" s="9" t="s">
        <v>15</v>
      </c>
      <c r="AM482" s="1">
        <v>8.3578702609128204</v>
      </c>
      <c r="AN482" s="1">
        <v>15.4394479584224</v>
      </c>
      <c r="AO482" s="1">
        <v>12.6377077759778</v>
      </c>
      <c r="AP482" s="1">
        <v>15.262916596681601</v>
      </c>
      <c r="AQ482" s="1">
        <v>7.3511900234857999</v>
      </c>
      <c r="AR482" s="1">
        <v>6.4503503974372904</v>
      </c>
      <c r="AS482" s="1">
        <v>6.2159993499381603</v>
      </c>
      <c r="AT482" s="1">
        <v>10.888828447485899</v>
      </c>
      <c r="AU482" s="15">
        <v>15.4611064882805</v>
      </c>
      <c r="AV482" s="1" t="str">
        <f t="shared" si="78"/>
        <v>AS</v>
      </c>
      <c r="AX482" s="9" t="s">
        <v>15</v>
      </c>
      <c r="AY482" s="1">
        <v>2.0626020833450101</v>
      </c>
      <c r="AZ482" s="1">
        <v>2.4682412551799602</v>
      </c>
      <c r="BA482" s="1">
        <v>2.5482616170617098</v>
      </c>
      <c r="BB482" s="1">
        <v>2.482939395387</v>
      </c>
      <c r="BC482" s="1">
        <v>2.06163006204876</v>
      </c>
      <c r="BD482" s="1">
        <v>2.2917320915539001</v>
      </c>
      <c r="BE482" s="1">
        <v>2.9408117985693898</v>
      </c>
      <c r="BF482" s="1">
        <v>2.08070720728742</v>
      </c>
      <c r="BG482" s="15">
        <v>2.4666805569546102</v>
      </c>
      <c r="BH482" s="1" t="str">
        <f t="shared" si="79"/>
        <v>BC</v>
      </c>
    </row>
    <row r="483" spans="2:60" x14ac:dyDescent="0.35">
      <c r="B483" s="9" t="s">
        <v>16</v>
      </c>
      <c r="C483" s="1">
        <v>2.5432354516062299</v>
      </c>
      <c r="D483" s="1">
        <v>2.25139491530651</v>
      </c>
      <c r="E483" s="1">
        <v>3.2068508683925598</v>
      </c>
      <c r="F483" s="1">
        <v>2.8641307588615299</v>
      </c>
      <c r="G483" s="1">
        <v>3.5620924222195001</v>
      </c>
      <c r="H483" s="1">
        <v>2.9959645089001801</v>
      </c>
      <c r="I483" s="1">
        <v>2.87508915705458</v>
      </c>
      <c r="J483" s="1">
        <v>2.2747144617934101</v>
      </c>
      <c r="K483" s="15">
        <v>2.09772825214251</v>
      </c>
      <c r="L483" s="1" t="str">
        <f t="shared" si="75"/>
        <v>K</v>
      </c>
      <c r="N483" s="9" t="s">
        <v>16</v>
      </c>
      <c r="O483" s="1">
        <v>8.2533632439697495</v>
      </c>
      <c r="P483" s="1">
        <v>8.7546530252717893</v>
      </c>
      <c r="Q483" s="1">
        <v>9.3774382115300092</v>
      </c>
      <c r="R483" s="1">
        <v>9.2613992739470206</v>
      </c>
      <c r="S483" s="1">
        <v>8.8101098924640606</v>
      </c>
      <c r="T483" s="1">
        <v>9.7282683169267798</v>
      </c>
      <c r="U483" s="1">
        <v>10.1748576744871</v>
      </c>
      <c r="V483" s="1">
        <v>8.5773951021579702</v>
      </c>
      <c r="W483" s="15">
        <v>8.3574775250355398</v>
      </c>
      <c r="X483" s="1" t="str">
        <f t="shared" si="76"/>
        <v>O</v>
      </c>
      <c r="Z483" s="9" t="s">
        <v>16</v>
      </c>
      <c r="AA483" s="1">
        <v>4.0370221556369401</v>
      </c>
      <c r="AB483" s="1">
        <v>3.01077918920994</v>
      </c>
      <c r="AC483" s="1">
        <v>3.4211986396902501</v>
      </c>
      <c r="AD483" s="1">
        <v>3.5231658934791299</v>
      </c>
      <c r="AE483" s="1">
        <v>3.5869020171625201</v>
      </c>
      <c r="AF483" s="1">
        <v>3.4086370680329501</v>
      </c>
      <c r="AG483" s="1">
        <v>3.4727657141502002</v>
      </c>
      <c r="AH483" s="1">
        <v>2.7954243918964901</v>
      </c>
      <c r="AI483" s="15">
        <v>3.04858599381325</v>
      </c>
      <c r="AJ483" s="1" t="str">
        <f t="shared" si="77"/>
        <v>AH</v>
      </c>
      <c r="AL483" s="9" t="s">
        <v>16</v>
      </c>
      <c r="AM483" s="1">
        <v>5.3942597177807503</v>
      </c>
      <c r="AN483" s="1">
        <v>3.6360085159739701</v>
      </c>
      <c r="AO483" s="1">
        <v>4.5061985218956897</v>
      </c>
      <c r="AP483" s="1">
        <v>3.9917439778552799</v>
      </c>
      <c r="AQ483" s="1">
        <v>4.4163448220432304</v>
      </c>
      <c r="AR483" s="1">
        <v>4.0470821705107198</v>
      </c>
      <c r="AS483" s="1">
        <v>3.6880916966030801</v>
      </c>
      <c r="AT483" s="1">
        <v>3.26002687928887</v>
      </c>
      <c r="AU483" s="15">
        <v>3.5638149105508199</v>
      </c>
      <c r="AV483" s="1" t="str">
        <f t="shared" si="78"/>
        <v>AT</v>
      </c>
      <c r="AX483" s="9" t="s">
        <v>16</v>
      </c>
      <c r="AY483" s="1">
        <v>1.6183119382140201</v>
      </c>
      <c r="AZ483" s="1">
        <v>1.4639053734638401</v>
      </c>
      <c r="BA483" s="1">
        <v>2.2800866190190301</v>
      </c>
      <c r="BB483" s="1">
        <v>1.5160751053963299</v>
      </c>
      <c r="BC483" s="1">
        <v>1.91312125892517</v>
      </c>
      <c r="BD483" s="1">
        <v>2.2034924507796898</v>
      </c>
      <c r="BE483" s="1">
        <v>3.1612851823355199</v>
      </c>
      <c r="BF483" s="1">
        <v>1.3912204213072601</v>
      </c>
      <c r="BG483" s="15">
        <v>1.45396200541447</v>
      </c>
      <c r="BH483" s="1" t="str">
        <f t="shared" si="79"/>
        <v>BF</v>
      </c>
    </row>
    <row r="484" spans="2:60" x14ac:dyDescent="0.35">
      <c r="B484" s="9" t="s">
        <v>17</v>
      </c>
      <c r="C484" s="1">
        <v>1.5507394893729101</v>
      </c>
      <c r="D484" s="1">
        <v>1.28411505099353</v>
      </c>
      <c r="E484" s="1">
        <v>2.3803809033480898</v>
      </c>
      <c r="F484" s="1">
        <v>2.0668925093608399</v>
      </c>
      <c r="G484" s="1">
        <v>2.6892170847369101</v>
      </c>
      <c r="H484" s="1">
        <v>2.6587956356170901</v>
      </c>
      <c r="I484" s="1">
        <v>2.9944633613866598</v>
      </c>
      <c r="J484" s="1">
        <v>1.66610586676607</v>
      </c>
      <c r="K484" s="15">
        <v>1.23823944510291</v>
      </c>
      <c r="L484" s="1" t="str">
        <f t="shared" si="75"/>
        <v>K</v>
      </c>
      <c r="N484" s="9" t="s">
        <v>17</v>
      </c>
      <c r="O484" s="1">
        <v>7.4857037690000299</v>
      </c>
      <c r="P484" s="1">
        <v>7.5504957972404103</v>
      </c>
      <c r="Q484" s="1">
        <v>8.1127313565064796</v>
      </c>
      <c r="R484" s="1">
        <v>8.3113122764354301</v>
      </c>
      <c r="S484" s="1">
        <v>8.2423777384634302</v>
      </c>
      <c r="T484" s="1">
        <v>9.4123234027158507</v>
      </c>
      <c r="U484" s="1">
        <v>10.0389642307605</v>
      </c>
      <c r="V484" s="1">
        <v>8.1130779886068591</v>
      </c>
      <c r="W484" s="15">
        <v>7.44675632280532</v>
      </c>
      <c r="X484" s="1" t="str">
        <f t="shared" si="76"/>
        <v>W</v>
      </c>
      <c r="Z484" s="9" t="s">
        <v>17</v>
      </c>
      <c r="AA484" s="1">
        <v>2.71602771166333</v>
      </c>
      <c r="AB484" s="1">
        <v>2.5175069827764398</v>
      </c>
      <c r="AC484" s="1">
        <v>2.8348324489733501</v>
      </c>
      <c r="AD484" s="1">
        <v>3.5058609688866702</v>
      </c>
      <c r="AE484" s="1">
        <v>3.2314064656758101</v>
      </c>
      <c r="AF484" s="1">
        <v>3.25800087442631</v>
      </c>
      <c r="AG484" s="1">
        <v>3.3325444918107698</v>
      </c>
      <c r="AH484" s="1">
        <v>2.3938355222393701</v>
      </c>
      <c r="AI484" s="15">
        <v>2.68115618085583</v>
      </c>
      <c r="AJ484" s="1" t="str">
        <f t="shared" si="77"/>
        <v>AH</v>
      </c>
      <c r="AL484" s="9" t="s">
        <v>17</v>
      </c>
      <c r="AM484" s="1">
        <v>3.8806910783663899</v>
      </c>
      <c r="AN484" s="1">
        <v>2.8733754199031498</v>
      </c>
      <c r="AO484" s="1">
        <v>3.4873816786437901</v>
      </c>
      <c r="AP484" s="1">
        <v>3.5058400514323398</v>
      </c>
      <c r="AQ484" s="1">
        <v>4.0196837204288602</v>
      </c>
      <c r="AR484" s="1">
        <v>3.88877930300416</v>
      </c>
      <c r="AS484" s="1">
        <v>3.6251327203811901</v>
      </c>
      <c r="AT484" s="1">
        <v>2.78369140756288</v>
      </c>
      <c r="AU484" s="15">
        <v>2.8983519275940002</v>
      </c>
      <c r="AV484" s="1" t="str">
        <f t="shared" si="78"/>
        <v>AT</v>
      </c>
      <c r="AX484" s="9" t="s">
        <v>17</v>
      </c>
      <c r="AY484" s="1">
        <v>1.2034485959049801</v>
      </c>
      <c r="AZ484" s="1">
        <v>1.1643356243445999</v>
      </c>
      <c r="BA484" s="1">
        <v>1.4678298507505401</v>
      </c>
      <c r="BB484" s="1">
        <v>1.3065047312579501</v>
      </c>
      <c r="BC484" s="1">
        <v>1.6637456095210099</v>
      </c>
      <c r="BD484" s="1">
        <v>1.9111198000549401</v>
      </c>
      <c r="BE484" s="1">
        <v>2.3635660448285698</v>
      </c>
      <c r="BF484" s="1">
        <v>1.1368939519718999</v>
      </c>
      <c r="BG484" s="15">
        <v>1.1253007730728599</v>
      </c>
      <c r="BH484" s="1" t="str">
        <f t="shared" si="79"/>
        <v>BG</v>
      </c>
    </row>
    <row r="485" spans="2:60" x14ac:dyDescent="0.35">
      <c r="B485" s="9" t="s">
        <v>18</v>
      </c>
      <c r="C485" s="1">
        <v>4.0018740021680497</v>
      </c>
      <c r="D485" s="1">
        <v>1.3990349047696999</v>
      </c>
      <c r="E485" s="1">
        <v>2.2538132291595199</v>
      </c>
      <c r="F485" s="1">
        <v>2.1597201162666</v>
      </c>
      <c r="G485" s="1">
        <v>2.88276906444603</v>
      </c>
      <c r="H485" s="1">
        <v>2.5887836353035198</v>
      </c>
      <c r="I485" s="1">
        <v>2.7568348903029798</v>
      </c>
      <c r="J485" s="1">
        <v>1.6341444234318201</v>
      </c>
      <c r="K485" s="15">
        <v>1.3388554953748899</v>
      </c>
      <c r="L485" s="1" t="str">
        <f t="shared" si="75"/>
        <v>K</v>
      </c>
      <c r="N485" s="9" t="s">
        <v>18</v>
      </c>
      <c r="O485" s="1">
        <v>7.8658499000881301</v>
      </c>
      <c r="P485" s="1">
        <v>6.6655175779919702</v>
      </c>
      <c r="Q485" s="1">
        <v>7.73339631038231</v>
      </c>
      <c r="R485" s="1">
        <v>7.8454216580542697</v>
      </c>
      <c r="S485" s="1">
        <v>8.5382256748152408</v>
      </c>
      <c r="T485" s="1">
        <v>9.2856088794601295</v>
      </c>
      <c r="U485" s="1">
        <v>10.2365018392937</v>
      </c>
      <c r="V485" s="1">
        <v>7.8957362465751704</v>
      </c>
      <c r="W485" s="15">
        <v>6.7510669780068504</v>
      </c>
      <c r="X485" s="1" t="str">
        <f t="shared" si="76"/>
        <v>P</v>
      </c>
      <c r="Z485" s="9" t="s">
        <v>18</v>
      </c>
      <c r="AA485" s="1">
        <v>4.4943908323680297</v>
      </c>
      <c r="AB485" s="1">
        <v>2.2305728701783201</v>
      </c>
      <c r="AC485" s="1">
        <v>2.7017319122870802</v>
      </c>
      <c r="AD485" s="1">
        <v>3.2740977093093302</v>
      </c>
      <c r="AE485" s="1">
        <v>3.46955104292865</v>
      </c>
      <c r="AF485" s="1">
        <v>3.08968089417169</v>
      </c>
      <c r="AG485" s="1">
        <v>3.1326918760357301</v>
      </c>
      <c r="AH485" s="1">
        <v>2.1011237099336499</v>
      </c>
      <c r="AI485" s="15">
        <v>2.33599513247017</v>
      </c>
      <c r="AJ485" s="1" t="str">
        <f t="shared" si="77"/>
        <v>AH</v>
      </c>
      <c r="AL485" s="9" t="s">
        <v>18</v>
      </c>
      <c r="AM485" s="1">
        <v>5.3394158600664801</v>
      </c>
      <c r="AN485" s="1">
        <v>2.3651017701747699</v>
      </c>
      <c r="AO485" s="1">
        <v>3.3830285544004499</v>
      </c>
      <c r="AP485" s="1">
        <v>3.50097268787506</v>
      </c>
      <c r="AQ485" s="1">
        <v>4.3317414032284001</v>
      </c>
      <c r="AR485" s="1">
        <v>3.8087559529146402</v>
      </c>
      <c r="AS485" s="1">
        <v>3.5453834316321302</v>
      </c>
      <c r="AT485" s="1">
        <v>2.2508809435714698</v>
      </c>
      <c r="AU485" s="15">
        <v>2.5766229103731302</v>
      </c>
      <c r="AV485" s="1" t="str">
        <f t="shared" si="78"/>
        <v>AT</v>
      </c>
      <c r="AX485" s="9" t="s">
        <v>18</v>
      </c>
      <c r="AY485" s="1">
        <v>1.10830534142717</v>
      </c>
      <c r="AZ485" s="1">
        <v>1.0668436385659601</v>
      </c>
      <c r="BA485" s="1">
        <v>1.4283296928415901</v>
      </c>
      <c r="BB485" s="1">
        <v>1.24021475715521</v>
      </c>
      <c r="BC485" s="1">
        <v>1.68200377238951</v>
      </c>
      <c r="BD485" s="1">
        <v>1.8844920941322401</v>
      </c>
      <c r="BE485" s="1">
        <v>2.5094637946985099</v>
      </c>
      <c r="BF485" s="1">
        <v>1.1376121890518101</v>
      </c>
      <c r="BG485" s="15">
        <v>1.0828228661292001</v>
      </c>
      <c r="BH485" s="1" t="str">
        <f t="shared" si="79"/>
        <v>AZ</v>
      </c>
    </row>
    <row r="486" spans="2:60" x14ac:dyDescent="0.35">
      <c r="B486" s="10" t="s">
        <v>31</v>
      </c>
      <c r="K486" s="15"/>
      <c r="N486" s="10" t="s">
        <v>31</v>
      </c>
      <c r="W486" s="15"/>
      <c r="Z486" s="10" t="s">
        <v>31</v>
      </c>
      <c r="AI486" s="15"/>
      <c r="AL486" s="10" t="s">
        <v>31</v>
      </c>
      <c r="AU486" s="15"/>
      <c r="AX486" s="10" t="s">
        <v>31</v>
      </c>
      <c r="BG486" s="15"/>
    </row>
    <row r="487" spans="2:60" x14ac:dyDescent="0.35">
      <c r="B487" s="9" t="s">
        <v>11</v>
      </c>
      <c r="C487" s="1">
        <v>3.9029434077954699</v>
      </c>
      <c r="D487" s="1">
        <v>1.5906657870530501</v>
      </c>
      <c r="E487" s="1">
        <v>3.0950562530484902</v>
      </c>
      <c r="F487" s="1">
        <v>3.1671390813410398</v>
      </c>
      <c r="G487" s="1">
        <v>2.6936750638308098</v>
      </c>
      <c r="H487" s="1">
        <v>2.0744590783007402</v>
      </c>
      <c r="I487" s="1">
        <v>2.4426880233910602</v>
      </c>
      <c r="J487" s="1">
        <v>1.60932799829964</v>
      </c>
      <c r="K487" s="15">
        <v>1.58429610204348</v>
      </c>
      <c r="L487" s="1" t="str">
        <f t="shared" si="75"/>
        <v>K</v>
      </c>
      <c r="N487" s="9" t="s">
        <v>11</v>
      </c>
      <c r="O487" s="1">
        <v>8.1517940621434199</v>
      </c>
      <c r="P487" s="1">
        <v>7.9520067600523197</v>
      </c>
      <c r="Q487" s="1">
        <v>8.3798890832496493</v>
      </c>
      <c r="R487" s="1">
        <v>8.4797225432531391</v>
      </c>
      <c r="S487" s="1">
        <v>8.1448665427777396</v>
      </c>
      <c r="T487" s="1">
        <v>7.9453567171216699</v>
      </c>
      <c r="U487" s="1">
        <v>11.098566481424101</v>
      </c>
      <c r="V487" s="1">
        <v>7.4547484979078797</v>
      </c>
      <c r="W487" s="15">
        <v>7.6688450463101603</v>
      </c>
      <c r="X487" s="1" t="str">
        <f t="shared" si="76"/>
        <v>V</v>
      </c>
      <c r="Z487" s="9" t="s">
        <v>11</v>
      </c>
      <c r="AA487" s="1">
        <v>3.6309989991045901</v>
      </c>
      <c r="AB487" s="1">
        <v>2.57073848895975</v>
      </c>
      <c r="AC487" s="1">
        <v>3.0292155773271001</v>
      </c>
      <c r="AD487" s="1">
        <v>3.2421315702200202</v>
      </c>
      <c r="AE487" s="1">
        <v>2.90997883055207</v>
      </c>
      <c r="AF487" s="1">
        <v>2.5306166771146299</v>
      </c>
      <c r="AG487" s="1">
        <v>4.1891996241184701</v>
      </c>
      <c r="AH487" s="1">
        <v>2.3118766672938</v>
      </c>
      <c r="AI487" s="15">
        <v>2.5519983708679401</v>
      </c>
      <c r="AJ487" s="1" t="str">
        <f t="shared" si="77"/>
        <v>AH</v>
      </c>
      <c r="AL487" s="9" t="s">
        <v>11</v>
      </c>
      <c r="AM487" s="1">
        <v>5.6939692723345496</v>
      </c>
      <c r="AN487" s="1">
        <v>3.1254491007511702</v>
      </c>
      <c r="AO487" s="1">
        <v>3.8013439170047101</v>
      </c>
      <c r="AP487" s="1">
        <v>3.8660142825005002</v>
      </c>
      <c r="AQ487" s="1">
        <v>3.64552723835603</v>
      </c>
      <c r="AR487" s="1">
        <v>3.1909139026247999</v>
      </c>
      <c r="AS487" s="1">
        <v>3.0834649951401598</v>
      </c>
      <c r="AT487" s="1">
        <v>2.8847792744961298</v>
      </c>
      <c r="AU487" s="15">
        <v>3.1135071553176301</v>
      </c>
      <c r="AV487" s="1" t="str">
        <f t="shared" si="78"/>
        <v>AT</v>
      </c>
      <c r="AX487" s="9" t="s">
        <v>11</v>
      </c>
      <c r="AY487" s="1">
        <v>1.20967036463033</v>
      </c>
      <c r="AZ487" s="1">
        <v>1.2735206805389001</v>
      </c>
      <c r="BA487" s="1">
        <v>1.53785572488586</v>
      </c>
      <c r="BB487" s="1">
        <v>1.34044234041816</v>
      </c>
      <c r="BC487" s="1">
        <v>1.51887580312116</v>
      </c>
      <c r="BD487" s="1">
        <v>1.3254935109242301</v>
      </c>
      <c r="BE487" s="1">
        <v>3.1910835901369898</v>
      </c>
      <c r="BF487" s="1">
        <v>1.07400711962313</v>
      </c>
      <c r="BG487" s="15">
        <v>1.2615723318030201</v>
      </c>
      <c r="BH487" s="1" t="str">
        <f t="shared" si="79"/>
        <v>BF</v>
      </c>
    </row>
    <row r="488" spans="2:60" x14ac:dyDescent="0.35">
      <c r="B488" s="9" t="s">
        <v>12</v>
      </c>
      <c r="C488" s="1">
        <v>7.9101342853455598</v>
      </c>
      <c r="D488" s="1">
        <v>2.33651166552615</v>
      </c>
      <c r="E488" s="1">
        <v>3.31200077689126</v>
      </c>
      <c r="F488" s="1">
        <v>5.1872174741306196</v>
      </c>
      <c r="G488" s="1">
        <v>3.2869132786263902</v>
      </c>
      <c r="H488" s="1">
        <v>3.0017778536575102</v>
      </c>
      <c r="I488" s="1">
        <v>3.5071708711034302</v>
      </c>
      <c r="J488" s="1">
        <v>2.0770799499513299</v>
      </c>
      <c r="K488" s="15">
        <v>1.73776383594791</v>
      </c>
      <c r="L488" s="1" t="str">
        <f t="shared" si="75"/>
        <v>K</v>
      </c>
      <c r="N488" s="9" t="s">
        <v>12</v>
      </c>
      <c r="O488" s="1">
        <v>10.613605974880199</v>
      </c>
      <c r="P488" s="1">
        <v>8.0398003040963708</v>
      </c>
      <c r="Q488" s="1">
        <v>8.8587032733141093</v>
      </c>
      <c r="R488" s="1">
        <v>9.7777188865176701</v>
      </c>
      <c r="S488" s="1">
        <v>8.4606936362254803</v>
      </c>
      <c r="T488" s="1">
        <v>9.6808787569179398</v>
      </c>
      <c r="U488" s="1">
        <v>10.3253122277505</v>
      </c>
      <c r="V488" s="1">
        <v>8.3643102755264902</v>
      </c>
      <c r="W488" s="15">
        <v>7.9112382146701599</v>
      </c>
      <c r="X488" s="1" t="str">
        <f t="shared" si="76"/>
        <v>W</v>
      </c>
      <c r="Z488" s="9" t="s">
        <v>12</v>
      </c>
      <c r="AA488" s="1">
        <v>6.9539568935284297</v>
      </c>
      <c r="AB488" s="1">
        <v>2.6651374662614402</v>
      </c>
      <c r="AC488" s="1">
        <v>3.1543935214629801</v>
      </c>
      <c r="AD488" s="1">
        <v>4.60288113025769</v>
      </c>
      <c r="AE488" s="1">
        <v>3.3466940824500999</v>
      </c>
      <c r="AF488" s="1">
        <v>3.18307860842974</v>
      </c>
      <c r="AG488" s="1">
        <v>3.3868197362766299</v>
      </c>
      <c r="AH488" s="1">
        <v>2.5994681855995299</v>
      </c>
      <c r="AI488" s="15">
        <v>2.6766226427942299</v>
      </c>
      <c r="AJ488" s="1" t="str">
        <f t="shared" si="77"/>
        <v>AH</v>
      </c>
      <c r="AL488" s="9" t="s">
        <v>12</v>
      </c>
      <c r="AM488" s="1">
        <v>10.6183162440866</v>
      </c>
      <c r="AN488" s="1">
        <v>3.1753656173095002</v>
      </c>
      <c r="AO488" s="1">
        <v>3.96589427316772</v>
      </c>
      <c r="AP488" s="1">
        <v>4.7994573896652399</v>
      </c>
      <c r="AQ488" s="1">
        <v>4.0804728309287999</v>
      </c>
      <c r="AR488" s="1">
        <v>4.0551460625995697</v>
      </c>
      <c r="AS488" s="1">
        <v>3.6689816810790301</v>
      </c>
      <c r="AT488" s="1">
        <v>3.0701527430043898</v>
      </c>
      <c r="AU488" s="15">
        <v>3.1795198664287501</v>
      </c>
      <c r="AV488" s="1" t="str">
        <f t="shared" si="78"/>
        <v>AT</v>
      </c>
      <c r="AX488" s="9" t="s">
        <v>12</v>
      </c>
      <c r="AY488" s="1">
        <v>1.6530179436558601</v>
      </c>
      <c r="AZ488" s="1">
        <v>1.2940017498171199</v>
      </c>
      <c r="BA488" s="1">
        <v>1.76103450389355</v>
      </c>
      <c r="BB488" s="1">
        <v>1.5774137259593399</v>
      </c>
      <c r="BC488" s="1">
        <v>1.7648286739774901</v>
      </c>
      <c r="BD488" s="1">
        <v>2.1929705443632801</v>
      </c>
      <c r="BE488" s="1">
        <v>3.0386166923893798</v>
      </c>
      <c r="BF488" s="1">
        <v>1.2363502574671601</v>
      </c>
      <c r="BG488" s="15">
        <v>1.2865501201543501</v>
      </c>
      <c r="BH488" s="1" t="str">
        <f t="shared" si="79"/>
        <v>BF</v>
      </c>
    </row>
    <row r="489" spans="2:60" x14ac:dyDescent="0.35">
      <c r="B489" s="9" t="s">
        <v>13</v>
      </c>
      <c r="C489" s="1">
        <v>8.8489984282771701</v>
      </c>
      <c r="D489" s="1">
        <v>2.1120097508101798</v>
      </c>
      <c r="E489" s="1">
        <v>4.0527943430909597</v>
      </c>
      <c r="F489" s="1">
        <v>7.8306419824640097</v>
      </c>
      <c r="G489" s="1">
        <v>5.0906304884170002</v>
      </c>
      <c r="H489" s="1">
        <v>4.2167547416644098</v>
      </c>
      <c r="I489" s="1">
        <v>4.1829094467797097</v>
      </c>
      <c r="J489" s="1">
        <v>2.8238845095074701</v>
      </c>
      <c r="K489" s="15">
        <v>2.0272983296291001</v>
      </c>
      <c r="L489" s="1" t="str">
        <f t="shared" si="75"/>
        <v>K</v>
      </c>
      <c r="N489" s="9" t="s">
        <v>13</v>
      </c>
      <c r="O489" s="1">
        <v>9.9891473922754095</v>
      </c>
      <c r="P489" s="1">
        <v>8.4213747984946608</v>
      </c>
      <c r="Q489" s="1">
        <v>9.6474074148902904</v>
      </c>
      <c r="R489" s="1">
        <v>10.865951582634599</v>
      </c>
      <c r="S489" s="1">
        <v>9.4546859434955604</v>
      </c>
      <c r="T489" s="1">
        <v>12.1301973998892</v>
      </c>
      <c r="U489" s="1">
        <v>12.2646718718157</v>
      </c>
      <c r="V489" s="1">
        <v>9.7857383823769108</v>
      </c>
      <c r="W489" s="15">
        <v>8.0666420937608798</v>
      </c>
      <c r="X489" s="1" t="str">
        <f t="shared" si="76"/>
        <v>W</v>
      </c>
      <c r="Z489" s="9" t="s">
        <v>13</v>
      </c>
      <c r="AA489" s="1">
        <v>6.9921581415563097</v>
      </c>
      <c r="AB489" s="1">
        <v>4.1738406631092202</v>
      </c>
      <c r="AC489" s="1">
        <v>3.6432408325313701</v>
      </c>
      <c r="AD489" s="1">
        <v>6.6892435207344798</v>
      </c>
      <c r="AE489" s="1">
        <v>4.2356009411317697</v>
      </c>
      <c r="AF489" s="1">
        <v>4.4443353641487704</v>
      </c>
      <c r="AG489" s="1">
        <v>4.5683259225861299</v>
      </c>
      <c r="AH489" s="1">
        <v>3.0156036506414998</v>
      </c>
      <c r="AI489" s="15">
        <v>3.2818608596312799</v>
      </c>
      <c r="AJ489" s="1" t="str">
        <f t="shared" si="77"/>
        <v>AH</v>
      </c>
      <c r="AL489" s="9" t="s">
        <v>13</v>
      </c>
      <c r="AM489" s="1">
        <v>11.491479089844599</v>
      </c>
      <c r="AN489" s="1">
        <v>3.3124033311654602</v>
      </c>
      <c r="AO489" s="1">
        <v>4.5595738889383997</v>
      </c>
      <c r="AP489" s="1">
        <v>7.76383846351305</v>
      </c>
      <c r="AQ489" s="1">
        <v>5.1810152354774299</v>
      </c>
      <c r="AR489" s="1">
        <v>5.1608153778939396</v>
      </c>
      <c r="AS489" s="1">
        <v>4.8239534362366703</v>
      </c>
      <c r="AT489" s="1">
        <v>3.4245883345092798</v>
      </c>
      <c r="AU489" s="15">
        <v>3.40627318224989</v>
      </c>
      <c r="AV489" s="1" t="str">
        <f t="shared" si="78"/>
        <v>AN</v>
      </c>
      <c r="AX489" s="9" t="s">
        <v>13</v>
      </c>
      <c r="AY489" s="1">
        <v>1.53573249654934</v>
      </c>
      <c r="AZ489" s="1">
        <v>1.3712018839019</v>
      </c>
      <c r="BA489" s="1">
        <v>1.9951432931205599</v>
      </c>
      <c r="BB489" s="1">
        <v>1.8877592724330301</v>
      </c>
      <c r="BC489" s="1">
        <v>1.96484179919803</v>
      </c>
      <c r="BD489" s="1">
        <v>3.1789264937446098</v>
      </c>
      <c r="BE489" s="1">
        <v>3.4090236140512902</v>
      </c>
      <c r="BF489" s="1">
        <v>1.5450909229293099</v>
      </c>
      <c r="BG489" s="15">
        <v>1.31869459121401</v>
      </c>
      <c r="BH489" s="1" t="str">
        <f t="shared" si="79"/>
        <v>BG</v>
      </c>
    </row>
    <row r="490" spans="2:60" x14ac:dyDescent="0.35">
      <c r="B490" s="9" t="s">
        <v>14</v>
      </c>
      <c r="C490" s="1">
        <v>6.7831244708762997</v>
      </c>
      <c r="D490" s="1">
        <v>4.5065912577729703</v>
      </c>
      <c r="E490" s="1">
        <v>6.0138906373029002</v>
      </c>
      <c r="F490" s="1">
        <v>11.225105981082301</v>
      </c>
      <c r="G490" s="1">
        <v>9.6249787812032608</v>
      </c>
      <c r="H490" s="1">
        <v>6.2460658426645601</v>
      </c>
      <c r="I490" s="1">
        <v>6.0683199879119103</v>
      </c>
      <c r="J490" s="1">
        <v>4.0180666731428598</v>
      </c>
      <c r="K490" s="15">
        <v>3.19042383655185</v>
      </c>
      <c r="L490" s="1" t="str">
        <f t="shared" si="75"/>
        <v>K</v>
      </c>
      <c r="N490" s="9" t="s">
        <v>14</v>
      </c>
      <c r="O490" s="1">
        <v>9.6368923386630492</v>
      </c>
      <c r="P490" s="1">
        <v>11.1819400393015</v>
      </c>
      <c r="Q490" s="1">
        <v>11.8650118902688</v>
      </c>
      <c r="R490" s="1">
        <v>13.71210336261</v>
      </c>
      <c r="S490" s="1">
        <v>11.618206419705</v>
      </c>
      <c r="T490" s="1">
        <v>16.783198885163198</v>
      </c>
      <c r="U490" s="1">
        <v>16.583175087772101</v>
      </c>
      <c r="V490" s="1">
        <v>13.568163956041101</v>
      </c>
      <c r="W490" s="15">
        <v>10.664526742690001</v>
      </c>
      <c r="X490" s="1" t="str">
        <f t="shared" si="76"/>
        <v>O</v>
      </c>
      <c r="Z490" s="9" t="s">
        <v>14</v>
      </c>
      <c r="AA490" s="1">
        <v>6.2932859286046199</v>
      </c>
      <c r="AB490" s="1">
        <v>9.0739985199157296</v>
      </c>
      <c r="AC490" s="1">
        <v>5.7750491673113098</v>
      </c>
      <c r="AD490" s="1">
        <v>10.119995887526199</v>
      </c>
      <c r="AE490" s="1">
        <v>6.0022140020299402</v>
      </c>
      <c r="AF490" s="1">
        <v>7.4391987184886998</v>
      </c>
      <c r="AG490" s="1">
        <v>6.5974082122490696</v>
      </c>
      <c r="AH490" s="1">
        <v>4.1138412932320696</v>
      </c>
      <c r="AI490" s="15">
        <v>4.8719764962910297</v>
      </c>
      <c r="AJ490" s="1" t="str">
        <f t="shared" si="77"/>
        <v>AH</v>
      </c>
      <c r="AL490" s="9" t="s">
        <v>14</v>
      </c>
      <c r="AM490" s="1">
        <v>7.2655667720505202</v>
      </c>
      <c r="AN490" s="1">
        <v>7.0496721763492296</v>
      </c>
      <c r="AO490" s="1">
        <v>5.9107184954557397</v>
      </c>
      <c r="AP490" s="1">
        <v>8.8722074110768698</v>
      </c>
      <c r="AQ490" s="1">
        <v>6.2473358309633502</v>
      </c>
      <c r="AR490" s="1">
        <v>7.7877330265506997</v>
      </c>
      <c r="AS490" s="1">
        <v>7.1453195841651498</v>
      </c>
      <c r="AT490" s="1">
        <v>4.6236474666554699</v>
      </c>
      <c r="AU490" s="15">
        <v>4.42998172160799</v>
      </c>
      <c r="AV490" s="1" t="str">
        <f t="shared" si="78"/>
        <v>AU</v>
      </c>
      <c r="AX490" s="9" t="s">
        <v>14</v>
      </c>
      <c r="AY490" s="1">
        <v>3.4608186460747898</v>
      </c>
      <c r="AZ490" s="1">
        <v>2.1942834347878</v>
      </c>
      <c r="BA490" s="1">
        <v>2.5911441059919902</v>
      </c>
      <c r="BB490" s="1">
        <v>2.0869824435873698</v>
      </c>
      <c r="BC490" s="1">
        <v>2.6900887876297301</v>
      </c>
      <c r="BD490" s="1">
        <v>5.2754976691530402</v>
      </c>
      <c r="BE490" s="1">
        <v>5.3456723133462196</v>
      </c>
      <c r="BF490" s="1">
        <v>2.6823273448550702</v>
      </c>
      <c r="BG490" s="15">
        <v>1.6439226930023401</v>
      </c>
      <c r="BH490" s="1" t="str">
        <f t="shared" si="79"/>
        <v>BG</v>
      </c>
    </row>
    <row r="491" spans="2:60" x14ac:dyDescent="0.35">
      <c r="B491" s="9" t="s">
        <v>15</v>
      </c>
      <c r="C491" s="1">
        <v>8.1931149990747105</v>
      </c>
      <c r="D491" s="1">
        <v>12.528451216240599</v>
      </c>
      <c r="E491" s="1">
        <v>13.1246123251141</v>
      </c>
      <c r="F491" s="1">
        <v>13.7116636691821</v>
      </c>
      <c r="G491" s="1">
        <v>7.5043997043056399</v>
      </c>
      <c r="H491" s="1">
        <v>6.1285511573340203</v>
      </c>
      <c r="I491" s="1">
        <v>5.9836790030566398</v>
      </c>
      <c r="J491" s="1">
        <v>10.155052687215001</v>
      </c>
      <c r="K491" s="15">
        <v>12.3478038117512</v>
      </c>
      <c r="L491" s="1" t="str">
        <f t="shared" si="75"/>
        <v>I</v>
      </c>
      <c r="N491" s="9" t="s">
        <v>15</v>
      </c>
      <c r="O491" s="1">
        <v>10.1521088756827</v>
      </c>
      <c r="P491" s="1">
        <v>12.672170349208701</v>
      </c>
      <c r="Q491" s="1">
        <v>13.514210584239899</v>
      </c>
      <c r="R491" s="1">
        <v>14.396221940067599</v>
      </c>
      <c r="S491" s="1">
        <v>10.2979043861585</v>
      </c>
      <c r="T491" s="1">
        <v>10.919507949690299</v>
      </c>
      <c r="U491" s="1">
        <v>11.1200534027793</v>
      </c>
      <c r="V491" s="1">
        <v>12.1908896070802</v>
      </c>
      <c r="W491" s="15">
        <v>12.643545880170899</v>
      </c>
      <c r="X491" s="1" t="str">
        <f t="shared" si="76"/>
        <v>O</v>
      </c>
      <c r="Z491" s="9" t="s">
        <v>15</v>
      </c>
      <c r="AA491" s="1">
        <v>7.0071683360310599</v>
      </c>
      <c r="AB491" s="1">
        <v>11.6738955133291</v>
      </c>
      <c r="AC491" s="1">
        <v>12.7295960184293</v>
      </c>
      <c r="AD491" s="1">
        <v>11.912514148399</v>
      </c>
      <c r="AE491" s="1">
        <v>6.0392383230864599</v>
      </c>
      <c r="AF491" s="1">
        <v>5.7929374327475696</v>
      </c>
      <c r="AG491" s="1">
        <v>5.88521200777397</v>
      </c>
      <c r="AH491" s="1">
        <v>7.2629405643146496</v>
      </c>
      <c r="AI491" s="15">
        <v>11.7363482017787</v>
      </c>
      <c r="AJ491" s="1" t="str">
        <f t="shared" si="77"/>
        <v>AF</v>
      </c>
      <c r="AL491" s="9" t="s">
        <v>15</v>
      </c>
      <c r="AM491" s="1">
        <v>11.0624330731674</v>
      </c>
      <c r="AN491" s="1">
        <v>14.763870532521899</v>
      </c>
      <c r="AO491" s="1">
        <v>17.031655553958899</v>
      </c>
      <c r="AP491" s="1">
        <v>14.708520387035399</v>
      </c>
      <c r="AQ491" s="1">
        <v>7.28886454730943</v>
      </c>
      <c r="AR491" s="1">
        <v>6.3108378072242601</v>
      </c>
      <c r="AS491" s="1">
        <v>6.01148598382823</v>
      </c>
      <c r="AT491" s="1">
        <v>10.545427880358799</v>
      </c>
      <c r="AU491" s="15">
        <v>14.9615157165345</v>
      </c>
      <c r="AV491" s="1" t="str">
        <f t="shared" si="78"/>
        <v>AS</v>
      </c>
      <c r="AX491" s="9" t="s">
        <v>15</v>
      </c>
      <c r="AY491" s="1">
        <v>2.62328270735784</v>
      </c>
      <c r="AZ491" s="1">
        <v>2.4352375676670501</v>
      </c>
      <c r="BA491" s="1">
        <v>2.58393633542692</v>
      </c>
      <c r="BB491" s="1">
        <v>2.48754977307676</v>
      </c>
      <c r="BC491" s="1">
        <v>2.1806851684805402</v>
      </c>
      <c r="BD491" s="1">
        <v>2.3032042480385901</v>
      </c>
      <c r="BE491" s="1">
        <v>2.83258915871783</v>
      </c>
      <c r="BF491" s="1">
        <v>2.0665702098093801</v>
      </c>
      <c r="BG491" s="15">
        <v>2.4403787791213598</v>
      </c>
      <c r="BH491" s="1" t="str">
        <f t="shared" si="79"/>
        <v>BF</v>
      </c>
    </row>
    <row r="492" spans="2:60" x14ac:dyDescent="0.35">
      <c r="B492" s="9" t="s">
        <v>16</v>
      </c>
      <c r="C492" s="1">
        <v>6.45380092362862</v>
      </c>
      <c r="D492" s="1">
        <v>1.97462860650501</v>
      </c>
      <c r="E492" s="1">
        <v>3.2258752931085701</v>
      </c>
      <c r="F492" s="1">
        <v>5.1786865678572704</v>
      </c>
      <c r="G492" s="1">
        <v>3.61129304957546</v>
      </c>
      <c r="H492" s="1">
        <v>3.0999046201421399</v>
      </c>
      <c r="I492" s="1">
        <v>3.0672270741620999</v>
      </c>
      <c r="J492" s="1">
        <v>2.1827794752348</v>
      </c>
      <c r="K492" s="15">
        <v>1.89823123309113</v>
      </c>
      <c r="L492" s="1" t="str">
        <f t="shared" si="75"/>
        <v>K</v>
      </c>
      <c r="N492" s="9" t="s">
        <v>16</v>
      </c>
      <c r="O492" s="1">
        <v>10.2998270844099</v>
      </c>
      <c r="P492" s="1">
        <v>8.8573124760443704</v>
      </c>
      <c r="Q492" s="1">
        <v>9.5811409195628201</v>
      </c>
      <c r="R492" s="1">
        <v>10.3194169207231</v>
      </c>
      <c r="S492" s="1">
        <v>8.7958245518149791</v>
      </c>
      <c r="T492" s="1">
        <v>9.7586259464665392</v>
      </c>
      <c r="U492" s="1">
        <v>10.2390170564556</v>
      </c>
      <c r="V492" s="1">
        <v>8.5682580165957791</v>
      </c>
      <c r="W492" s="15">
        <v>8.3716313845431003</v>
      </c>
      <c r="X492" s="1" t="str">
        <f t="shared" si="76"/>
        <v>W</v>
      </c>
      <c r="Z492" s="9" t="s">
        <v>16</v>
      </c>
      <c r="AA492" s="1">
        <v>7.4091877210493102</v>
      </c>
      <c r="AB492" s="1">
        <v>2.99662874479696</v>
      </c>
      <c r="AC492" s="1">
        <v>3.43860281546909</v>
      </c>
      <c r="AD492" s="1">
        <v>4.6291999835638604</v>
      </c>
      <c r="AE492" s="1">
        <v>3.5834873494643298</v>
      </c>
      <c r="AF492" s="1">
        <v>3.3994096959076701</v>
      </c>
      <c r="AG492" s="1">
        <v>3.7773925780195898</v>
      </c>
      <c r="AH492" s="1">
        <v>2.7652387977464499</v>
      </c>
      <c r="AI492" s="15">
        <v>2.91008341782373</v>
      </c>
      <c r="AJ492" s="1" t="str">
        <f t="shared" si="77"/>
        <v>AH</v>
      </c>
      <c r="AL492" s="9" t="s">
        <v>16</v>
      </c>
      <c r="AM492" s="1">
        <v>10.846716916158201</v>
      </c>
      <c r="AN492" s="1">
        <v>3.5030036019360802</v>
      </c>
      <c r="AO492" s="1">
        <v>4.4694333211407997</v>
      </c>
      <c r="AP492" s="1">
        <v>4.9820748768433996</v>
      </c>
      <c r="AQ492" s="1">
        <v>4.4892430041679603</v>
      </c>
      <c r="AR492" s="1">
        <v>4.3355991794489901</v>
      </c>
      <c r="AS492" s="1">
        <v>3.7383687190835402</v>
      </c>
      <c r="AT492" s="1">
        <v>3.2535110922640902</v>
      </c>
      <c r="AU492" s="15">
        <v>3.47641303516698</v>
      </c>
      <c r="AV492" s="1" t="str">
        <f t="shared" si="78"/>
        <v>AT</v>
      </c>
      <c r="AX492" s="9" t="s">
        <v>16</v>
      </c>
      <c r="AY492" s="1">
        <v>2.4649687407938798</v>
      </c>
      <c r="AZ492" s="1">
        <v>1.4358070424354601</v>
      </c>
      <c r="BA492" s="1">
        <v>2.2851531252793</v>
      </c>
      <c r="BB492" s="1">
        <v>1.64606854634049</v>
      </c>
      <c r="BC492" s="1">
        <v>1.99779874260381</v>
      </c>
      <c r="BD492" s="1">
        <v>2.2144480742083901</v>
      </c>
      <c r="BE492" s="1">
        <v>3.2881514638568601</v>
      </c>
      <c r="BF492" s="1">
        <v>1.3603730458596699</v>
      </c>
      <c r="BG492" s="15">
        <v>1.4100564822125701</v>
      </c>
      <c r="BH492" s="1" t="str">
        <f t="shared" si="79"/>
        <v>BF</v>
      </c>
    </row>
    <row r="493" spans="2:60" x14ac:dyDescent="0.35">
      <c r="B493" s="9" t="s">
        <v>17</v>
      </c>
      <c r="C493" s="1">
        <v>5.6607749798551197</v>
      </c>
      <c r="D493" s="1">
        <v>1.207096557252</v>
      </c>
      <c r="E493" s="1">
        <v>2.3391850442559798</v>
      </c>
      <c r="F493" s="1">
        <v>5.3520602477674704</v>
      </c>
      <c r="G493" s="1">
        <v>3.3550860370625202</v>
      </c>
      <c r="H493" s="1">
        <v>2.6458152879862999</v>
      </c>
      <c r="I493" s="1">
        <v>2.7143931620175801</v>
      </c>
      <c r="J493" s="1">
        <v>1.65028768225685</v>
      </c>
      <c r="K493" s="15">
        <v>1.19698552940285</v>
      </c>
      <c r="L493" s="1" t="str">
        <f t="shared" si="75"/>
        <v>K</v>
      </c>
      <c r="N493" s="9" t="s">
        <v>17</v>
      </c>
      <c r="O493" s="1">
        <v>10.0013666007005</v>
      </c>
      <c r="P493" s="1">
        <v>7.4901083872410403</v>
      </c>
      <c r="Q493" s="1">
        <v>8.0799455947167704</v>
      </c>
      <c r="R493" s="1">
        <v>9.6772749783571097</v>
      </c>
      <c r="S493" s="1">
        <v>8.5750463708571303</v>
      </c>
      <c r="T493" s="1">
        <v>9.4054590625999897</v>
      </c>
      <c r="U493" s="1">
        <v>9.8781175446749803</v>
      </c>
      <c r="V493" s="1">
        <v>8.1531404631835596</v>
      </c>
      <c r="W493" s="15">
        <v>7.4177988820454104</v>
      </c>
      <c r="X493" s="1" t="str">
        <f t="shared" si="76"/>
        <v>W</v>
      </c>
      <c r="Z493" s="9" t="s">
        <v>17</v>
      </c>
      <c r="AA493" s="1">
        <v>6.1614807799831199</v>
      </c>
      <c r="AB493" s="1">
        <v>2.35715719295299</v>
      </c>
      <c r="AC493" s="1">
        <v>2.8150829569882601</v>
      </c>
      <c r="AD493" s="1">
        <v>4.8844821457745002</v>
      </c>
      <c r="AE493" s="1">
        <v>3.5681977575638499</v>
      </c>
      <c r="AF493" s="1">
        <v>3.21257093837903</v>
      </c>
      <c r="AG493" s="1">
        <v>3.2930709076065701</v>
      </c>
      <c r="AH493" s="1">
        <v>2.4177971065082402</v>
      </c>
      <c r="AI493" s="15">
        <v>2.41161471809232</v>
      </c>
      <c r="AJ493" s="1" t="str">
        <f t="shared" si="77"/>
        <v>AB</v>
      </c>
      <c r="AL493" s="9" t="s">
        <v>17</v>
      </c>
      <c r="AM493" s="1">
        <v>9.3683113712515809</v>
      </c>
      <c r="AN493" s="1">
        <v>2.8299917658425202</v>
      </c>
      <c r="AO493" s="1">
        <v>3.46854316313925</v>
      </c>
      <c r="AP493" s="1">
        <v>4.8436832914279</v>
      </c>
      <c r="AQ493" s="1">
        <v>4.4978136109158502</v>
      </c>
      <c r="AR493" s="1">
        <v>3.8668001811418802</v>
      </c>
      <c r="AS493" s="1">
        <v>3.6422692381219299</v>
      </c>
      <c r="AT493" s="1">
        <v>2.7866010681493099</v>
      </c>
      <c r="AU493" s="15">
        <v>2.8749134931268698</v>
      </c>
      <c r="AV493" s="1" t="str">
        <f t="shared" si="78"/>
        <v>AT</v>
      </c>
      <c r="AX493" s="9" t="s">
        <v>17</v>
      </c>
      <c r="AY493" s="1">
        <v>1.3992151577307601</v>
      </c>
      <c r="AZ493" s="1">
        <v>1.1591273916590601</v>
      </c>
      <c r="BA493" s="1">
        <v>1.44908119492226</v>
      </c>
      <c r="BB493" s="1">
        <v>1.51193014106549</v>
      </c>
      <c r="BC493" s="1">
        <v>1.7800474026653399</v>
      </c>
      <c r="BD493" s="1">
        <v>1.9189002392932299</v>
      </c>
      <c r="BE493" s="1">
        <v>2.9992538853157802</v>
      </c>
      <c r="BF493" s="1">
        <v>1.1443514513285</v>
      </c>
      <c r="BG493" s="15">
        <v>1.1015021528487201</v>
      </c>
      <c r="BH493" s="1" t="str">
        <f t="shared" si="79"/>
        <v>BG</v>
      </c>
    </row>
    <row r="494" spans="2:60" x14ac:dyDescent="0.35">
      <c r="B494" s="9" t="s">
        <v>18</v>
      </c>
      <c r="C494" s="1">
        <v>8.0064425139636803</v>
      </c>
      <c r="D494" s="1">
        <v>1.3210133337155301</v>
      </c>
      <c r="E494" s="1">
        <v>2.3027745864511102</v>
      </c>
      <c r="F494" s="1">
        <v>5.27099828203729</v>
      </c>
      <c r="G494" s="1">
        <v>3.2360973115317302</v>
      </c>
      <c r="H494" s="1">
        <v>2.5822706230430899</v>
      </c>
      <c r="I494" s="1">
        <v>3.02690398517987</v>
      </c>
      <c r="J494" s="1">
        <v>1.6319302682019701</v>
      </c>
      <c r="K494" s="15">
        <v>1.27924736727113</v>
      </c>
      <c r="L494" s="1" t="str">
        <f t="shared" si="75"/>
        <v>K</v>
      </c>
      <c r="N494" s="9" t="s">
        <v>18</v>
      </c>
      <c r="O494" s="1">
        <v>9.7128747780848599</v>
      </c>
      <c r="P494" s="1">
        <v>7.0698562391202602</v>
      </c>
      <c r="Q494" s="1">
        <v>7.6805980943244601</v>
      </c>
      <c r="R494" s="1">
        <v>9.6103536386429695</v>
      </c>
      <c r="S494" s="1">
        <v>8.7595246576973</v>
      </c>
      <c r="T494" s="1">
        <v>9.3208586319929196</v>
      </c>
      <c r="U494" s="1">
        <v>9.8787920258555193</v>
      </c>
      <c r="V494" s="1">
        <v>7.9693776386589601</v>
      </c>
      <c r="W494" s="15">
        <v>6.7453992016562099</v>
      </c>
      <c r="X494" s="1" t="str">
        <f t="shared" si="76"/>
        <v>W</v>
      </c>
      <c r="Z494" s="9" t="s">
        <v>18</v>
      </c>
      <c r="AA494" s="1">
        <v>6.8780666616604202</v>
      </c>
      <c r="AB494" s="1">
        <v>2.1280585609256</v>
      </c>
      <c r="AC494" s="1">
        <v>2.6789190804592402</v>
      </c>
      <c r="AD494" s="1">
        <v>5.1131846268300301</v>
      </c>
      <c r="AE494" s="1">
        <v>3.5273203560417898</v>
      </c>
      <c r="AF494" s="1">
        <v>3.0562541618170602</v>
      </c>
      <c r="AG494" s="1">
        <v>3.4208605453263301</v>
      </c>
      <c r="AH494" s="1">
        <v>2.0641348204834502</v>
      </c>
      <c r="AI494" s="15">
        <v>2.1933483392017501</v>
      </c>
      <c r="AJ494" s="1" t="str">
        <f t="shared" si="77"/>
        <v>AH</v>
      </c>
      <c r="AL494" s="9" t="s">
        <v>18</v>
      </c>
      <c r="AM494" s="1">
        <v>9.38927151426706</v>
      </c>
      <c r="AN494" s="1">
        <v>2.3291077404658602</v>
      </c>
      <c r="AO494" s="1">
        <v>3.33951683429289</v>
      </c>
      <c r="AP494" s="1">
        <v>4.8316403872607001</v>
      </c>
      <c r="AQ494" s="1">
        <v>4.3084747907075798</v>
      </c>
      <c r="AR494" s="1">
        <v>3.7768239647711801</v>
      </c>
      <c r="AS494" s="1">
        <v>3.3168128586049401</v>
      </c>
      <c r="AT494" s="1">
        <v>2.23817166907337</v>
      </c>
      <c r="AU494" s="15">
        <v>2.4197851184435399</v>
      </c>
      <c r="AV494" s="1" t="str">
        <f t="shared" si="78"/>
        <v>AT</v>
      </c>
      <c r="AX494" s="9" t="s">
        <v>18</v>
      </c>
      <c r="AY494" s="1">
        <v>2.1806386378168199</v>
      </c>
      <c r="AZ494" s="1">
        <v>1.10198677611467</v>
      </c>
      <c r="BA494" s="1">
        <v>1.4289297889932</v>
      </c>
      <c r="BB494" s="1">
        <v>1.46987143698214</v>
      </c>
      <c r="BC494" s="1">
        <v>1.8097679036215899</v>
      </c>
      <c r="BD494" s="1">
        <v>1.8219986379909701</v>
      </c>
      <c r="BE494" s="1">
        <v>2.5116212807025899</v>
      </c>
      <c r="BF494" s="1">
        <v>1.13138519096288</v>
      </c>
      <c r="BG494" s="15">
        <v>1.0742520459378899</v>
      </c>
      <c r="BH494" s="1" t="str">
        <f t="shared" si="79"/>
        <v>BG</v>
      </c>
    </row>
    <row r="495" spans="2:60" x14ac:dyDescent="0.35">
      <c r="B495" s="10" t="s">
        <v>32</v>
      </c>
      <c r="K495" s="15"/>
      <c r="N495" s="10" t="s">
        <v>32</v>
      </c>
      <c r="W495" s="15"/>
      <c r="Z495" s="10" t="s">
        <v>32</v>
      </c>
      <c r="AI495" s="15"/>
      <c r="AL495" s="10" t="s">
        <v>32</v>
      </c>
      <c r="AU495" s="15"/>
      <c r="AX495" s="10" t="s">
        <v>32</v>
      </c>
      <c r="BG495" s="15"/>
    </row>
    <row r="496" spans="2:60" x14ac:dyDescent="0.35">
      <c r="B496" s="9" t="s">
        <v>11</v>
      </c>
      <c r="C496" s="1">
        <v>2.40501846290138</v>
      </c>
      <c r="D496" s="1">
        <v>1.79985601847544</v>
      </c>
      <c r="E496" s="1">
        <v>2.9977538050193102</v>
      </c>
      <c r="F496" s="1">
        <v>2.3348888552680398</v>
      </c>
      <c r="G496" s="1">
        <v>3.0288670242360101</v>
      </c>
      <c r="H496" s="1">
        <v>1.9561945662653799</v>
      </c>
      <c r="I496" s="1">
        <v>2.3983682065273202</v>
      </c>
      <c r="J496" s="1">
        <v>1.6608919778301201</v>
      </c>
      <c r="K496" s="15">
        <v>1.6805513966955301</v>
      </c>
      <c r="L496" s="1" t="str">
        <f t="shared" si="75"/>
        <v>J</v>
      </c>
      <c r="N496" s="9" t="s">
        <v>11</v>
      </c>
      <c r="O496" s="1">
        <v>7.53762601329682</v>
      </c>
      <c r="P496" s="1">
        <v>8.0154583636680901</v>
      </c>
      <c r="Q496" s="1">
        <v>8.1848257107432492</v>
      </c>
      <c r="R496" s="1">
        <v>8.4314049312908192</v>
      </c>
      <c r="S496" s="1">
        <v>8.19650277290304</v>
      </c>
      <c r="T496" s="1">
        <v>7.9878584230057204</v>
      </c>
      <c r="U496" s="1">
        <v>10.4544856191074</v>
      </c>
      <c r="V496" s="1">
        <v>7.4585366915762998</v>
      </c>
      <c r="W496" s="15">
        <v>7.79598474884172</v>
      </c>
      <c r="X496" s="1" t="str">
        <f t="shared" si="76"/>
        <v>V</v>
      </c>
      <c r="Z496" s="9" t="s">
        <v>11</v>
      </c>
      <c r="AA496" s="1">
        <v>2.8797761609290902</v>
      </c>
      <c r="AB496" s="1">
        <v>4.2367864058395899</v>
      </c>
      <c r="AC496" s="1">
        <v>2.9572981676785002</v>
      </c>
      <c r="AD496" s="1">
        <v>2.9396485319763701</v>
      </c>
      <c r="AE496" s="1">
        <v>2.9721403821883499</v>
      </c>
      <c r="AF496" s="1">
        <v>2.7238459303854698</v>
      </c>
      <c r="AG496" s="1">
        <v>2.88716429117693</v>
      </c>
      <c r="AH496" s="1">
        <v>2.3332948598704899</v>
      </c>
      <c r="AI496" s="15">
        <v>2.6156192351090901</v>
      </c>
      <c r="AJ496" s="1" t="str">
        <f t="shared" si="77"/>
        <v>AH</v>
      </c>
      <c r="AL496" s="9" t="s">
        <v>11</v>
      </c>
      <c r="AM496" s="1">
        <v>3.9026586742844498</v>
      </c>
      <c r="AN496" s="1">
        <v>3.1588553425382901</v>
      </c>
      <c r="AO496" s="1">
        <v>3.7423016273849998</v>
      </c>
      <c r="AP496" s="1">
        <v>3.4451237251357401</v>
      </c>
      <c r="AQ496" s="1">
        <v>3.6594189893541902</v>
      </c>
      <c r="AR496" s="1">
        <v>3.2868524472540899</v>
      </c>
      <c r="AS496" s="1">
        <v>3.0920678318432002</v>
      </c>
      <c r="AT496" s="1">
        <v>2.9088187656102198</v>
      </c>
      <c r="AU496" s="15">
        <v>3.1604019534984702</v>
      </c>
      <c r="AV496" s="1" t="str">
        <f t="shared" si="78"/>
        <v>AT</v>
      </c>
      <c r="AX496" s="9" t="s">
        <v>11</v>
      </c>
      <c r="AY496" s="1">
        <v>1.1750957336083101</v>
      </c>
      <c r="AZ496" s="1">
        <v>1.5882213263821201</v>
      </c>
      <c r="BA496" s="1">
        <v>1.55744844268516</v>
      </c>
      <c r="BB496" s="1">
        <v>1.3223225956020499</v>
      </c>
      <c r="BC496" s="1">
        <v>1.49008484822226</v>
      </c>
      <c r="BD496" s="1">
        <v>1.37497620374856</v>
      </c>
      <c r="BE496" s="1">
        <v>2.1174604552112601</v>
      </c>
      <c r="BF496" s="1">
        <v>1.0854986994582601</v>
      </c>
      <c r="BG496" s="15">
        <v>1.2773198665430101</v>
      </c>
      <c r="BH496" s="1" t="str">
        <f t="shared" si="79"/>
        <v>BF</v>
      </c>
    </row>
    <row r="497" spans="2:60" x14ac:dyDescent="0.35">
      <c r="B497" s="9" t="s">
        <v>12</v>
      </c>
      <c r="C497" s="1">
        <v>5.5081270820945001</v>
      </c>
      <c r="D497" s="1">
        <v>1.8071226994220899</v>
      </c>
      <c r="E497" s="1">
        <v>3.2780555904899402</v>
      </c>
      <c r="F497" s="1">
        <v>3.2828836804594901</v>
      </c>
      <c r="G497" s="1">
        <v>3.60310279898696</v>
      </c>
      <c r="H497" s="1">
        <v>2.91535717763663</v>
      </c>
      <c r="I497" s="1">
        <v>3.0641735527162801</v>
      </c>
      <c r="J497" s="1">
        <v>2.12799538167577</v>
      </c>
      <c r="K497" s="15">
        <v>1.7847562844895399</v>
      </c>
      <c r="L497" s="1" t="str">
        <f t="shared" si="75"/>
        <v>K</v>
      </c>
      <c r="N497" s="9" t="s">
        <v>12</v>
      </c>
      <c r="O497" s="1">
        <v>9.15510616253599</v>
      </c>
      <c r="P497" s="1">
        <v>8.1933250273916904</v>
      </c>
      <c r="Q497" s="1">
        <v>8.8072395054653594</v>
      </c>
      <c r="R497" s="1">
        <v>9.0164166101179397</v>
      </c>
      <c r="S497" s="1">
        <v>8.7707799556758292</v>
      </c>
      <c r="T497" s="1">
        <v>9.6885524744504394</v>
      </c>
      <c r="U497" s="1">
        <v>11.2290034577775</v>
      </c>
      <c r="V497" s="1">
        <v>8.2723426321259197</v>
      </c>
      <c r="W497" s="15">
        <v>7.9005455535245099</v>
      </c>
      <c r="X497" s="1" t="str">
        <f t="shared" si="76"/>
        <v>W</v>
      </c>
      <c r="Z497" s="9" t="s">
        <v>12</v>
      </c>
      <c r="AA497" s="1">
        <v>4.9925003068377798</v>
      </c>
      <c r="AB497" s="1">
        <v>2.8622881018895101</v>
      </c>
      <c r="AC497" s="1">
        <v>3.1095593059773701</v>
      </c>
      <c r="AD497" s="1">
        <v>3.8378115776438699</v>
      </c>
      <c r="AE497" s="1">
        <v>3.5668948989796698</v>
      </c>
      <c r="AF497" s="1">
        <v>3.28067710247075</v>
      </c>
      <c r="AG497" s="1">
        <v>3.2968189739136098</v>
      </c>
      <c r="AH497" s="1">
        <v>2.59681423022016</v>
      </c>
      <c r="AI497" s="15">
        <v>2.7617419543348101</v>
      </c>
      <c r="AJ497" s="1" t="str">
        <f t="shared" si="77"/>
        <v>AH</v>
      </c>
      <c r="AL497" s="9" t="s">
        <v>12</v>
      </c>
      <c r="AM497" s="1">
        <v>8.0552612910563397</v>
      </c>
      <c r="AN497" s="1">
        <v>3.2004418030735602</v>
      </c>
      <c r="AO497" s="1">
        <v>4.0195612039106203</v>
      </c>
      <c r="AP497" s="1">
        <v>3.9365039691691499</v>
      </c>
      <c r="AQ497" s="1">
        <v>4.3461945103989699</v>
      </c>
      <c r="AR497" s="1">
        <v>4.0465024582049098</v>
      </c>
      <c r="AS497" s="1">
        <v>3.6550690126265399</v>
      </c>
      <c r="AT497" s="1">
        <v>3.08190173559387</v>
      </c>
      <c r="AU497" s="15">
        <v>3.2129971848719201</v>
      </c>
      <c r="AV497" s="1" t="str">
        <f t="shared" si="78"/>
        <v>AT</v>
      </c>
      <c r="AX497" s="9" t="s">
        <v>12</v>
      </c>
      <c r="AY497" s="1">
        <v>1.3805886982556099</v>
      </c>
      <c r="AZ497" s="1">
        <v>1.30408332247548</v>
      </c>
      <c r="BA497" s="1">
        <v>1.7743151664044099</v>
      </c>
      <c r="BB497" s="1">
        <v>1.4133836381120199</v>
      </c>
      <c r="BC497" s="1">
        <v>1.69414955628109</v>
      </c>
      <c r="BD497" s="1">
        <v>2.1646365718085399</v>
      </c>
      <c r="BE497" s="1">
        <v>2.6753261875123999</v>
      </c>
      <c r="BF497" s="1">
        <v>1.2563668738818301</v>
      </c>
      <c r="BG497" s="15">
        <v>1.29255417659991</v>
      </c>
      <c r="BH497" s="1" t="str">
        <f t="shared" si="79"/>
        <v>BF</v>
      </c>
    </row>
    <row r="498" spans="2:60" x14ac:dyDescent="0.35">
      <c r="B498" s="9" t="s">
        <v>13</v>
      </c>
      <c r="C498" s="1">
        <v>7.5506281321555804</v>
      </c>
      <c r="D498" s="1">
        <v>2.9527592935316198</v>
      </c>
      <c r="E498" s="1">
        <v>4.0439996207609301</v>
      </c>
      <c r="F498" s="1">
        <v>5.8196511563651399</v>
      </c>
      <c r="G498" s="1">
        <v>5.8670488272236199</v>
      </c>
      <c r="H498" s="1">
        <v>4.1900982208811497</v>
      </c>
      <c r="I498" s="1">
        <v>4.1168359042963001</v>
      </c>
      <c r="J498" s="1">
        <v>2.7822500242046</v>
      </c>
      <c r="K498" s="15">
        <v>2.0586651196187402</v>
      </c>
      <c r="L498" s="1" t="str">
        <f t="shared" si="75"/>
        <v>K</v>
      </c>
      <c r="N498" s="9" t="s">
        <v>13</v>
      </c>
      <c r="O498" s="1">
        <v>8.3679388135230592</v>
      </c>
      <c r="P498" s="1">
        <v>8.4112831939959598</v>
      </c>
      <c r="Q498" s="1">
        <v>9.6341133054444992</v>
      </c>
      <c r="R498" s="1">
        <v>10.103201306130799</v>
      </c>
      <c r="S498" s="1">
        <v>9.7195905615862692</v>
      </c>
      <c r="T498" s="1">
        <v>12.207449400722901</v>
      </c>
      <c r="U498" s="1">
        <v>12.5231057394414</v>
      </c>
      <c r="V498" s="1">
        <v>9.9561456257531997</v>
      </c>
      <c r="W498" s="15">
        <v>8.1606528174969295</v>
      </c>
      <c r="X498" s="1" t="str">
        <f t="shared" si="76"/>
        <v>W</v>
      </c>
      <c r="Z498" s="9" t="s">
        <v>13</v>
      </c>
      <c r="AA498" s="1">
        <v>5.3787201836453198</v>
      </c>
      <c r="AB498" s="1">
        <v>3.6405510186588499</v>
      </c>
      <c r="AC498" s="1">
        <v>3.6470542125223502</v>
      </c>
      <c r="AD498" s="1">
        <v>5.4159156863179199</v>
      </c>
      <c r="AE498" s="1">
        <v>4.4525332987000796</v>
      </c>
      <c r="AF498" s="1">
        <v>4.44686552234944</v>
      </c>
      <c r="AG498" s="1">
        <v>4.3293811459833398</v>
      </c>
      <c r="AH498" s="1">
        <v>2.99873479093886</v>
      </c>
      <c r="AI498" s="15">
        <v>3.27501487564881</v>
      </c>
      <c r="AJ498" s="1" t="str">
        <f t="shared" si="77"/>
        <v>AH</v>
      </c>
      <c r="AL498" s="9" t="s">
        <v>13</v>
      </c>
      <c r="AM498" s="1">
        <v>9.3663442767706204</v>
      </c>
      <c r="AN498" s="1">
        <v>3.32995713077581</v>
      </c>
      <c r="AO498" s="1">
        <v>4.8034667107080402</v>
      </c>
      <c r="AP498" s="1">
        <v>6.5718867835285</v>
      </c>
      <c r="AQ498" s="1">
        <v>5.11583986286987</v>
      </c>
      <c r="AR498" s="1">
        <v>5.0939589249769099</v>
      </c>
      <c r="AS498" s="1">
        <v>4.8231047852323004</v>
      </c>
      <c r="AT498" s="1">
        <v>3.41859761827694</v>
      </c>
      <c r="AU498" s="15">
        <v>3.3994536652504501</v>
      </c>
      <c r="AV498" s="1" t="str">
        <f t="shared" si="78"/>
        <v>AN</v>
      </c>
      <c r="AX498" s="9" t="s">
        <v>13</v>
      </c>
      <c r="AY498" s="1">
        <v>1.3570342572942899</v>
      </c>
      <c r="AZ498" s="1">
        <v>1.4039822028846101</v>
      </c>
      <c r="BA498" s="1">
        <v>1.99241228466961</v>
      </c>
      <c r="BB498" s="1">
        <v>1.65837761444191</v>
      </c>
      <c r="BC498" s="1">
        <v>2.24682359776107</v>
      </c>
      <c r="BD498" s="1">
        <v>3.0589093978569002</v>
      </c>
      <c r="BE498" s="1">
        <v>3.6187832057740201</v>
      </c>
      <c r="BF498" s="1">
        <v>1.6272618339042699</v>
      </c>
      <c r="BG498" s="15">
        <v>1.4517355771884599</v>
      </c>
      <c r="BH498" s="1" t="str">
        <f t="shared" si="79"/>
        <v>AY</v>
      </c>
    </row>
    <row r="499" spans="2:60" x14ac:dyDescent="0.35">
      <c r="B499" s="9" t="s">
        <v>14</v>
      </c>
      <c r="C499" s="1">
        <v>6.1733862265932702</v>
      </c>
      <c r="D499" s="1">
        <v>4.04788215641726</v>
      </c>
      <c r="E499" s="1">
        <v>5.9726913631162004</v>
      </c>
      <c r="F499" s="1">
        <v>9.9240855715628093</v>
      </c>
      <c r="G499" s="1">
        <v>10.6874881311323</v>
      </c>
      <c r="H499" s="1">
        <v>6.3247773695466103</v>
      </c>
      <c r="I499" s="1">
        <v>6.0386765400272298</v>
      </c>
      <c r="J499" s="1">
        <v>4.0465165454700802</v>
      </c>
      <c r="K499" s="15">
        <v>3.0568601276624898</v>
      </c>
      <c r="L499" s="1" t="str">
        <f t="shared" si="75"/>
        <v>K</v>
      </c>
      <c r="N499" s="9" t="s">
        <v>14</v>
      </c>
      <c r="O499" s="1">
        <v>9.3811341976446307</v>
      </c>
      <c r="P499" s="1">
        <v>11.034323429638199</v>
      </c>
      <c r="Q499" s="1">
        <v>11.880086117767</v>
      </c>
      <c r="R499" s="1">
        <v>12.427861312786501</v>
      </c>
      <c r="S499" s="1">
        <v>11.6261909108447</v>
      </c>
      <c r="T499" s="1">
        <v>16.469107513538301</v>
      </c>
      <c r="U499" s="1">
        <v>16.650631743562499</v>
      </c>
      <c r="V499" s="1">
        <v>13.6762329166363</v>
      </c>
      <c r="W499" s="15">
        <v>10.8528154213134</v>
      </c>
      <c r="X499" s="1" t="str">
        <f t="shared" si="76"/>
        <v>O</v>
      </c>
      <c r="Z499" s="9" t="s">
        <v>14</v>
      </c>
      <c r="AA499" s="1">
        <v>6.0476693378431996</v>
      </c>
      <c r="AB499" s="1">
        <v>7.0815853814724701</v>
      </c>
      <c r="AC499" s="1">
        <v>5.5967218927055598</v>
      </c>
      <c r="AD499" s="1">
        <v>8.8153742607668395</v>
      </c>
      <c r="AE499" s="1">
        <v>5.9746473585397704</v>
      </c>
      <c r="AF499" s="1">
        <v>7.2281458731353103</v>
      </c>
      <c r="AG499" s="1">
        <v>6.7364251868604601</v>
      </c>
      <c r="AH499" s="1">
        <v>4.0355890965716998</v>
      </c>
      <c r="AI499" s="15">
        <v>4.6243509761399801</v>
      </c>
      <c r="AJ499" s="1" t="str">
        <f t="shared" si="77"/>
        <v>AH</v>
      </c>
      <c r="AL499" s="9" t="s">
        <v>14</v>
      </c>
      <c r="AM499" s="1">
        <v>5.1102036761441401</v>
      </c>
      <c r="AN499" s="1">
        <v>5.7338712374657703</v>
      </c>
      <c r="AO499" s="1">
        <v>5.8938679918864896</v>
      </c>
      <c r="AP499" s="1">
        <v>8.0250180671851705</v>
      </c>
      <c r="AQ499" s="1">
        <v>6.2825450292479497</v>
      </c>
      <c r="AR499" s="1">
        <v>7.5911004180824904</v>
      </c>
      <c r="AS499" s="1">
        <v>7.1160027047001604</v>
      </c>
      <c r="AT499" s="1">
        <v>4.6271936154951696</v>
      </c>
      <c r="AU499" s="15">
        <v>4.5233448580333597</v>
      </c>
      <c r="AV499" s="1" t="str">
        <f t="shared" si="78"/>
        <v>AU</v>
      </c>
      <c r="AX499" s="9" t="s">
        <v>14</v>
      </c>
      <c r="AY499" s="1">
        <v>2.6451192490211901</v>
      </c>
      <c r="AZ499" s="1">
        <v>2.3818617737375098</v>
      </c>
      <c r="BA499" s="1">
        <v>2.47652371332225</v>
      </c>
      <c r="BB499" s="1">
        <v>1.9317247732335801</v>
      </c>
      <c r="BC499" s="1">
        <v>2.4685639816182401</v>
      </c>
      <c r="BD499" s="1">
        <v>5.2725542845075797</v>
      </c>
      <c r="BE499" s="1">
        <v>5.3397095582007896</v>
      </c>
      <c r="BF499" s="1">
        <v>2.5490840145264602</v>
      </c>
      <c r="BG499" s="15">
        <v>1.6082327134332</v>
      </c>
      <c r="BH499" s="1" t="str">
        <f t="shared" si="79"/>
        <v>BG</v>
      </c>
    </row>
    <row r="500" spans="2:60" x14ac:dyDescent="0.35">
      <c r="B500" s="9" t="s">
        <v>15</v>
      </c>
      <c r="C500" s="1">
        <v>7.1403002488988401</v>
      </c>
      <c r="D500" s="1">
        <v>12.411362990846399</v>
      </c>
      <c r="E500" s="1">
        <v>9.97301619300314</v>
      </c>
      <c r="F500" s="1">
        <v>13.2348968283214</v>
      </c>
      <c r="G500" s="1">
        <v>7.6100157732152001</v>
      </c>
      <c r="H500" s="1">
        <v>6.12889736254757</v>
      </c>
      <c r="I500" s="1">
        <v>6.0091953091353396</v>
      </c>
      <c r="J500" s="1">
        <v>9.87247666219419</v>
      </c>
      <c r="K500" s="15">
        <v>12.398903018253</v>
      </c>
      <c r="L500" s="1" t="str">
        <f t="shared" si="75"/>
        <v>I</v>
      </c>
      <c r="N500" s="9" t="s">
        <v>15</v>
      </c>
      <c r="O500" s="1">
        <v>9.8064048272580795</v>
      </c>
      <c r="P500" s="1">
        <v>12.5504410102735</v>
      </c>
      <c r="Q500" s="1">
        <v>13.1825365981441</v>
      </c>
      <c r="R500" s="1">
        <v>13.755563856298799</v>
      </c>
      <c r="S500" s="1">
        <v>10.3970343366775</v>
      </c>
      <c r="T500" s="1">
        <v>10.855170982803401</v>
      </c>
      <c r="U500" s="1">
        <v>11.221109466644201</v>
      </c>
      <c r="V500" s="1">
        <v>12.292701260622099</v>
      </c>
      <c r="W500" s="15">
        <v>12.517151522032499</v>
      </c>
      <c r="X500" s="1" t="str">
        <f t="shared" si="76"/>
        <v>O</v>
      </c>
      <c r="Z500" s="9" t="s">
        <v>15</v>
      </c>
      <c r="AA500" s="1">
        <v>6.3821069892319304</v>
      </c>
      <c r="AB500" s="1">
        <v>11.9173576062942</v>
      </c>
      <c r="AC500" s="1">
        <v>9.0901527710764594</v>
      </c>
      <c r="AD500" s="1">
        <v>11.932795541365699</v>
      </c>
      <c r="AE500" s="1">
        <v>6.1606654261509499</v>
      </c>
      <c r="AF500" s="1">
        <v>5.4046117232415503</v>
      </c>
      <c r="AG500" s="1">
        <v>5.4175681652102403</v>
      </c>
      <c r="AH500" s="1">
        <v>7.1763329118652397</v>
      </c>
      <c r="AI500" s="15">
        <v>11.674518768090801</v>
      </c>
      <c r="AJ500" s="1" t="str">
        <f t="shared" si="77"/>
        <v>AF</v>
      </c>
      <c r="AL500" s="9" t="s">
        <v>15</v>
      </c>
      <c r="AM500" s="1">
        <v>9.5901183494531601</v>
      </c>
      <c r="AN500" s="1">
        <v>14.995400285006999</v>
      </c>
      <c r="AO500" s="1">
        <v>15.3707686987707</v>
      </c>
      <c r="AP500" s="1">
        <v>14.876281785882</v>
      </c>
      <c r="AQ500" s="1">
        <v>7.3429101266644503</v>
      </c>
      <c r="AR500" s="1">
        <v>6.4190630083967504</v>
      </c>
      <c r="AS500" s="1">
        <v>6.1384352948366701</v>
      </c>
      <c r="AT500" s="1">
        <v>10.8200177066926</v>
      </c>
      <c r="AU500" s="15">
        <v>15.248373416391299</v>
      </c>
      <c r="AV500" s="1" t="str">
        <f t="shared" si="78"/>
        <v>AS</v>
      </c>
      <c r="AX500" s="9" t="s">
        <v>15</v>
      </c>
      <c r="AY500" s="1">
        <v>2.24080961619687</v>
      </c>
      <c r="AZ500" s="1">
        <v>2.4497135132826502</v>
      </c>
      <c r="BA500" s="1">
        <v>2.55522883690195</v>
      </c>
      <c r="BB500" s="1">
        <v>2.4632466793493899</v>
      </c>
      <c r="BC500" s="1">
        <v>2.2318627087143899</v>
      </c>
      <c r="BD500" s="1">
        <v>2.2692827538559501</v>
      </c>
      <c r="BE500" s="1">
        <v>2.84623267502834</v>
      </c>
      <c r="BF500" s="1">
        <v>2.1267668013988201</v>
      </c>
      <c r="BG500" s="15">
        <v>2.4571014300870799</v>
      </c>
      <c r="BH500" s="1" t="str">
        <f t="shared" si="79"/>
        <v>BF</v>
      </c>
    </row>
    <row r="501" spans="2:60" x14ac:dyDescent="0.35">
      <c r="B501" s="9" t="s">
        <v>16</v>
      </c>
      <c r="C501" s="1">
        <v>4.0956277400365799</v>
      </c>
      <c r="D501" s="1">
        <v>2.06892833262033</v>
      </c>
      <c r="E501" s="1">
        <v>3.2203381441258001</v>
      </c>
      <c r="F501" s="1">
        <v>3.5147587843844899</v>
      </c>
      <c r="G501" s="1">
        <v>3.8623383600665702</v>
      </c>
      <c r="H501" s="1">
        <v>2.9407055037504302</v>
      </c>
      <c r="I501" s="1">
        <v>3.2734012434573998</v>
      </c>
      <c r="J501" s="1">
        <v>2.2154192417309999</v>
      </c>
      <c r="K501" s="15">
        <v>1.9407670899210301</v>
      </c>
      <c r="L501" s="1" t="str">
        <f t="shared" si="75"/>
        <v>K</v>
      </c>
      <c r="N501" s="9" t="s">
        <v>16</v>
      </c>
      <c r="O501" s="1">
        <v>9.0985607339447405</v>
      </c>
      <c r="P501" s="1">
        <v>8.5564033695175805</v>
      </c>
      <c r="Q501" s="1">
        <v>9.5472794029788393</v>
      </c>
      <c r="R501" s="1">
        <v>9.5332741000857304</v>
      </c>
      <c r="S501" s="1">
        <v>8.8241194642254008</v>
      </c>
      <c r="T501" s="1">
        <v>9.7092599004666305</v>
      </c>
      <c r="U501" s="1">
        <v>10.9973584458501</v>
      </c>
      <c r="V501" s="1">
        <v>8.4895042279182409</v>
      </c>
      <c r="W501" s="15">
        <v>8.4729598022011796</v>
      </c>
      <c r="X501" s="1" t="str">
        <f t="shared" si="76"/>
        <v>W</v>
      </c>
      <c r="Z501" s="9" t="s">
        <v>16</v>
      </c>
      <c r="AA501" s="1">
        <v>5.6075170066887603</v>
      </c>
      <c r="AB501" s="1">
        <v>2.96181996635246</v>
      </c>
      <c r="AC501" s="1">
        <v>3.3985147276829899</v>
      </c>
      <c r="AD501" s="1">
        <v>3.8164339393153801</v>
      </c>
      <c r="AE501" s="1">
        <v>3.5499105663913699</v>
      </c>
      <c r="AF501" s="1">
        <v>3.4218799510599598</v>
      </c>
      <c r="AG501" s="1">
        <v>3.5697584557891999</v>
      </c>
      <c r="AH501" s="1">
        <v>2.7468482999627799</v>
      </c>
      <c r="AI501" s="15">
        <v>3.0052008456487398</v>
      </c>
      <c r="AJ501" s="1" t="str">
        <f t="shared" si="77"/>
        <v>AH</v>
      </c>
      <c r="AL501" s="9" t="s">
        <v>16</v>
      </c>
      <c r="AM501" s="1">
        <v>8.1059173890357403</v>
      </c>
      <c r="AN501" s="1">
        <v>3.5302383409212701</v>
      </c>
      <c r="AO501" s="1">
        <v>4.3684916629444803</v>
      </c>
      <c r="AP501" s="1">
        <v>4.2030281958667999</v>
      </c>
      <c r="AQ501" s="1">
        <v>4.3386727645754997</v>
      </c>
      <c r="AR501" s="1">
        <v>4.0857440294207503</v>
      </c>
      <c r="AS501" s="1">
        <v>3.70047184136055</v>
      </c>
      <c r="AT501" s="1">
        <v>3.2493175695571099</v>
      </c>
      <c r="AU501" s="15">
        <v>3.4984984518482198</v>
      </c>
      <c r="AV501" s="1" t="str">
        <f t="shared" si="78"/>
        <v>AT</v>
      </c>
      <c r="AX501" s="9" t="s">
        <v>16</v>
      </c>
      <c r="AY501" s="1">
        <v>1.7332162106211499</v>
      </c>
      <c r="AZ501" s="1">
        <v>2.2524501795332799</v>
      </c>
      <c r="BA501" s="1">
        <v>2.25934055974535</v>
      </c>
      <c r="BB501" s="1">
        <v>1.60356342536185</v>
      </c>
      <c r="BC501" s="1">
        <v>2.1538749684409502</v>
      </c>
      <c r="BD501" s="1">
        <v>2.22344023169412</v>
      </c>
      <c r="BE501" s="1">
        <v>2.3947189645198299</v>
      </c>
      <c r="BF501" s="1">
        <v>1.38802656081834</v>
      </c>
      <c r="BG501" s="15">
        <v>1.42440158701689</v>
      </c>
      <c r="BH501" s="1" t="str">
        <f t="shared" si="79"/>
        <v>BF</v>
      </c>
    </row>
    <row r="502" spans="2:60" x14ac:dyDescent="0.35">
      <c r="B502" s="9" t="s">
        <v>17</v>
      </c>
      <c r="C502" s="1">
        <v>2.3292349527391498</v>
      </c>
      <c r="D502" s="1">
        <v>1.4006932533558401</v>
      </c>
      <c r="E502" s="1">
        <v>2.34702802241386</v>
      </c>
      <c r="F502" s="1">
        <v>3.1580408424797599</v>
      </c>
      <c r="G502" s="1">
        <v>3.0377069965693</v>
      </c>
      <c r="H502" s="1">
        <v>2.7489212623758701</v>
      </c>
      <c r="I502" s="1">
        <v>2.8836160079031101</v>
      </c>
      <c r="J502" s="1">
        <v>1.63858265901015</v>
      </c>
      <c r="K502" s="15">
        <v>1.2315729670295601</v>
      </c>
      <c r="L502" s="1" t="str">
        <f t="shared" si="75"/>
        <v>K</v>
      </c>
      <c r="N502" s="9" t="s">
        <v>17</v>
      </c>
      <c r="O502" s="1">
        <v>8.2035575045420099</v>
      </c>
      <c r="P502" s="1">
        <v>7.56217798204207</v>
      </c>
      <c r="Q502" s="1">
        <v>8.0414028372303896</v>
      </c>
      <c r="R502" s="1">
        <v>8.4927417375848293</v>
      </c>
      <c r="S502" s="1">
        <v>8.6896134026739809</v>
      </c>
      <c r="T502" s="1">
        <v>9.4316886965601299</v>
      </c>
      <c r="U502" s="1">
        <v>10.348961757751599</v>
      </c>
      <c r="V502" s="1">
        <v>8.0783695285657906</v>
      </c>
      <c r="W502" s="15">
        <v>7.2823912355235496</v>
      </c>
      <c r="X502" s="1" t="str">
        <f t="shared" si="76"/>
        <v>W</v>
      </c>
      <c r="Z502" s="9" t="s">
        <v>17</v>
      </c>
      <c r="AA502" s="1">
        <v>4.3850109023389798</v>
      </c>
      <c r="AB502" s="1">
        <v>2.4138757241510098</v>
      </c>
      <c r="AC502" s="1">
        <v>2.8022673876712001</v>
      </c>
      <c r="AD502" s="1">
        <v>3.92377676542448</v>
      </c>
      <c r="AE502" s="1">
        <v>3.6234127933708198</v>
      </c>
      <c r="AF502" s="1">
        <v>3.1150198287753801</v>
      </c>
      <c r="AG502" s="1">
        <v>3.31617295525708</v>
      </c>
      <c r="AH502" s="1">
        <v>2.4077127590855398</v>
      </c>
      <c r="AI502" s="15">
        <v>2.5163528942501201</v>
      </c>
      <c r="AJ502" s="1" t="str">
        <f t="shared" si="77"/>
        <v>AH</v>
      </c>
      <c r="AL502" s="9" t="s">
        <v>17</v>
      </c>
      <c r="AM502" s="1">
        <v>6.1042723961555598</v>
      </c>
      <c r="AN502" s="1">
        <v>2.8442013340804899</v>
      </c>
      <c r="AO502" s="1">
        <v>3.4455331095991202</v>
      </c>
      <c r="AP502" s="1">
        <v>3.9826034771985102</v>
      </c>
      <c r="AQ502" s="1">
        <v>4.7963479460455902</v>
      </c>
      <c r="AR502" s="1">
        <v>3.9016362803430602</v>
      </c>
      <c r="AS502" s="1">
        <v>3.6373049712558001</v>
      </c>
      <c r="AT502" s="1">
        <v>2.7828380608034502</v>
      </c>
      <c r="AU502" s="15">
        <v>2.8841577272816599</v>
      </c>
      <c r="AV502" s="1" t="str">
        <f t="shared" si="78"/>
        <v>AT</v>
      </c>
      <c r="AX502" s="9" t="s">
        <v>17</v>
      </c>
      <c r="AY502" s="1">
        <v>1.20041855323443</v>
      </c>
      <c r="AZ502" s="1">
        <v>1.1617108039909101</v>
      </c>
      <c r="BA502" s="1">
        <v>1.4637220255732999</v>
      </c>
      <c r="BB502" s="1">
        <v>1.2945144408917</v>
      </c>
      <c r="BC502" s="1">
        <v>1.8881336521769101</v>
      </c>
      <c r="BD502" s="1">
        <v>1.8808838332597699</v>
      </c>
      <c r="BE502" s="1">
        <v>2.7043438193143698</v>
      </c>
      <c r="BF502" s="1">
        <v>1.1418211864061301</v>
      </c>
      <c r="BG502" s="15">
        <v>1.12298779354346</v>
      </c>
      <c r="BH502" s="1" t="str">
        <f t="shared" si="79"/>
        <v>BG</v>
      </c>
    </row>
    <row r="503" spans="2:60" x14ac:dyDescent="0.35">
      <c r="B503" s="9" t="s">
        <v>18</v>
      </c>
      <c r="C503" s="1">
        <v>5.8298072207741196</v>
      </c>
      <c r="D503" s="1">
        <v>1.3322035314535401</v>
      </c>
      <c r="E503" s="1">
        <v>2.2328225637361898</v>
      </c>
      <c r="F503" s="1">
        <v>3.1523944104702801</v>
      </c>
      <c r="G503" s="1">
        <v>2.8647930737676099</v>
      </c>
      <c r="H503" s="1">
        <v>2.5415940717713101</v>
      </c>
      <c r="I503" s="1">
        <v>2.8143651467951698</v>
      </c>
      <c r="J503" s="1">
        <v>1.58715378915919</v>
      </c>
      <c r="K503" s="15">
        <v>1.3128657718093499</v>
      </c>
      <c r="L503" s="1" t="str">
        <f t="shared" si="75"/>
        <v>K</v>
      </c>
      <c r="N503" s="9" t="s">
        <v>18</v>
      </c>
      <c r="O503" s="1">
        <v>8.7531153789348899</v>
      </c>
      <c r="P503" s="1">
        <v>6.7293179481422403</v>
      </c>
      <c r="Q503" s="1">
        <v>7.6754302024436996</v>
      </c>
      <c r="R503" s="1">
        <v>8.1933164896552295</v>
      </c>
      <c r="S503" s="1">
        <v>8.6734360996248103</v>
      </c>
      <c r="T503" s="1">
        <v>9.3094300179641891</v>
      </c>
      <c r="U503" s="1">
        <v>10.1884335292361</v>
      </c>
      <c r="V503" s="1">
        <v>7.9208448757377798</v>
      </c>
      <c r="W503" s="15">
        <v>6.73282951914927</v>
      </c>
      <c r="X503" s="1" t="str">
        <f t="shared" si="76"/>
        <v>P</v>
      </c>
      <c r="Z503" s="9" t="s">
        <v>18</v>
      </c>
      <c r="AA503" s="1">
        <v>5.5854337244416401</v>
      </c>
      <c r="AB503" s="1">
        <v>2.1613307602502601</v>
      </c>
      <c r="AC503" s="1">
        <v>2.6742482982840099</v>
      </c>
      <c r="AD503" s="1">
        <v>3.9578461758913299</v>
      </c>
      <c r="AE503" s="1">
        <v>3.4018768883019299</v>
      </c>
      <c r="AF503" s="1">
        <v>3.08110388412145</v>
      </c>
      <c r="AG503" s="1">
        <v>3.2200410308969101</v>
      </c>
      <c r="AH503" s="1">
        <v>2.07454915142042</v>
      </c>
      <c r="AI503" s="15">
        <v>2.3123033406735098</v>
      </c>
      <c r="AJ503" s="1" t="str">
        <f t="shared" si="77"/>
        <v>AH</v>
      </c>
      <c r="AL503" s="9" t="s">
        <v>18</v>
      </c>
      <c r="AM503" s="1">
        <v>7.5068756478797702</v>
      </c>
      <c r="AN503" s="1">
        <v>2.3322767347973299</v>
      </c>
      <c r="AO503" s="1">
        <v>3.3558305276820501</v>
      </c>
      <c r="AP503" s="1">
        <v>3.8326876551059001</v>
      </c>
      <c r="AQ503" s="1">
        <v>4.1021770376769799</v>
      </c>
      <c r="AR503" s="1">
        <v>3.7373096128753698</v>
      </c>
      <c r="AS503" s="1">
        <v>3.6174338165261202</v>
      </c>
      <c r="AT503" s="1">
        <v>2.2417035172044999</v>
      </c>
      <c r="AU503" s="15">
        <v>2.5279716863585402</v>
      </c>
      <c r="AV503" s="1" t="str">
        <f t="shared" si="78"/>
        <v>AT</v>
      </c>
      <c r="AX503" s="9" t="s">
        <v>18</v>
      </c>
      <c r="AY503" s="1">
        <v>1.49813764125371</v>
      </c>
      <c r="AZ503" s="1">
        <v>1.09462404563281</v>
      </c>
      <c r="BA503" s="1">
        <v>1.4360669097890399</v>
      </c>
      <c r="BB503" s="1">
        <v>1.29442458121543</v>
      </c>
      <c r="BC503" s="1">
        <v>1.7810710772672</v>
      </c>
      <c r="BD503" s="1">
        <v>1.80392766499441</v>
      </c>
      <c r="BE503" s="1">
        <v>2.30673908437748</v>
      </c>
      <c r="BF503" s="1">
        <v>1.09691311950012</v>
      </c>
      <c r="BG503" s="15">
        <v>1.0818442280871901</v>
      </c>
      <c r="BH503" s="1" t="str">
        <f t="shared" si="79"/>
        <v>BG</v>
      </c>
    </row>
    <row r="504" spans="2:60" x14ac:dyDescent="0.35">
      <c r="B504" s="10" t="s">
        <v>33</v>
      </c>
      <c r="K504" s="15"/>
      <c r="N504" s="10" t="s">
        <v>33</v>
      </c>
      <c r="W504" s="15"/>
      <c r="Z504" s="10" t="s">
        <v>33</v>
      </c>
      <c r="AI504" s="15"/>
      <c r="AL504" s="10" t="s">
        <v>33</v>
      </c>
      <c r="AU504" s="15"/>
      <c r="AX504" s="10" t="s">
        <v>33</v>
      </c>
      <c r="BG504" s="15"/>
    </row>
    <row r="505" spans="2:60" x14ac:dyDescent="0.35">
      <c r="B505" s="9" t="s">
        <v>11</v>
      </c>
      <c r="C505" s="1">
        <v>3.5190144191242299</v>
      </c>
      <c r="D505" s="1">
        <v>1.5897279167026399</v>
      </c>
      <c r="E505" s="1">
        <v>3.7736282900132698</v>
      </c>
      <c r="F505" s="1">
        <v>3.9511329537108502</v>
      </c>
      <c r="G505" s="1">
        <v>2.9300819982701198</v>
      </c>
      <c r="H505" s="1">
        <v>2.04566193354291</v>
      </c>
      <c r="I505" s="1">
        <v>3.0955685172362402</v>
      </c>
      <c r="J505" s="1">
        <v>1.6532438735070001</v>
      </c>
      <c r="K505" s="15">
        <v>1.5851283179051601</v>
      </c>
      <c r="L505" s="1" t="str">
        <f t="shared" si="75"/>
        <v>K</v>
      </c>
      <c r="N505" s="9" t="s">
        <v>11</v>
      </c>
      <c r="O505" s="1">
        <v>7.7487539907310801</v>
      </c>
      <c r="P505" s="1">
        <v>7.4280817318408596</v>
      </c>
      <c r="Q505" s="1">
        <v>8.6061886183778</v>
      </c>
      <c r="R505" s="1">
        <v>8.4746144155276202</v>
      </c>
      <c r="S505" s="1">
        <v>8.1051891201154902</v>
      </c>
      <c r="T505" s="1">
        <v>8.3646253180019592</v>
      </c>
      <c r="U505" s="1">
        <v>10.1766326698976</v>
      </c>
      <c r="V505" s="1">
        <v>7.4757129097915902</v>
      </c>
      <c r="W505" s="15">
        <v>7.4480813795043002</v>
      </c>
      <c r="X505" s="1" t="str">
        <f t="shared" si="76"/>
        <v>P</v>
      </c>
      <c r="Z505" s="9" t="s">
        <v>11</v>
      </c>
      <c r="AA505" s="1">
        <v>2.98562872513866</v>
      </c>
      <c r="AB505" s="1">
        <v>2.5646664507876098</v>
      </c>
      <c r="AC505" s="1">
        <v>3.3597679182951499</v>
      </c>
      <c r="AD505" s="1">
        <v>3.6501218212333302</v>
      </c>
      <c r="AE505" s="1">
        <v>3.0737870439730699</v>
      </c>
      <c r="AF505" s="1">
        <v>2.6720212297277599</v>
      </c>
      <c r="AG505" s="1">
        <v>3.0983639855974801</v>
      </c>
      <c r="AH505" s="1">
        <v>2.3119082569187102</v>
      </c>
      <c r="AI505" s="15">
        <v>2.5368022671817201</v>
      </c>
      <c r="AJ505" s="1" t="str">
        <f t="shared" si="77"/>
        <v>AH</v>
      </c>
      <c r="AL505" s="9" t="s">
        <v>11</v>
      </c>
      <c r="AM505" s="1">
        <v>4.0142814676822001</v>
      </c>
      <c r="AN505" s="1">
        <v>3.11152298536375</v>
      </c>
      <c r="AO505" s="1">
        <v>4.0547102111531501</v>
      </c>
      <c r="AP505" s="1">
        <v>4.7308656418122101</v>
      </c>
      <c r="AQ505" s="1">
        <v>3.8761221086984801</v>
      </c>
      <c r="AR505" s="1">
        <v>3.37824315311321</v>
      </c>
      <c r="AS505" s="1">
        <v>3.1810991342308998</v>
      </c>
      <c r="AT505" s="1">
        <v>2.9236816841309898</v>
      </c>
      <c r="AU505" s="15">
        <v>3.1035965508319499</v>
      </c>
      <c r="AV505" s="1" t="str">
        <f t="shared" si="78"/>
        <v>AT</v>
      </c>
      <c r="AX505" s="9" t="s">
        <v>11</v>
      </c>
      <c r="AY505" s="1">
        <v>1.1936466341157701</v>
      </c>
      <c r="AZ505" s="1">
        <v>1.2520649219217801</v>
      </c>
      <c r="BA505" s="1">
        <v>1.4894511347333299</v>
      </c>
      <c r="BB505" s="1">
        <v>1.3970155166528999</v>
      </c>
      <c r="BC505" s="1">
        <v>1.5036767112271701</v>
      </c>
      <c r="BD505" s="1">
        <v>1.33420509704547</v>
      </c>
      <c r="BE505" s="1">
        <v>4.3160136120039798</v>
      </c>
      <c r="BF505" s="1">
        <v>1.07544796937288</v>
      </c>
      <c r="BG505" s="15">
        <v>1.2518776253281301</v>
      </c>
      <c r="BH505" s="1" t="str">
        <f t="shared" si="79"/>
        <v>BF</v>
      </c>
    </row>
    <row r="506" spans="2:60" x14ac:dyDescent="0.35">
      <c r="B506" s="9" t="s">
        <v>12</v>
      </c>
      <c r="C506" s="1">
        <v>10.2074479221118</v>
      </c>
      <c r="D506" s="1">
        <v>1.7350693263203401</v>
      </c>
      <c r="E506" s="1">
        <v>3.7339286692362101</v>
      </c>
      <c r="F506" s="1">
        <v>6.0069123184052602</v>
      </c>
      <c r="G506" s="1">
        <v>4.0823775999335803</v>
      </c>
      <c r="H506" s="1">
        <v>3.18576500720767</v>
      </c>
      <c r="I506" s="1">
        <v>3.1724307704005099</v>
      </c>
      <c r="J506" s="1">
        <v>2.1765772365816001</v>
      </c>
      <c r="K506" s="15">
        <v>1.7185964041461499</v>
      </c>
      <c r="L506" s="1" t="str">
        <f t="shared" si="75"/>
        <v>K</v>
      </c>
      <c r="N506" s="9" t="s">
        <v>12</v>
      </c>
      <c r="O506" s="1">
        <v>11.4159969617795</v>
      </c>
      <c r="P506" s="1">
        <v>7.8715693297443696</v>
      </c>
      <c r="Q506" s="1">
        <v>8.9797120272919404</v>
      </c>
      <c r="R506" s="1">
        <v>10.1857629252706</v>
      </c>
      <c r="S506" s="1">
        <v>8.7082615266554093</v>
      </c>
      <c r="T506" s="1">
        <v>9.7692212774165306</v>
      </c>
      <c r="U506" s="1">
        <v>10.3161281846377</v>
      </c>
      <c r="V506" s="1">
        <v>8.3389386840808406</v>
      </c>
      <c r="W506" s="15">
        <v>7.8460508892315604</v>
      </c>
      <c r="X506" s="1" t="str">
        <f t="shared" si="76"/>
        <v>W</v>
      </c>
      <c r="Z506" s="9" t="s">
        <v>12</v>
      </c>
      <c r="AA506" s="1">
        <v>8.3401962926617692</v>
      </c>
      <c r="AB506" s="1">
        <v>2.7059928831121098</v>
      </c>
      <c r="AC506" s="1">
        <v>3.3632289032136402</v>
      </c>
      <c r="AD506" s="1">
        <v>5.2471178062648098</v>
      </c>
      <c r="AE506" s="1">
        <v>3.4178023281254601</v>
      </c>
      <c r="AF506" s="1">
        <v>3.3377222020884698</v>
      </c>
      <c r="AG506" s="1">
        <v>3.5000454896952302</v>
      </c>
      <c r="AH506" s="1">
        <v>2.6002440524005599</v>
      </c>
      <c r="AI506" s="15">
        <v>2.6462159212698002</v>
      </c>
      <c r="AJ506" s="1" t="str">
        <f t="shared" si="77"/>
        <v>AH</v>
      </c>
      <c r="AL506" s="9" t="s">
        <v>12</v>
      </c>
      <c r="AM506" s="1">
        <v>12.889292671413299</v>
      </c>
      <c r="AN506" s="1">
        <v>3.15609167724537</v>
      </c>
      <c r="AO506" s="1">
        <v>4.1324894172134998</v>
      </c>
      <c r="AP506" s="1">
        <v>5.6588172768842604</v>
      </c>
      <c r="AQ506" s="1">
        <v>4.3292671672015599</v>
      </c>
      <c r="AR506" s="1">
        <v>3.95621589511381</v>
      </c>
      <c r="AS506" s="1">
        <v>3.6949385343591898</v>
      </c>
      <c r="AT506" s="1">
        <v>3.07558871981007</v>
      </c>
      <c r="AU506" s="15">
        <v>3.16075221413685</v>
      </c>
      <c r="AV506" s="1" t="str">
        <f t="shared" si="78"/>
        <v>AT</v>
      </c>
      <c r="AX506" s="9" t="s">
        <v>12</v>
      </c>
      <c r="AY506" s="1">
        <v>2.3368915947987401</v>
      </c>
      <c r="AZ506" s="1">
        <v>1.58624804204222</v>
      </c>
      <c r="BA506" s="1">
        <v>1.7601986594938701</v>
      </c>
      <c r="BB506" s="1">
        <v>1.9214829045731501</v>
      </c>
      <c r="BC506" s="1">
        <v>1.83279994183311</v>
      </c>
      <c r="BD506" s="1">
        <v>2.20456350981891</v>
      </c>
      <c r="BE506" s="1">
        <v>3.2778402260876698</v>
      </c>
      <c r="BF506" s="1">
        <v>1.2543820635977001</v>
      </c>
      <c r="BG506" s="15">
        <v>1.2940758146809399</v>
      </c>
      <c r="BH506" s="1" t="str">
        <f t="shared" si="79"/>
        <v>BF</v>
      </c>
    </row>
    <row r="507" spans="2:60" x14ac:dyDescent="0.35">
      <c r="B507" s="9" t="s">
        <v>13</v>
      </c>
      <c r="C507" s="1">
        <v>10.7652626414376</v>
      </c>
      <c r="D507" s="1">
        <v>2.1569615736155598</v>
      </c>
      <c r="E507" s="1">
        <v>4.2841204705614304</v>
      </c>
      <c r="F507" s="1">
        <v>9.0279425543423297</v>
      </c>
      <c r="G507" s="1">
        <v>5.0432699567121304</v>
      </c>
      <c r="H507" s="1">
        <v>4.3827471215159397</v>
      </c>
      <c r="I507" s="1">
        <v>4.0857803148007203</v>
      </c>
      <c r="J507" s="1">
        <v>2.8126943117694601</v>
      </c>
      <c r="K507" s="15">
        <v>2.0491143807249399</v>
      </c>
      <c r="L507" s="1" t="str">
        <f t="shared" si="75"/>
        <v>K</v>
      </c>
      <c r="N507" s="9" t="s">
        <v>13</v>
      </c>
      <c r="O507" s="1">
        <v>12.4000257305978</v>
      </c>
      <c r="P507" s="1">
        <v>9.6824104268393096</v>
      </c>
      <c r="Q507" s="1">
        <v>9.6244784698465509</v>
      </c>
      <c r="R507" s="1">
        <v>10.9010280191172</v>
      </c>
      <c r="S507" s="1">
        <v>9.3976692318515909</v>
      </c>
      <c r="T507" s="1">
        <v>12.1407449195149</v>
      </c>
      <c r="U507" s="1">
        <v>12.612244830751999</v>
      </c>
      <c r="V507" s="1">
        <v>9.6821158749313501</v>
      </c>
      <c r="W507" s="15">
        <v>8.0765714812667806</v>
      </c>
      <c r="X507" s="1" t="str">
        <f t="shared" si="76"/>
        <v>W</v>
      </c>
      <c r="Z507" s="9" t="s">
        <v>13</v>
      </c>
      <c r="AA507" s="1">
        <v>9.2088785343241994</v>
      </c>
      <c r="AB507" s="1">
        <v>3.8675835184623102</v>
      </c>
      <c r="AC507" s="1">
        <v>3.6437701721920401</v>
      </c>
      <c r="AD507" s="1">
        <v>7.3114007564758898</v>
      </c>
      <c r="AE507" s="1">
        <v>4.0781236727411301</v>
      </c>
      <c r="AF507" s="1">
        <v>4.6423037014865303</v>
      </c>
      <c r="AG507" s="1">
        <v>4.4562762423652398</v>
      </c>
      <c r="AH507" s="1">
        <v>3.0211132654241699</v>
      </c>
      <c r="AI507" s="15">
        <v>3.3400233355085298</v>
      </c>
      <c r="AJ507" s="1" t="str">
        <f t="shared" si="77"/>
        <v>AH</v>
      </c>
      <c r="AL507" s="9" t="s">
        <v>13</v>
      </c>
      <c r="AM507" s="1">
        <v>13.525100467097801</v>
      </c>
      <c r="AN507" s="1">
        <v>3.3511676429130501</v>
      </c>
      <c r="AO507" s="1">
        <v>4.7943356015613796</v>
      </c>
      <c r="AP507" s="1">
        <v>8.1844645644908898</v>
      </c>
      <c r="AQ507" s="1">
        <v>5.3187763090551803</v>
      </c>
      <c r="AR507" s="1">
        <v>5.1346429467680901</v>
      </c>
      <c r="AS507" s="1">
        <v>4.8332826208692596</v>
      </c>
      <c r="AT507" s="1">
        <v>3.3988632807740702</v>
      </c>
      <c r="AU507" s="15">
        <v>3.3468895966150898</v>
      </c>
      <c r="AV507" s="1" t="str">
        <f t="shared" si="78"/>
        <v>AU</v>
      </c>
      <c r="AX507" s="9" t="s">
        <v>13</v>
      </c>
      <c r="AY507" s="1">
        <v>2.1101559947807602</v>
      </c>
      <c r="AZ507" s="1">
        <v>1.3809940272941701</v>
      </c>
      <c r="BA507" s="1">
        <v>1.9955168190907899</v>
      </c>
      <c r="BB507" s="1">
        <v>2.18341895169584</v>
      </c>
      <c r="BC507" s="1">
        <v>2.0899811100764198</v>
      </c>
      <c r="BD507" s="1">
        <v>3.2120684925882101</v>
      </c>
      <c r="BE507" s="1">
        <v>3.4608769161261401</v>
      </c>
      <c r="BF507" s="1">
        <v>1.62826704565102</v>
      </c>
      <c r="BG507" s="15">
        <v>1.3182820050994599</v>
      </c>
      <c r="BH507" s="1" t="str">
        <f t="shared" si="79"/>
        <v>BG</v>
      </c>
    </row>
    <row r="508" spans="2:60" x14ac:dyDescent="0.35">
      <c r="B508" s="9" t="s">
        <v>14</v>
      </c>
      <c r="C508" s="1">
        <v>7.6187609766737499</v>
      </c>
      <c r="D508" s="1">
        <v>4.5960735660893004</v>
      </c>
      <c r="E508" s="1">
        <v>5.7845503873336197</v>
      </c>
      <c r="F508" s="1">
        <v>11.9613346330389</v>
      </c>
      <c r="G508" s="1">
        <v>9.6750457753667405</v>
      </c>
      <c r="H508" s="1">
        <v>6.1726656416358399</v>
      </c>
      <c r="I508" s="1">
        <v>6.1083935615460199</v>
      </c>
      <c r="J508" s="1">
        <v>3.8840809866288302</v>
      </c>
      <c r="K508" s="15">
        <v>3.11470307875262</v>
      </c>
      <c r="L508" s="1" t="str">
        <f t="shared" si="75"/>
        <v>K</v>
      </c>
      <c r="N508" s="9" t="s">
        <v>14</v>
      </c>
      <c r="O508" s="1">
        <v>10.5699491132528</v>
      </c>
      <c r="P508" s="1">
        <v>11.315245695106301</v>
      </c>
      <c r="Q508" s="1">
        <v>12.113729813800299</v>
      </c>
      <c r="R508" s="1">
        <v>11.572144477716099</v>
      </c>
      <c r="S508" s="1">
        <v>10.8996133161854</v>
      </c>
      <c r="T508" s="1">
        <v>16.395117781806899</v>
      </c>
      <c r="U508" s="1">
        <v>17.663963731467401</v>
      </c>
      <c r="V508" s="1">
        <v>13.394317712417701</v>
      </c>
      <c r="W508" s="15">
        <v>10.4878673149022</v>
      </c>
      <c r="X508" s="1" t="str">
        <f t="shared" si="76"/>
        <v>W</v>
      </c>
      <c r="Z508" s="9" t="s">
        <v>14</v>
      </c>
      <c r="AA508" s="1">
        <v>7.5595534818535004</v>
      </c>
      <c r="AB508" s="1">
        <v>7.9117632854626097</v>
      </c>
      <c r="AC508" s="1">
        <v>5.6499401653973598</v>
      </c>
      <c r="AD508" s="1">
        <v>10.269124530317001</v>
      </c>
      <c r="AE508" s="1">
        <v>5.8771523845533604</v>
      </c>
      <c r="AF508" s="1">
        <v>7.1657606328036998</v>
      </c>
      <c r="AG508" s="1">
        <v>6.5772749490099898</v>
      </c>
      <c r="AH508" s="1">
        <v>4.0904124637184598</v>
      </c>
      <c r="AI508" s="15">
        <v>4.8103101333695699</v>
      </c>
      <c r="AJ508" s="1" t="str">
        <f t="shared" si="77"/>
        <v>AH</v>
      </c>
      <c r="AL508" s="9" t="s">
        <v>14</v>
      </c>
      <c r="AM508" s="1">
        <v>9.9004471406190397</v>
      </c>
      <c r="AN508" s="1">
        <v>5.4321706827689002</v>
      </c>
      <c r="AO508" s="1">
        <v>6.1828170102897699</v>
      </c>
      <c r="AP508" s="1">
        <v>9.7843399011443495</v>
      </c>
      <c r="AQ508" s="1">
        <v>5.5791426933292403</v>
      </c>
      <c r="AR508" s="1">
        <v>7.6212403353424696</v>
      </c>
      <c r="AS508" s="1">
        <v>6.9945350473874797</v>
      </c>
      <c r="AT508" s="1">
        <v>4.7853603061051597</v>
      </c>
      <c r="AU508" s="15">
        <v>4.2322686625904504</v>
      </c>
      <c r="AV508" s="1" t="str">
        <f t="shared" si="78"/>
        <v>AU</v>
      </c>
      <c r="AX508" s="9" t="s">
        <v>14</v>
      </c>
      <c r="AY508" s="1">
        <v>3.30131345183089</v>
      </c>
      <c r="AZ508" s="1">
        <v>2.0132225904101699</v>
      </c>
      <c r="BA508" s="1">
        <v>2.5753200517889501</v>
      </c>
      <c r="BB508" s="1">
        <v>2.4415324407608598</v>
      </c>
      <c r="BC508" s="1">
        <v>2.4296353184437498</v>
      </c>
      <c r="BD508" s="1">
        <v>5.0852760469945304</v>
      </c>
      <c r="BE508" s="1">
        <v>5.3661731261400103</v>
      </c>
      <c r="BF508" s="1">
        <v>2.64906816557852</v>
      </c>
      <c r="BG508" s="15">
        <v>1.61403805406259</v>
      </c>
      <c r="BH508" s="1" t="str">
        <f t="shared" si="79"/>
        <v>BG</v>
      </c>
    </row>
    <row r="509" spans="2:60" x14ac:dyDescent="0.35">
      <c r="B509" s="9" t="s">
        <v>15</v>
      </c>
      <c r="C509" s="1">
        <v>8.9184418153423408</v>
      </c>
      <c r="D509" s="1">
        <v>17.5769710271036</v>
      </c>
      <c r="E509" s="1">
        <v>13.0967238089593</v>
      </c>
      <c r="F509" s="1">
        <v>14.8936475418467</v>
      </c>
      <c r="G509" s="1">
        <v>7.65065454500313</v>
      </c>
      <c r="H509" s="1">
        <v>6.3939979216901</v>
      </c>
      <c r="I509" s="1">
        <v>6.2018800682632698</v>
      </c>
      <c r="J509" s="1">
        <v>10.194473124009701</v>
      </c>
      <c r="K509" s="15">
        <v>12.3333374710891</v>
      </c>
      <c r="L509" s="1" t="str">
        <f t="shared" si="75"/>
        <v>I</v>
      </c>
      <c r="N509" s="9" t="s">
        <v>15</v>
      </c>
      <c r="O509" s="1">
        <v>9.8134450447450696</v>
      </c>
      <c r="P509" s="1">
        <v>12.2608017158772</v>
      </c>
      <c r="Q509" s="1">
        <v>13.642273216083</v>
      </c>
      <c r="R509" s="1">
        <v>14.1977289588242</v>
      </c>
      <c r="S509" s="1">
        <v>10.4694992286767</v>
      </c>
      <c r="T509" s="1">
        <v>11.012643555439</v>
      </c>
      <c r="U509" s="1">
        <v>13.176389427891101</v>
      </c>
      <c r="V509" s="1">
        <v>12.3754669316634</v>
      </c>
      <c r="W509" s="15">
        <v>12.533920490218501</v>
      </c>
      <c r="X509" s="1" t="str">
        <f t="shared" si="76"/>
        <v>O</v>
      </c>
      <c r="Z509" s="9" t="s">
        <v>15</v>
      </c>
      <c r="AA509" s="1">
        <v>7.0201969218728602</v>
      </c>
      <c r="AB509" s="1">
        <v>11.5827082190412</v>
      </c>
      <c r="AC509" s="1">
        <v>16.0052864424757</v>
      </c>
      <c r="AD509" s="1">
        <v>12.1215315973797</v>
      </c>
      <c r="AE509" s="1">
        <v>6.3019346556411397</v>
      </c>
      <c r="AF509" s="1">
        <v>5.7018303931824201</v>
      </c>
      <c r="AG509" s="1">
        <v>5.6359199214654403</v>
      </c>
      <c r="AH509" s="1">
        <v>7.4121767825848401</v>
      </c>
      <c r="AI509" s="15">
        <v>11.4051694043977</v>
      </c>
      <c r="AJ509" s="1" t="str">
        <f t="shared" si="77"/>
        <v>AG</v>
      </c>
      <c r="AL509" s="9" t="s">
        <v>15</v>
      </c>
      <c r="AM509" s="1">
        <v>9.9039988389874498</v>
      </c>
      <c r="AN509" s="1">
        <v>14.672199148576601</v>
      </c>
      <c r="AO509" s="1">
        <v>16.3568670149075</v>
      </c>
      <c r="AP509" s="1">
        <v>14.728141812973499</v>
      </c>
      <c r="AQ509" s="1">
        <v>7.2828454431033496</v>
      </c>
      <c r="AR509" s="1">
        <v>6.6461996685850604</v>
      </c>
      <c r="AS509" s="1">
        <v>6.1666866647911398</v>
      </c>
      <c r="AT509" s="1">
        <v>11.656347049803999</v>
      </c>
      <c r="AU509" s="15">
        <v>14.7957094593379</v>
      </c>
      <c r="AV509" s="1" t="str">
        <f t="shared" si="78"/>
        <v>AS</v>
      </c>
      <c r="AX509" s="9" t="s">
        <v>15</v>
      </c>
      <c r="AY509" s="1">
        <v>2.26847956629824</v>
      </c>
      <c r="AZ509" s="1">
        <v>2.4221366245087301</v>
      </c>
      <c r="BA509" s="1">
        <v>2.6017270572241</v>
      </c>
      <c r="BB509" s="1">
        <v>2.57030711982499</v>
      </c>
      <c r="BC509" s="1">
        <v>2.2704884956878701</v>
      </c>
      <c r="BD509" s="1">
        <v>2.3048466950905602</v>
      </c>
      <c r="BE509" s="1">
        <v>8.5451147743668407</v>
      </c>
      <c r="BF509" s="1">
        <v>2.0994417758505399</v>
      </c>
      <c r="BG509" s="15">
        <v>2.4253305917193502</v>
      </c>
      <c r="BH509" s="1" t="str">
        <f t="shared" si="79"/>
        <v>BF</v>
      </c>
    </row>
    <row r="510" spans="2:60" x14ac:dyDescent="0.35">
      <c r="B510" s="9" t="s">
        <v>16</v>
      </c>
      <c r="C510" s="1">
        <v>9.0097119256739209</v>
      </c>
      <c r="D510" s="1">
        <v>1.9630828120433399</v>
      </c>
      <c r="E510" s="1">
        <v>3.7531676045808502</v>
      </c>
      <c r="F510" s="1">
        <v>6.6816492041510704</v>
      </c>
      <c r="G510" s="1">
        <v>3.4020830746374999</v>
      </c>
      <c r="H510" s="1">
        <v>2.94389434831918</v>
      </c>
      <c r="I510" s="1">
        <v>3.2630955552169101</v>
      </c>
      <c r="J510" s="1">
        <v>2.2688940734035001</v>
      </c>
      <c r="K510" s="15">
        <v>1.8300270984735001</v>
      </c>
      <c r="L510" s="1" t="str">
        <f t="shared" si="75"/>
        <v>K</v>
      </c>
      <c r="N510" s="9" t="s">
        <v>16</v>
      </c>
      <c r="O510" s="1">
        <v>10.5828206047437</v>
      </c>
      <c r="P510" s="1">
        <v>8.3655712992020099</v>
      </c>
      <c r="Q510" s="1">
        <v>9.76496265446902</v>
      </c>
      <c r="R510" s="1">
        <v>10.3489924936029</v>
      </c>
      <c r="S510" s="1">
        <v>8.6918989547249996</v>
      </c>
      <c r="T510" s="1">
        <v>9.7738504381264999</v>
      </c>
      <c r="U510" s="1">
        <v>10.9180642184545</v>
      </c>
      <c r="V510" s="1">
        <v>8.6392091679202299</v>
      </c>
      <c r="W510" s="15">
        <v>8.3775147387394195</v>
      </c>
      <c r="X510" s="1" t="str">
        <f t="shared" si="76"/>
        <v>P</v>
      </c>
      <c r="Z510" s="9" t="s">
        <v>16</v>
      </c>
      <c r="AA510" s="1">
        <v>8.6145538925637801</v>
      </c>
      <c r="AB510" s="1">
        <v>2.9068572206579599</v>
      </c>
      <c r="AC510" s="1">
        <v>3.67020727314822</v>
      </c>
      <c r="AD510" s="1">
        <v>5.5337099825176104</v>
      </c>
      <c r="AE510" s="1">
        <v>3.6523266916747801</v>
      </c>
      <c r="AF510" s="1">
        <v>3.4840447043474101</v>
      </c>
      <c r="AG510" s="1">
        <v>3.4276866790715199</v>
      </c>
      <c r="AH510" s="1">
        <v>2.79383744013152</v>
      </c>
      <c r="AI510" s="15">
        <v>2.9021655210284001</v>
      </c>
      <c r="AJ510" s="1" t="str">
        <f t="shared" si="77"/>
        <v>AH</v>
      </c>
      <c r="AL510" s="9" t="s">
        <v>16</v>
      </c>
      <c r="AM510" s="1">
        <v>12.873937552385501</v>
      </c>
      <c r="AN510" s="1">
        <v>3.4540892021950298</v>
      </c>
      <c r="AO510" s="1">
        <v>4.6493486147285799</v>
      </c>
      <c r="AP510" s="1">
        <v>5.8364179901170496</v>
      </c>
      <c r="AQ510" s="1">
        <v>4.5280167074256497</v>
      </c>
      <c r="AR510" s="1">
        <v>4.1308681010592698</v>
      </c>
      <c r="AS510" s="1">
        <v>3.7309216784541102</v>
      </c>
      <c r="AT510" s="1">
        <v>3.2598911292791102</v>
      </c>
      <c r="AU510" s="15">
        <v>3.4629197830182101</v>
      </c>
      <c r="AV510" s="1" t="str">
        <f t="shared" si="78"/>
        <v>AT</v>
      </c>
      <c r="AX510" s="9" t="s">
        <v>16</v>
      </c>
      <c r="AY510" s="1">
        <v>2.7589040107346698</v>
      </c>
      <c r="AZ510" s="1">
        <v>1.4217608651290401</v>
      </c>
      <c r="BA510" s="1">
        <v>2.2867729473296499</v>
      </c>
      <c r="BB510" s="1">
        <v>2.0396263941941499</v>
      </c>
      <c r="BC510" s="1">
        <v>1.7999298698958399</v>
      </c>
      <c r="BD510" s="1">
        <v>2.25992945011786</v>
      </c>
      <c r="BE510" s="1">
        <v>3.17214753099337</v>
      </c>
      <c r="BF510" s="1">
        <v>1.3480434871907401</v>
      </c>
      <c r="BG510" s="15">
        <v>1.41995748174474</v>
      </c>
      <c r="BH510" s="1" t="str">
        <f t="shared" si="79"/>
        <v>BF</v>
      </c>
    </row>
    <row r="511" spans="2:60" x14ac:dyDescent="0.35">
      <c r="B511" s="9" t="s">
        <v>17</v>
      </c>
      <c r="C511" s="1">
        <v>8.8743179395304104</v>
      </c>
      <c r="D511" s="1">
        <v>1.28261155560248</v>
      </c>
      <c r="E511" s="1">
        <v>2.4804190555832699</v>
      </c>
      <c r="F511" s="1">
        <v>6.1647131670078297</v>
      </c>
      <c r="G511" s="1">
        <v>3.2373681536041699</v>
      </c>
      <c r="H511" s="1">
        <v>2.7281083953143801</v>
      </c>
      <c r="I511" s="1">
        <v>2.7617765321674801</v>
      </c>
      <c r="J511" s="1">
        <v>1.6748855413355901</v>
      </c>
      <c r="K511" s="15">
        <v>1.1917393037900501</v>
      </c>
      <c r="L511" s="1" t="str">
        <f t="shared" si="75"/>
        <v>K</v>
      </c>
      <c r="N511" s="9" t="s">
        <v>17</v>
      </c>
      <c r="O511" s="1">
        <v>11.512082355475901</v>
      </c>
      <c r="P511" s="1">
        <v>7.4939580526119904</v>
      </c>
      <c r="Q511" s="1">
        <v>8.1619283553244308</v>
      </c>
      <c r="R511" s="1">
        <v>10.6784159323672</v>
      </c>
      <c r="S511" s="1">
        <v>8.6653517169684502</v>
      </c>
      <c r="T511" s="1">
        <v>9.5519965023743794</v>
      </c>
      <c r="U511" s="1">
        <v>10.3424875921921</v>
      </c>
      <c r="V511" s="1">
        <v>8.0847557554397493</v>
      </c>
      <c r="W511" s="15">
        <v>7.36941467573868</v>
      </c>
      <c r="X511" s="1" t="str">
        <f t="shared" si="76"/>
        <v>W</v>
      </c>
      <c r="Z511" s="9" t="s">
        <v>17</v>
      </c>
      <c r="AA511" s="1">
        <v>7.2713305979363598</v>
      </c>
      <c r="AB511" s="1">
        <v>2.38349973847785</v>
      </c>
      <c r="AC511" s="1">
        <v>2.9520749939541502</v>
      </c>
      <c r="AD511" s="1">
        <v>5.4047158836263902</v>
      </c>
      <c r="AE511" s="1">
        <v>3.4732331552215201</v>
      </c>
      <c r="AF511" s="1">
        <v>3.2730511962624398</v>
      </c>
      <c r="AG511" s="1">
        <v>3.4920031553909499</v>
      </c>
      <c r="AH511" s="1">
        <v>2.44179113417567</v>
      </c>
      <c r="AI511" s="15">
        <v>2.35149496613105</v>
      </c>
      <c r="AJ511" s="1" t="str">
        <f t="shared" si="77"/>
        <v>AI</v>
      </c>
      <c r="AL511" s="9" t="s">
        <v>17</v>
      </c>
      <c r="AM511" s="1">
        <v>12.373303469243799</v>
      </c>
      <c r="AN511" s="1">
        <v>2.8084141310373898</v>
      </c>
      <c r="AO511" s="1">
        <v>3.5547235018787098</v>
      </c>
      <c r="AP511" s="1">
        <v>5.9193855786256604</v>
      </c>
      <c r="AQ511" s="1">
        <v>4.0008930162485097</v>
      </c>
      <c r="AR511" s="1">
        <v>3.9327563297489299</v>
      </c>
      <c r="AS511" s="1">
        <v>3.6594424681294599</v>
      </c>
      <c r="AT511" s="1">
        <v>2.8028212733242102</v>
      </c>
      <c r="AU511" s="15">
        <v>2.81701120476832</v>
      </c>
      <c r="AV511" s="1" t="str">
        <f t="shared" si="78"/>
        <v>AT</v>
      </c>
      <c r="AX511" s="9" t="s">
        <v>17</v>
      </c>
      <c r="AY511" s="1">
        <v>2.3836657974520401</v>
      </c>
      <c r="AZ511" s="1">
        <v>1.2006492855623301</v>
      </c>
      <c r="BA511" s="1">
        <v>1.4462319388213101</v>
      </c>
      <c r="BB511" s="1">
        <v>2.07006662633419</v>
      </c>
      <c r="BC511" s="1">
        <v>1.8274090015872699</v>
      </c>
      <c r="BD511" s="1">
        <v>1.93744164156888</v>
      </c>
      <c r="BE511" s="1">
        <v>2.8664327460552399</v>
      </c>
      <c r="BF511" s="1">
        <v>1.1449136612745601</v>
      </c>
      <c r="BG511" s="15">
        <v>1.11420032828942</v>
      </c>
      <c r="BH511" s="1" t="str">
        <f t="shared" si="79"/>
        <v>BG</v>
      </c>
    </row>
    <row r="512" spans="2:60" x14ac:dyDescent="0.35">
      <c r="B512" s="9" t="s">
        <v>18</v>
      </c>
      <c r="C512" s="1">
        <v>9.6159313418739298</v>
      </c>
      <c r="D512" s="1">
        <v>1.2703054757088199</v>
      </c>
      <c r="E512" s="1">
        <v>2.5198966952122999</v>
      </c>
      <c r="F512" s="1">
        <v>5.8250226732605297</v>
      </c>
      <c r="G512" s="1">
        <v>3.2022101817383599</v>
      </c>
      <c r="H512" s="1">
        <v>2.6847655089453601</v>
      </c>
      <c r="I512" s="1">
        <v>3.0532569894318899</v>
      </c>
      <c r="J512" s="1">
        <v>1.6326747588215</v>
      </c>
      <c r="K512" s="15">
        <v>1.2566322907641001</v>
      </c>
      <c r="L512" s="1" t="str">
        <f t="shared" si="75"/>
        <v>K</v>
      </c>
      <c r="N512" s="9" t="s">
        <v>18</v>
      </c>
      <c r="O512" s="1">
        <v>10.655471619397799</v>
      </c>
      <c r="P512" s="1">
        <v>6.6390228473146697</v>
      </c>
      <c r="Q512" s="1">
        <v>7.6869134579857903</v>
      </c>
      <c r="R512" s="1">
        <v>9.9366292139735393</v>
      </c>
      <c r="S512" s="1">
        <v>8.8377473991668705</v>
      </c>
      <c r="T512" s="1">
        <v>9.3592869838106996</v>
      </c>
      <c r="U512" s="1">
        <v>10.336004888896101</v>
      </c>
      <c r="V512" s="1">
        <v>8.04110828532243</v>
      </c>
      <c r="W512" s="15">
        <v>6.6591526954591602</v>
      </c>
      <c r="X512" s="1" t="str">
        <f t="shared" si="76"/>
        <v>P</v>
      </c>
      <c r="Z512" s="9" t="s">
        <v>18</v>
      </c>
      <c r="AA512" s="1">
        <v>8.0711696554069494</v>
      </c>
      <c r="AB512" s="1">
        <v>1.8955098295937001</v>
      </c>
      <c r="AC512" s="1">
        <v>2.7410168125154701</v>
      </c>
      <c r="AD512" s="1">
        <v>5.7287413385122701</v>
      </c>
      <c r="AE512" s="1">
        <v>3.71465259473797</v>
      </c>
      <c r="AF512" s="1">
        <v>3.2350478102770701</v>
      </c>
      <c r="AG512" s="1">
        <v>3.4483928244272399</v>
      </c>
      <c r="AH512" s="1">
        <v>2.10147375712861</v>
      </c>
      <c r="AI512" s="15">
        <v>2.0544265603519198</v>
      </c>
      <c r="AJ512" s="1" t="str">
        <f t="shared" si="77"/>
        <v>AB</v>
      </c>
      <c r="AL512" s="9" t="s">
        <v>18</v>
      </c>
      <c r="AM512" s="1">
        <v>10.889020546556299</v>
      </c>
      <c r="AN512" s="1">
        <v>2.8235099163201798</v>
      </c>
      <c r="AO512" s="1">
        <v>3.3744647778417298</v>
      </c>
      <c r="AP512" s="1">
        <v>5.9477193377369897</v>
      </c>
      <c r="AQ512" s="1">
        <v>4.2724404201938802</v>
      </c>
      <c r="AR512" s="1">
        <v>3.8414640213025399</v>
      </c>
      <c r="AS512" s="1">
        <v>3.4368252587375898</v>
      </c>
      <c r="AT512" s="1">
        <v>2.25643644868763</v>
      </c>
      <c r="AU512" s="15">
        <v>2.4120072405261901</v>
      </c>
      <c r="AV512" s="1" t="str">
        <f t="shared" si="78"/>
        <v>AT</v>
      </c>
      <c r="AX512" s="9" t="s">
        <v>18</v>
      </c>
      <c r="AY512" s="1">
        <v>2.7506243273567299</v>
      </c>
      <c r="AZ512" s="1">
        <v>1.04955952470612</v>
      </c>
      <c r="BA512" s="1">
        <v>1.43608718691314</v>
      </c>
      <c r="BB512" s="1">
        <v>1.93775561682729</v>
      </c>
      <c r="BC512" s="1">
        <v>1.7944467220961999</v>
      </c>
      <c r="BD512" s="1">
        <v>1.8576889377252299</v>
      </c>
      <c r="BE512" s="1">
        <v>2.9166397590967099</v>
      </c>
      <c r="BF512" s="1">
        <v>1.1080806922365001</v>
      </c>
      <c r="BG512" s="15">
        <v>1.07427883308605</v>
      </c>
      <c r="BH512" s="1" t="str">
        <f t="shared" si="79"/>
        <v>AZ</v>
      </c>
    </row>
    <row r="513" spans="2:60" x14ac:dyDescent="0.35">
      <c r="B513" s="10" t="s">
        <v>34</v>
      </c>
      <c r="K513" s="15"/>
      <c r="N513" s="10" t="s">
        <v>34</v>
      </c>
      <c r="W513" s="15"/>
      <c r="Z513" s="10" t="s">
        <v>34</v>
      </c>
      <c r="AI513" s="15"/>
      <c r="AL513" s="10" t="s">
        <v>34</v>
      </c>
      <c r="AU513" s="15"/>
      <c r="AX513" s="10" t="s">
        <v>34</v>
      </c>
      <c r="BG513" s="15"/>
    </row>
    <row r="514" spans="2:60" x14ac:dyDescent="0.35">
      <c r="B514" s="9" t="s">
        <v>11</v>
      </c>
      <c r="C514" s="1">
        <v>1.8787173826324</v>
      </c>
      <c r="D514" s="1">
        <v>1.8810663273766499</v>
      </c>
      <c r="E514" s="1">
        <v>2.9388861121102701</v>
      </c>
      <c r="F514" s="1">
        <v>2.3357321701871299</v>
      </c>
      <c r="G514" s="1">
        <v>3.1538421971309099</v>
      </c>
      <c r="H514" s="1">
        <v>2.1089669015349402</v>
      </c>
      <c r="I514" s="1">
        <v>2.5180457139472199</v>
      </c>
      <c r="J514" s="1">
        <v>1.7709226968210301</v>
      </c>
      <c r="K514" s="15">
        <v>1.77893760364692</v>
      </c>
      <c r="L514" s="1" t="str">
        <f t="shared" si="75"/>
        <v>J</v>
      </c>
      <c r="N514" s="9" t="s">
        <v>11</v>
      </c>
      <c r="O514" s="1">
        <v>7.33969823020725</v>
      </c>
      <c r="P514" s="1">
        <v>8.0236972793544208</v>
      </c>
      <c r="Q514" s="1">
        <v>8.2203990434879692</v>
      </c>
      <c r="R514" s="1">
        <v>8.4387448233276494</v>
      </c>
      <c r="S514" s="1">
        <v>8.2863197604887002</v>
      </c>
      <c r="T514" s="1">
        <v>8.2642684947533205</v>
      </c>
      <c r="U514" s="1">
        <v>8.7764908475956105</v>
      </c>
      <c r="V514" s="1">
        <v>7.51249262469846</v>
      </c>
      <c r="W514" s="15">
        <v>7.9235026730985698</v>
      </c>
      <c r="X514" s="1" t="str">
        <f t="shared" si="76"/>
        <v>O</v>
      </c>
      <c r="Z514" s="9" t="s">
        <v>11</v>
      </c>
      <c r="AA514" s="1">
        <v>2.4567095479834502</v>
      </c>
      <c r="AB514" s="1">
        <v>2.70247917767096</v>
      </c>
      <c r="AC514" s="1">
        <v>2.98110671302129</v>
      </c>
      <c r="AD514" s="1">
        <v>2.91461076602639</v>
      </c>
      <c r="AE514" s="1">
        <v>3.2216185911517701</v>
      </c>
      <c r="AF514" s="1">
        <v>2.742071436412</v>
      </c>
      <c r="AG514" s="1">
        <v>2.8645969192723899</v>
      </c>
      <c r="AH514" s="1">
        <v>2.3729547801729902</v>
      </c>
      <c r="AI514" s="15">
        <v>2.6702551989404899</v>
      </c>
      <c r="AJ514" s="1" t="str">
        <f t="shared" si="77"/>
        <v>AH</v>
      </c>
      <c r="AL514" s="9" t="s">
        <v>11</v>
      </c>
      <c r="AM514" s="1">
        <v>3.2744392187678302</v>
      </c>
      <c r="AN514" s="1">
        <v>3.1767890714212101</v>
      </c>
      <c r="AO514" s="1">
        <v>3.8267833834552398</v>
      </c>
      <c r="AP514" s="1">
        <v>3.3771108358148698</v>
      </c>
      <c r="AQ514" s="1">
        <v>3.6782967784464602</v>
      </c>
      <c r="AR514" s="1">
        <v>3.7840831751984401</v>
      </c>
      <c r="AS514" s="1">
        <v>3.1239780487586799</v>
      </c>
      <c r="AT514" s="1">
        <v>2.9294803012929198</v>
      </c>
      <c r="AU514" s="15">
        <v>3.18740916180694</v>
      </c>
      <c r="AV514" s="1" t="str">
        <f t="shared" si="78"/>
        <v>AT</v>
      </c>
      <c r="AX514" s="9" t="s">
        <v>11</v>
      </c>
      <c r="AY514" s="1">
        <v>1.1814777983357501</v>
      </c>
      <c r="AZ514" s="1">
        <v>1.33266040707599</v>
      </c>
      <c r="BA514" s="1">
        <v>1.5843486091227199</v>
      </c>
      <c r="BB514" s="1">
        <v>1.3573546358550499</v>
      </c>
      <c r="BC514" s="1">
        <v>1.58153595856685</v>
      </c>
      <c r="BD514" s="1">
        <v>1.3521072363034801</v>
      </c>
      <c r="BE514" s="1">
        <v>2.3713977104856401</v>
      </c>
      <c r="BF514" s="1">
        <v>1.11022974722582</v>
      </c>
      <c r="BG514" s="15">
        <v>1.2801898266548899</v>
      </c>
      <c r="BH514" s="1" t="str">
        <f t="shared" si="79"/>
        <v>BF</v>
      </c>
    </row>
    <row r="515" spans="2:60" x14ac:dyDescent="0.35">
      <c r="B515" s="9" t="s">
        <v>12</v>
      </c>
      <c r="C515" s="1">
        <v>3.3380588023484998</v>
      </c>
      <c r="D515" s="1">
        <v>1.9344387062116</v>
      </c>
      <c r="E515" s="1">
        <v>3.2809037793738298</v>
      </c>
      <c r="F515" s="1">
        <v>2.6092451745095802</v>
      </c>
      <c r="G515" s="1">
        <v>3.8947505958860398</v>
      </c>
      <c r="H515" s="1">
        <v>2.8722132205271902</v>
      </c>
      <c r="I515" s="1">
        <v>2.9884579175589301</v>
      </c>
      <c r="J515" s="1">
        <v>2.1500227417490598</v>
      </c>
      <c r="K515" s="15">
        <v>1.8766271313029701</v>
      </c>
      <c r="L515" s="1" t="str">
        <f t="shared" si="75"/>
        <v>K</v>
      </c>
      <c r="N515" s="9" t="s">
        <v>12</v>
      </c>
      <c r="O515" s="1">
        <v>7.6697269944867399</v>
      </c>
      <c r="P515" s="1">
        <v>8.0748425896331195</v>
      </c>
      <c r="Q515" s="1">
        <v>8.8115041048283906</v>
      </c>
      <c r="R515" s="1">
        <v>8.6039551465192101</v>
      </c>
      <c r="S515" s="1">
        <v>8.73288265106601</v>
      </c>
      <c r="T515" s="1">
        <v>9.7296292321188993</v>
      </c>
      <c r="U515" s="1">
        <v>10.499415457241399</v>
      </c>
      <c r="V515" s="1">
        <v>8.3619888649823402</v>
      </c>
      <c r="W515" s="15">
        <v>8.0750739622912597</v>
      </c>
      <c r="X515" s="1" t="str">
        <f t="shared" si="76"/>
        <v>O</v>
      </c>
      <c r="Z515" s="9" t="s">
        <v>12</v>
      </c>
      <c r="AA515" s="1">
        <v>3.4152267064781299</v>
      </c>
      <c r="AB515" s="1">
        <v>2.7009278709557201</v>
      </c>
      <c r="AC515" s="1">
        <v>3.1430601031958099</v>
      </c>
      <c r="AD515" s="1">
        <v>3.3202202692271299</v>
      </c>
      <c r="AE515" s="1">
        <v>3.4064277152798601</v>
      </c>
      <c r="AF515" s="1">
        <v>3.22212978812246</v>
      </c>
      <c r="AG515" s="1">
        <v>3.4524990487788898</v>
      </c>
      <c r="AH515" s="1">
        <v>2.58237627753181</v>
      </c>
      <c r="AI515" s="15">
        <v>2.8078679293472</v>
      </c>
      <c r="AJ515" s="1" t="str">
        <f t="shared" si="77"/>
        <v>AH</v>
      </c>
      <c r="AL515" s="9" t="s">
        <v>12</v>
      </c>
      <c r="AM515" s="1">
        <v>5.0839872756755202</v>
      </c>
      <c r="AN515" s="1">
        <v>3.2306762757648499</v>
      </c>
      <c r="AO515" s="1">
        <v>4.2438654700274903</v>
      </c>
      <c r="AP515" s="1">
        <v>3.5643254671912801</v>
      </c>
      <c r="AQ515" s="1">
        <v>4.0348757686902603</v>
      </c>
      <c r="AR515" s="1">
        <v>4.0661162001802502</v>
      </c>
      <c r="AS515" s="1">
        <v>3.6639384401506199</v>
      </c>
      <c r="AT515" s="1">
        <v>3.1026896297762199</v>
      </c>
      <c r="AU515" s="15">
        <v>3.22118423380924</v>
      </c>
      <c r="AV515" s="1" t="str">
        <f t="shared" si="78"/>
        <v>AT</v>
      </c>
      <c r="AX515" s="9" t="s">
        <v>12</v>
      </c>
      <c r="AY515" s="1">
        <v>1.2674326341108899</v>
      </c>
      <c r="AZ515" s="1">
        <v>1.3424086878471799</v>
      </c>
      <c r="BA515" s="1">
        <v>1.7930311653907101</v>
      </c>
      <c r="BB515" s="1">
        <v>1.4347770712529699</v>
      </c>
      <c r="BC515" s="1">
        <v>1.78673501163643</v>
      </c>
      <c r="BD515" s="1">
        <v>2.1388050098109699</v>
      </c>
      <c r="BE515" s="1">
        <v>3.1145464112885302</v>
      </c>
      <c r="BF515" s="1">
        <v>1.2425363811427801</v>
      </c>
      <c r="BG515" s="15">
        <v>1.31205287257641</v>
      </c>
      <c r="BH515" s="1" t="str">
        <f t="shared" si="79"/>
        <v>BF</v>
      </c>
    </row>
    <row r="516" spans="2:60" x14ac:dyDescent="0.35">
      <c r="B516" s="9" t="s">
        <v>13</v>
      </c>
      <c r="C516" s="1">
        <v>5.3165599126695096</v>
      </c>
      <c r="D516" s="1">
        <v>2.2753712271707802</v>
      </c>
      <c r="E516" s="1">
        <v>4.1938407376594897</v>
      </c>
      <c r="F516" s="1">
        <v>4.27555029070035</v>
      </c>
      <c r="G516" s="1">
        <v>4.9422296876596699</v>
      </c>
      <c r="H516" s="1">
        <v>4.2474551613231499</v>
      </c>
      <c r="I516" s="1">
        <v>4.1053842383791199</v>
      </c>
      <c r="J516" s="1">
        <v>2.8911283622164801</v>
      </c>
      <c r="K516" s="15">
        <v>2.0841176061173798</v>
      </c>
      <c r="L516" s="1" t="str">
        <f t="shared" si="75"/>
        <v>K</v>
      </c>
      <c r="N516" s="9" t="s">
        <v>13</v>
      </c>
      <c r="O516" s="1">
        <v>8.0685630844649392</v>
      </c>
      <c r="P516" s="1">
        <v>8.4370355684878504</v>
      </c>
      <c r="Q516" s="1">
        <v>9.7338204069483503</v>
      </c>
      <c r="R516" s="1">
        <v>9.4035833218991698</v>
      </c>
      <c r="S516" s="1">
        <v>9.3316682601281098</v>
      </c>
      <c r="T516" s="1">
        <v>12.173709119996699</v>
      </c>
      <c r="U516" s="1">
        <v>12.431045034713399</v>
      </c>
      <c r="V516" s="1">
        <v>9.7952118547557205</v>
      </c>
      <c r="W516" s="15">
        <v>8.1451713399694494</v>
      </c>
      <c r="X516" s="1" t="str">
        <f t="shared" si="76"/>
        <v>O</v>
      </c>
      <c r="Z516" s="9" t="s">
        <v>13</v>
      </c>
      <c r="AA516" s="1">
        <v>3.65725083117953</v>
      </c>
      <c r="AB516" s="1">
        <v>4.5382047883463699</v>
      </c>
      <c r="AC516" s="1">
        <v>3.59468843281633</v>
      </c>
      <c r="AD516" s="1">
        <v>4.6880313910929496</v>
      </c>
      <c r="AE516" s="1">
        <v>4.2212251004761896</v>
      </c>
      <c r="AF516" s="1">
        <v>4.5660664106313202</v>
      </c>
      <c r="AG516" s="1">
        <v>4.3276987850133999</v>
      </c>
      <c r="AH516" s="1">
        <v>2.9815295444195899</v>
      </c>
      <c r="AI516" s="15">
        <v>3.4811363244214601</v>
      </c>
      <c r="AJ516" s="1" t="str">
        <f t="shared" si="77"/>
        <v>AH</v>
      </c>
      <c r="AL516" s="9" t="s">
        <v>13</v>
      </c>
      <c r="AM516" s="1">
        <v>6.4441306564243499</v>
      </c>
      <c r="AN516" s="1">
        <v>3.36947361710574</v>
      </c>
      <c r="AO516" s="1">
        <v>4.6904492780591296</v>
      </c>
      <c r="AP516" s="1">
        <v>5.8006995158524699</v>
      </c>
      <c r="AQ516" s="1">
        <v>5.1048471002875599</v>
      </c>
      <c r="AR516" s="1">
        <v>5.2075825369146598</v>
      </c>
      <c r="AS516" s="1">
        <v>4.8317057009446298</v>
      </c>
      <c r="AT516" s="1">
        <v>3.4082385691835602</v>
      </c>
      <c r="AU516" s="15">
        <v>3.3973587181659601</v>
      </c>
      <c r="AV516" s="1" t="str">
        <f t="shared" si="78"/>
        <v>AN</v>
      </c>
      <c r="AX516" s="9" t="s">
        <v>13</v>
      </c>
      <c r="AY516" s="1">
        <v>1.53626044882784</v>
      </c>
      <c r="AZ516" s="1">
        <v>1.4498440416751901</v>
      </c>
      <c r="BA516" s="1">
        <v>2.0402910569777601</v>
      </c>
      <c r="BB516" s="1">
        <v>1.5310062190871001</v>
      </c>
      <c r="BC516" s="1">
        <v>1.9756770405426101</v>
      </c>
      <c r="BD516" s="1">
        <v>3.21949120066872</v>
      </c>
      <c r="BE516" s="1">
        <v>3.5244463405050999</v>
      </c>
      <c r="BF516" s="1">
        <v>1.5910769857854199</v>
      </c>
      <c r="BG516" s="15">
        <v>1.3525662463600501</v>
      </c>
      <c r="BH516" s="1" t="str">
        <f t="shared" si="79"/>
        <v>BG</v>
      </c>
    </row>
    <row r="517" spans="2:60" x14ac:dyDescent="0.35">
      <c r="B517" s="9" t="s">
        <v>14</v>
      </c>
      <c r="C517" s="1">
        <v>5.9530678027439299</v>
      </c>
      <c r="D517" s="1">
        <v>4.9124731147668603</v>
      </c>
      <c r="E517" s="1">
        <v>6.0304653719844001</v>
      </c>
      <c r="F517" s="1">
        <v>8.7300814197326595</v>
      </c>
      <c r="G517" s="1">
        <v>9.34678176121405</v>
      </c>
      <c r="H517" s="1">
        <v>6.20939626455805</v>
      </c>
      <c r="I517" s="1">
        <v>6.1398444482398098</v>
      </c>
      <c r="J517" s="1">
        <v>4.0701729056604199</v>
      </c>
      <c r="K517" s="15">
        <v>3.1245963943219701</v>
      </c>
      <c r="L517" s="1" t="str">
        <f t="shared" si="75"/>
        <v>K</v>
      </c>
      <c r="N517" s="9" t="s">
        <v>14</v>
      </c>
      <c r="O517" s="1">
        <v>9.2586253633703492</v>
      </c>
      <c r="P517" s="1">
        <v>11.6823914148829</v>
      </c>
      <c r="Q517" s="1">
        <v>11.9260140172935</v>
      </c>
      <c r="R517" s="1">
        <v>11.9262957625968</v>
      </c>
      <c r="S517" s="1">
        <v>10.9749656706562</v>
      </c>
      <c r="T517" s="1">
        <v>16.239037713988299</v>
      </c>
      <c r="U517" s="1">
        <v>16.624893883222502</v>
      </c>
      <c r="V517" s="1">
        <v>13.121079409765899</v>
      </c>
      <c r="W517" s="15">
        <v>10.820922706757599</v>
      </c>
      <c r="X517" s="1" t="str">
        <f t="shared" si="76"/>
        <v>O</v>
      </c>
      <c r="Z517" s="9" t="s">
        <v>14</v>
      </c>
      <c r="AA517" s="1">
        <v>5.4722984710295499</v>
      </c>
      <c r="AB517" s="1">
        <v>7.4815416224745501</v>
      </c>
      <c r="AC517" s="1">
        <v>5.6976814801484599</v>
      </c>
      <c r="AD517" s="1">
        <v>8.0375412190283892</v>
      </c>
      <c r="AE517" s="1">
        <v>5.4979607724017603</v>
      </c>
      <c r="AF517" s="1">
        <v>7.0403382959615799</v>
      </c>
      <c r="AG517" s="1">
        <v>7.1800246291116299</v>
      </c>
      <c r="AH517" s="1">
        <v>4.0144453922222798</v>
      </c>
      <c r="AI517" s="15">
        <v>4.67112453846305</v>
      </c>
      <c r="AJ517" s="1" t="str">
        <f t="shared" si="77"/>
        <v>AH</v>
      </c>
      <c r="AL517" s="9" t="s">
        <v>14</v>
      </c>
      <c r="AM517" s="1">
        <v>5.64460408010829</v>
      </c>
      <c r="AN517" s="1">
        <v>4.5634628278970801</v>
      </c>
      <c r="AO517" s="1">
        <v>6.0506571187182496</v>
      </c>
      <c r="AP517" s="1">
        <v>7.1812557707095204</v>
      </c>
      <c r="AQ517" s="1">
        <v>6.3352890306792498</v>
      </c>
      <c r="AR517" s="1">
        <v>7.8040494947042101</v>
      </c>
      <c r="AS517" s="1">
        <v>7.1518902261467003</v>
      </c>
      <c r="AT517" s="1">
        <v>4.50697374836649</v>
      </c>
      <c r="AU517" s="15">
        <v>4.3843086735149397</v>
      </c>
      <c r="AV517" s="1" t="str">
        <f t="shared" si="78"/>
        <v>AU</v>
      </c>
      <c r="AX517" s="9" t="s">
        <v>14</v>
      </c>
      <c r="AY517" s="1">
        <v>3.0363783113323199</v>
      </c>
      <c r="AZ517" s="1">
        <v>2.07194364769548</v>
      </c>
      <c r="BA517" s="1">
        <v>2.5378692707961301</v>
      </c>
      <c r="BB517" s="1">
        <v>1.7439920079756099</v>
      </c>
      <c r="BC517" s="1">
        <v>2.50740214478623</v>
      </c>
      <c r="BD517" s="1">
        <v>5.0675009065663996</v>
      </c>
      <c r="BE517" s="1">
        <v>5.4416825749617903</v>
      </c>
      <c r="BF517" s="1">
        <v>2.5272182311157301</v>
      </c>
      <c r="BG517" s="15">
        <v>1.62396850878556</v>
      </c>
      <c r="BH517" s="1" t="str">
        <f t="shared" si="79"/>
        <v>BG</v>
      </c>
    </row>
    <row r="518" spans="2:60" x14ac:dyDescent="0.35">
      <c r="B518" s="9" t="s">
        <v>15</v>
      </c>
      <c r="C518" s="1">
        <v>6.3240123883595603</v>
      </c>
      <c r="D518" s="1">
        <v>12.5222092771129</v>
      </c>
      <c r="E518" s="1">
        <v>7.8352130865660401</v>
      </c>
      <c r="F518" s="1">
        <v>12.7351079810895</v>
      </c>
      <c r="G518" s="1">
        <v>7.38927942716602</v>
      </c>
      <c r="H518" s="1">
        <v>6.5063242245723698</v>
      </c>
      <c r="I518" s="1">
        <v>6.1390909929969899</v>
      </c>
      <c r="J518" s="1">
        <v>9.7603727673467695</v>
      </c>
      <c r="K518" s="15">
        <v>12.507705370410299</v>
      </c>
      <c r="L518" s="1" t="str">
        <f t="shared" si="75"/>
        <v>I</v>
      </c>
      <c r="N518" s="9" t="s">
        <v>15</v>
      </c>
      <c r="O518" s="1">
        <v>9.5371254730039698</v>
      </c>
      <c r="P518" s="1">
        <v>12.578863134957199</v>
      </c>
      <c r="Q518" s="1">
        <v>12.82055450138</v>
      </c>
      <c r="R518" s="1">
        <v>13.4172193367048</v>
      </c>
      <c r="S518" s="1">
        <v>10.435878476260999</v>
      </c>
      <c r="T518" s="1">
        <v>10.918030067508701</v>
      </c>
      <c r="U518" s="1">
        <v>11.134314837766301</v>
      </c>
      <c r="V518" s="1">
        <v>12.245669431771001</v>
      </c>
      <c r="W518" s="15">
        <v>12.3885535741131</v>
      </c>
      <c r="X518" s="1" t="str">
        <f t="shared" si="76"/>
        <v>O</v>
      </c>
      <c r="Z518" s="9" t="s">
        <v>15</v>
      </c>
      <c r="AA518" s="1">
        <v>6.0630726950820399</v>
      </c>
      <c r="AB518" s="1">
        <v>12.0608615883034</v>
      </c>
      <c r="AC518" s="1">
        <v>7.2870391792537399</v>
      </c>
      <c r="AD518" s="1">
        <v>11.932374630958099</v>
      </c>
      <c r="AE518" s="1">
        <v>5.8419333678718299</v>
      </c>
      <c r="AF518" s="1">
        <v>5.5512067927370596</v>
      </c>
      <c r="AG518" s="1">
        <v>6.3409589414640104</v>
      </c>
      <c r="AH518" s="1">
        <v>7.5009726568895898</v>
      </c>
      <c r="AI518" s="15">
        <v>11.998104102661999</v>
      </c>
      <c r="AJ518" s="1" t="str">
        <f t="shared" si="77"/>
        <v>AF</v>
      </c>
      <c r="AL518" s="9" t="s">
        <v>15</v>
      </c>
      <c r="AM518" s="1">
        <v>8.3577789071326691</v>
      </c>
      <c r="AN518" s="1">
        <v>15.480106367004201</v>
      </c>
      <c r="AO518" s="1">
        <v>12.3206674701787</v>
      </c>
      <c r="AP518" s="1">
        <v>15.2462850860526</v>
      </c>
      <c r="AQ518" s="1">
        <v>7.35312723588914</v>
      </c>
      <c r="AR518" s="1">
        <v>6.4396316961954199</v>
      </c>
      <c r="AS518" s="1">
        <v>6.2030762051416701</v>
      </c>
      <c r="AT518" s="1">
        <v>11.359648754900499</v>
      </c>
      <c r="AU518" s="15">
        <v>15.6025938569374</v>
      </c>
      <c r="AV518" s="1" t="str">
        <f t="shared" si="78"/>
        <v>AS</v>
      </c>
      <c r="AX518" s="9" t="s">
        <v>15</v>
      </c>
      <c r="AY518" s="1">
        <v>2.0359404399198699</v>
      </c>
      <c r="AZ518" s="1">
        <v>2.4681601466835601</v>
      </c>
      <c r="BA518" s="1">
        <v>2.5469950438575002</v>
      </c>
      <c r="BB518" s="1">
        <v>2.4869843614795299</v>
      </c>
      <c r="BC518" s="1">
        <v>2.2391635406069001</v>
      </c>
      <c r="BD518" s="1">
        <v>2.2541169591341701</v>
      </c>
      <c r="BE518" s="1">
        <v>3.2129233334515201</v>
      </c>
      <c r="BF518" s="1">
        <v>2.1062211654885998</v>
      </c>
      <c r="BG518" s="15">
        <v>2.4667625192246501</v>
      </c>
      <c r="BH518" s="1" t="str">
        <f t="shared" si="79"/>
        <v>AY</v>
      </c>
    </row>
    <row r="519" spans="2:60" x14ac:dyDescent="0.35">
      <c r="B519" s="9" t="s">
        <v>16</v>
      </c>
      <c r="C519" s="1">
        <v>2.626468136832</v>
      </c>
      <c r="D519" s="1">
        <v>2.2052177138753501</v>
      </c>
      <c r="E519" s="1">
        <v>3.2245562128251102</v>
      </c>
      <c r="F519" s="1">
        <v>2.7623803635787998</v>
      </c>
      <c r="G519" s="1">
        <v>3.59816414533022</v>
      </c>
      <c r="H519" s="1">
        <v>2.9185312946099802</v>
      </c>
      <c r="I519" s="1">
        <v>3.17513595219866</v>
      </c>
      <c r="J519" s="1">
        <v>2.2919207755297299</v>
      </c>
      <c r="K519" s="15">
        <v>2.0692207500941699</v>
      </c>
      <c r="L519" s="1" t="str">
        <f t="shared" si="75"/>
        <v>K</v>
      </c>
      <c r="N519" s="9" t="s">
        <v>16</v>
      </c>
      <c r="O519" s="1">
        <v>7.9633747561521604</v>
      </c>
      <c r="P519" s="1">
        <v>8.4563615887444001</v>
      </c>
      <c r="Q519" s="1">
        <v>9.4390106593503802</v>
      </c>
      <c r="R519" s="1">
        <v>9.2141044828129104</v>
      </c>
      <c r="S519" s="1">
        <v>8.97387904574075</v>
      </c>
      <c r="T519" s="1">
        <v>9.7702082397515895</v>
      </c>
      <c r="U519" s="1">
        <v>10.275162417543299</v>
      </c>
      <c r="V519" s="1">
        <v>8.5625573699597606</v>
      </c>
      <c r="W519" s="15">
        <v>8.4572529284310907</v>
      </c>
      <c r="X519" s="1" t="str">
        <f t="shared" si="76"/>
        <v>O</v>
      </c>
      <c r="Z519" s="9" t="s">
        <v>16</v>
      </c>
      <c r="AA519" s="1">
        <v>3.99475566439243</v>
      </c>
      <c r="AB519" s="1">
        <v>3.2450514760901998</v>
      </c>
      <c r="AC519" s="1">
        <v>3.4247443616431301</v>
      </c>
      <c r="AD519" s="1">
        <v>3.5247451612812899</v>
      </c>
      <c r="AE519" s="1">
        <v>3.5838250169414301</v>
      </c>
      <c r="AF519" s="1">
        <v>3.35036018648711</v>
      </c>
      <c r="AG519" s="1">
        <v>3.2910703025099899</v>
      </c>
      <c r="AH519" s="1">
        <v>2.76323178934752</v>
      </c>
      <c r="AI519" s="15">
        <v>3.0295829134384</v>
      </c>
      <c r="AJ519" s="1" t="str">
        <f t="shared" si="77"/>
        <v>AH</v>
      </c>
      <c r="AL519" s="9" t="s">
        <v>16</v>
      </c>
      <c r="AM519" s="1">
        <v>5.3733213459932498</v>
      </c>
      <c r="AN519" s="1">
        <v>3.5276849173887399</v>
      </c>
      <c r="AO519" s="1">
        <v>4.4989926723213296</v>
      </c>
      <c r="AP519" s="1">
        <v>3.9190583853684702</v>
      </c>
      <c r="AQ519" s="1">
        <v>4.4722768142696498</v>
      </c>
      <c r="AR519" s="1">
        <v>4.0519068453856901</v>
      </c>
      <c r="AS519" s="1">
        <v>3.7351504193239999</v>
      </c>
      <c r="AT519" s="1">
        <v>3.24723948450213</v>
      </c>
      <c r="AU519" s="15">
        <v>3.55918703050131</v>
      </c>
      <c r="AV519" s="1" t="str">
        <f t="shared" si="78"/>
        <v>AT</v>
      </c>
      <c r="AX519" s="9" t="s">
        <v>16</v>
      </c>
      <c r="AY519" s="1">
        <v>1.61424349334622</v>
      </c>
      <c r="AZ519" s="1">
        <v>1.4863274971268099</v>
      </c>
      <c r="BA519" s="1">
        <v>2.2606009430906302</v>
      </c>
      <c r="BB519" s="1">
        <v>1.5795458121974399</v>
      </c>
      <c r="BC519" s="1">
        <v>1.8672443723740699</v>
      </c>
      <c r="BD519" s="1">
        <v>2.2412288190571799</v>
      </c>
      <c r="BE519" s="1">
        <v>2.9322640302665302</v>
      </c>
      <c r="BF519" s="1">
        <v>1.36082736016118</v>
      </c>
      <c r="BG519" s="15">
        <v>1.46393354799416</v>
      </c>
      <c r="BH519" s="1" t="str">
        <f t="shared" si="79"/>
        <v>BF</v>
      </c>
    </row>
    <row r="520" spans="2:60" x14ac:dyDescent="0.35">
      <c r="B520" s="9" t="s">
        <v>17</v>
      </c>
      <c r="C520" s="1">
        <v>1.5242262958405099</v>
      </c>
      <c r="D520" s="1">
        <v>1.2727583673945</v>
      </c>
      <c r="E520" s="1">
        <v>2.3544404852106098</v>
      </c>
      <c r="F520" s="1">
        <v>2.1977013041371598</v>
      </c>
      <c r="G520" s="1">
        <v>2.9380829245525502</v>
      </c>
      <c r="H520" s="1">
        <v>2.6409652133453601</v>
      </c>
      <c r="I520" s="1">
        <v>2.9631945419229302</v>
      </c>
      <c r="J520" s="1">
        <v>1.6604527112891201</v>
      </c>
      <c r="K520" s="15">
        <v>1.24222966296037</v>
      </c>
      <c r="L520" s="1" t="str">
        <f t="shared" si="75"/>
        <v>K</v>
      </c>
      <c r="N520" s="9" t="s">
        <v>17</v>
      </c>
      <c r="O520" s="1">
        <v>7.4212003162520697</v>
      </c>
      <c r="P520" s="1">
        <v>7.5380631454036999</v>
      </c>
      <c r="Q520" s="1">
        <v>8.0946783127564892</v>
      </c>
      <c r="R520" s="1">
        <v>8.2682718393805903</v>
      </c>
      <c r="S520" s="1">
        <v>8.5673333797368905</v>
      </c>
      <c r="T520" s="1">
        <v>9.4120621479800999</v>
      </c>
      <c r="U520" s="1">
        <v>10.0397351883631</v>
      </c>
      <c r="V520" s="1">
        <v>8.0934693692733894</v>
      </c>
      <c r="W520" s="15">
        <v>7.3984873759408396</v>
      </c>
      <c r="X520" s="1" t="str">
        <f t="shared" si="76"/>
        <v>W</v>
      </c>
      <c r="Z520" s="9" t="s">
        <v>17</v>
      </c>
      <c r="AA520" s="1">
        <v>2.9678486755120601</v>
      </c>
      <c r="AB520" s="1">
        <v>2.5118725035980001</v>
      </c>
      <c r="AC520" s="1">
        <v>2.8234499387215299</v>
      </c>
      <c r="AD520" s="1">
        <v>3.3520959083099302</v>
      </c>
      <c r="AE520" s="1">
        <v>3.4689615122259099</v>
      </c>
      <c r="AF520" s="1">
        <v>3.1681736415568902</v>
      </c>
      <c r="AG520" s="1">
        <v>3.3773863912592001</v>
      </c>
      <c r="AH520" s="1">
        <v>2.3804359717482702</v>
      </c>
      <c r="AI520" s="15">
        <v>2.5071381152861201</v>
      </c>
      <c r="AJ520" s="1" t="str">
        <f t="shared" si="77"/>
        <v>AH</v>
      </c>
      <c r="AL520" s="9" t="s">
        <v>17</v>
      </c>
      <c r="AM520" s="1">
        <v>3.5972412160186198</v>
      </c>
      <c r="AN520" s="1">
        <v>2.8591470686449498</v>
      </c>
      <c r="AO520" s="1">
        <v>3.5169657892600501</v>
      </c>
      <c r="AP520" s="1">
        <v>3.4637468762380199</v>
      </c>
      <c r="AQ520" s="1">
        <v>4.59074943363128</v>
      </c>
      <c r="AR520" s="1">
        <v>3.97627231872473</v>
      </c>
      <c r="AS520" s="1">
        <v>3.6387346152264501</v>
      </c>
      <c r="AT520" s="1">
        <v>2.7964854190953701</v>
      </c>
      <c r="AU520" s="15">
        <v>2.9074868787220698</v>
      </c>
      <c r="AV520" s="1" t="str">
        <f t="shared" si="78"/>
        <v>AT</v>
      </c>
      <c r="AX520" s="9" t="s">
        <v>17</v>
      </c>
      <c r="AY520" s="1">
        <v>1.16915859167228</v>
      </c>
      <c r="AZ520" s="1">
        <v>1.1837440337580201</v>
      </c>
      <c r="BA520" s="1">
        <v>1.4656763134495701</v>
      </c>
      <c r="BB520" s="1">
        <v>1.24118379024371</v>
      </c>
      <c r="BC520" s="1">
        <v>1.7894269599430599</v>
      </c>
      <c r="BD520" s="1">
        <v>1.9128277742342701</v>
      </c>
      <c r="BE520" s="1">
        <v>3.1843537193704199</v>
      </c>
      <c r="BF520" s="1">
        <v>1.15006543817774</v>
      </c>
      <c r="BG520" s="15">
        <v>1.1154055365128099</v>
      </c>
      <c r="BH520" s="1" t="str">
        <f t="shared" si="79"/>
        <v>BG</v>
      </c>
    </row>
    <row r="521" spans="2:60" x14ac:dyDescent="0.35">
      <c r="B521" s="9" t="s">
        <v>18</v>
      </c>
      <c r="C521" s="1">
        <v>3.6950328763471099</v>
      </c>
      <c r="D521" s="1">
        <v>1.35567793113552</v>
      </c>
      <c r="E521" s="1">
        <v>2.2628211814577099</v>
      </c>
      <c r="F521" s="1">
        <v>2.1561084402995498</v>
      </c>
      <c r="G521" s="1">
        <v>2.6801056123841098</v>
      </c>
      <c r="H521" s="1">
        <v>2.6151272480454302</v>
      </c>
      <c r="I521" s="1">
        <v>2.7075954162461202</v>
      </c>
      <c r="J521" s="1">
        <v>1.63778502098114</v>
      </c>
      <c r="K521" s="15">
        <v>1.3380367264481401</v>
      </c>
      <c r="L521" s="1" t="str">
        <f t="shared" si="75"/>
        <v>K</v>
      </c>
      <c r="N521" s="9" t="s">
        <v>18</v>
      </c>
      <c r="O521" s="1">
        <v>7.7540226279021001</v>
      </c>
      <c r="P521" s="1">
        <v>6.6178966453249997</v>
      </c>
      <c r="Q521" s="1">
        <v>7.7564925950607098</v>
      </c>
      <c r="R521" s="1">
        <v>7.7166239271016996</v>
      </c>
      <c r="S521" s="1">
        <v>8.3110902952874</v>
      </c>
      <c r="T521" s="1">
        <v>9.2680450480094407</v>
      </c>
      <c r="U521" s="1">
        <v>10.1672616503564</v>
      </c>
      <c r="V521" s="1">
        <v>7.9762564929268001</v>
      </c>
      <c r="W521" s="15">
        <v>6.7189305110751203</v>
      </c>
      <c r="X521" s="1" t="str">
        <f t="shared" si="76"/>
        <v>P</v>
      </c>
      <c r="Z521" s="9" t="s">
        <v>18</v>
      </c>
      <c r="AA521" s="1">
        <v>4.2223619000861703</v>
      </c>
      <c r="AB521" s="1">
        <v>2.2498920602457</v>
      </c>
      <c r="AC521" s="1">
        <v>2.69865768683034</v>
      </c>
      <c r="AD521" s="1">
        <v>3.6415503607117898</v>
      </c>
      <c r="AE521" s="1">
        <v>3.1699646452233101</v>
      </c>
      <c r="AF521" s="1">
        <v>3.1444739523540002</v>
      </c>
      <c r="AG521" s="1">
        <v>3.3245207270832999</v>
      </c>
      <c r="AH521" s="1">
        <v>2.0857165107133899</v>
      </c>
      <c r="AI521" s="15">
        <v>3.2929257660867002</v>
      </c>
      <c r="AJ521" s="1" t="str">
        <f t="shared" si="77"/>
        <v>AH</v>
      </c>
      <c r="AL521" s="9" t="s">
        <v>18</v>
      </c>
      <c r="AM521" s="1">
        <v>5.52039068674926</v>
      </c>
      <c r="AN521" s="1">
        <v>2.3315606321515401</v>
      </c>
      <c r="AO521" s="1">
        <v>3.39894012040223</v>
      </c>
      <c r="AP521" s="1">
        <v>3.6205517978822299</v>
      </c>
      <c r="AQ521" s="1">
        <v>4.2902761785508998</v>
      </c>
      <c r="AR521" s="1">
        <v>3.7522442483824201</v>
      </c>
      <c r="AS521" s="1">
        <v>3.6193881044023901</v>
      </c>
      <c r="AT521" s="1">
        <v>2.23622165006533</v>
      </c>
      <c r="AU521" s="15">
        <v>2.5414173406265399</v>
      </c>
      <c r="AV521" s="1" t="str">
        <f t="shared" si="78"/>
        <v>AT</v>
      </c>
      <c r="AX521" s="9" t="s">
        <v>18</v>
      </c>
      <c r="AY521" s="1">
        <v>1.5216152425868601</v>
      </c>
      <c r="AZ521" s="1">
        <v>1.09925032485673</v>
      </c>
      <c r="BA521" s="1">
        <v>1.4516335512377301</v>
      </c>
      <c r="BB521" s="1">
        <v>1.2862113854602</v>
      </c>
      <c r="BC521" s="1">
        <v>1.5980685381745801</v>
      </c>
      <c r="BD521" s="1">
        <v>1.8501932319979599</v>
      </c>
      <c r="BE521" s="1">
        <v>2.27055679757957</v>
      </c>
      <c r="BF521" s="1">
        <v>1.1059602386643299</v>
      </c>
      <c r="BG521" s="15">
        <v>1.09982459435554</v>
      </c>
      <c r="BH521" s="1" t="str">
        <f t="shared" si="79"/>
        <v>AZ</v>
      </c>
    </row>
    <row r="522" spans="2:60" x14ac:dyDescent="0.35">
      <c r="B522" s="10" t="s">
        <v>35</v>
      </c>
      <c r="K522" s="15"/>
      <c r="N522" s="10" t="s">
        <v>35</v>
      </c>
      <c r="W522" s="15"/>
      <c r="Z522" s="10" t="s">
        <v>35</v>
      </c>
      <c r="AI522" s="15"/>
      <c r="AL522" s="10" t="s">
        <v>35</v>
      </c>
      <c r="AU522" s="15"/>
      <c r="AX522" s="10" t="s">
        <v>35</v>
      </c>
      <c r="BG522" s="15"/>
    </row>
    <row r="523" spans="2:60" x14ac:dyDescent="0.35">
      <c r="B523" s="9" t="s">
        <v>11</v>
      </c>
      <c r="C523" s="1">
        <v>1.86795044317952</v>
      </c>
      <c r="D523" s="1">
        <v>1.9014768536073501</v>
      </c>
      <c r="E523" s="1">
        <v>2.9648523569005398</v>
      </c>
      <c r="F523" s="1">
        <v>2.3704246219723299</v>
      </c>
      <c r="G523" s="1">
        <v>2.8635811420767601</v>
      </c>
      <c r="H523" s="1">
        <v>2.45955581587664</v>
      </c>
      <c r="I523" s="1">
        <v>2.56044027123867</v>
      </c>
      <c r="J523" s="1">
        <v>1.9333691412762599</v>
      </c>
      <c r="K523" s="15">
        <v>1.8901801476069799</v>
      </c>
      <c r="L523" s="1" t="str">
        <f t="shared" si="75"/>
        <v>C</v>
      </c>
      <c r="N523" s="9" t="s">
        <v>11</v>
      </c>
      <c r="O523" s="1">
        <v>7.3495772450680299</v>
      </c>
      <c r="P523" s="1">
        <v>8.2319249877123699</v>
      </c>
      <c r="Q523" s="1">
        <v>8.2766610192286603</v>
      </c>
      <c r="R523" s="1">
        <v>8.35846277982332</v>
      </c>
      <c r="S523" s="1">
        <v>8.1347945750729096</v>
      </c>
      <c r="T523" s="1">
        <v>8.6861615958221901</v>
      </c>
      <c r="U523" s="1">
        <v>9.0698551564104708</v>
      </c>
      <c r="V523" s="1">
        <v>7.58973950289037</v>
      </c>
      <c r="W523" s="15">
        <v>7.9309441641992899</v>
      </c>
      <c r="X523" s="1" t="str">
        <f t="shared" si="76"/>
        <v>O</v>
      </c>
      <c r="Z523" s="9" t="s">
        <v>11</v>
      </c>
      <c r="AA523" s="1">
        <v>2.40911358819563</v>
      </c>
      <c r="AB523" s="1">
        <v>2.69784745564005</v>
      </c>
      <c r="AC523" s="1">
        <v>3.0561892750199502</v>
      </c>
      <c r="AD523" s="1">
        <v>3.0019114692331499</v>
      </c>
      <c r="AE523" s="1">
        <v>3.1470489336710998</v>
      </c>
      <c r="AF523" s="1">
        <v>2.9543835978936102</v>
      </c>
      <c r="AG523" s="1">
        <v>3.0819207320575002</v>
      </c>
      <c r="AH523" s="1">
        <v>2.3948611178319301</v>
      </c>
      <c r="AI523" s="15">
        <v>2.67152198558811</v>
      </c>
      <c r="AJ523" s="1" t="str">
        <f t="shared" si="77"/>
        <v>AH</v>
      </c>
      <c r="AL523" s="9" t="s">
        <v>11</v>
      </c>
      <c r="AM523" s="1">
        <v>3.0652651023230102</v>
      </c>
      <c r="AN523" s="1">
        <v>3.2320245977957001</v>
      </c>
      <c r="AO523" s="1">
        <v>3.9769544838680799</v>
      </c>
      <c r="AP523" s="1">
        <v>3.3063479415794199</v>
      </c>
      <c r="AQ523" s="1">
        <v>3.7095769104110001</v>
      </c>
      <c r="AR523" s="1">
        <v>3.7958178670793399</v>
      </c>
      <c r="AS523" s="1">
        <v>3.1915975618720398</v>
      </c>
      <c r="AT523" s="1">
        <v>2.97437812291518</v>
      </c>
      <c r="AU523" s="15">
        <v>3.2334510401151699</v>
      </c>
      <c r="AV523" s="1" t="str">
        <f t="shared" si="78"/>
        <v>AT</v>
      </c>
      <c r="AX523" s="9" t="s">
        <v>11</v>
      </c>
      <c r="AY523" s="1">
        <v>1.1936877219724999</v>
      </c>
      <c r="AZ523" s="1">
        <v>1.4545632755048501</v>
      </c>
      <c r="BA523" s="1">
        <v>1.6276716452544699</v>
      </c>
      <c r="BB523" s="1">
        <v>1.4169626572370999</v>
      </c>
      <c r="BC523" s="1">
        <v>1.5454879276748199</v>
      </c>
      <c r="BD523" s="1">
        <v>1.8232425861935599</v>
      </c>
      <c r="BE523" s="1">
        <v>2.4265512745900799</v>
      </c>
      <c r="BF523" s="1">
        <v>1.1942289077425201</v>
      </c>
      <c r="BG523" s="15">
        <v>1.3084530427187</v>
      </c>
      <c r="BH523" s="1" t="str">
        <f t="shared" si="79"/>
        <v>AY</v>
      </c>
    </row>
    <row r="524" spans="2:60" x14ac:dyDescent="0.35">
      <c r="B524" s="9" t="s">
        <v>12</v>
      </c>
      <c r="C524" s="1">
        <v>2.5082680847069398</v>
      </c>
      <c r="D524" s="1">
        <v>2.0425872811993502</v>
      </c>
      <c r="E524" s="1">
        <v>3.2988197924536</v>
      </c>
      <c r="F524" s="1">
        <v>2.5142622160338601</v>
      </c>
      <c r="G524" s="1">
        <v>3.6033905207057502</v>
      </c>
      <c r="H524" s="1">
        <v>2.9013819702645498</v>
      </c>
      <c r="I524" s="1">
        <v>3.2018155248703799</v>
      </c>
      <c r="J524" s="1">
        <v>2.1982105801171499</v>
      </c>
      <c r="K524" s="15">
        <v>1.95825386830014</v>
      </c>
      <c r="L524" s="1" t="str">
        <f t="shared" si="75"/>
        <v>K</v>
      </c>
      <c r="N524" s="9" t="s">
        <v>12</v>
      </c>
      <c r="O524" s="1">
        <v>7.5381288859744604</v>
      </c>
      <c r="P524" s="1">
        <v>8.0145960522853805</v>
      </c>
      <c r="Q524" s="1">
        <v>8.8775802086327396</v>
      </c>
      <c r="R524" s="1">
        <v>8.5918887635767298</v>
      </c>
      <c r="S524" s="1">
        <v>8.8496088764342407</v>
      </c>
      <c r="T524" s="1">
        <v>9.6943649654341293</v>
      </c>
      <c r="U524" s="1">
        <v>10.171073749686901</v>
      </c>
      <c r="V524" s="1">
        <v>8.3257094614321705</v>
      </c>
      <c r="W524" s="15">
        <v>7.9919949563218102</v>
      </c>
      <c r="X524" s="1" t="str">
        <f t="shared" si="76"/>
        <v>O</v>
      </c>
      <c r="Z524" s="9" t="s">
        <v>12</v>
      </c>
      <c r="AA524" s="1">
        <v>2.6707111140675899</v>
      </c>
      <c r="AB524" s="1">
        <v>2.7717116826454999</v>
      </c>
      <c r="AC524" s="1">
        <v>3.2056429921265202</v>
      </c>
      <c r="AD524" s="1">
        <v>3.18963452281589</v>
      </c>
      <c r="AE524" s="1">
        <v>3.6982994143176602</v>
      </c>
      <c r="AF524" s="1">
        <v>3.3407708143358201</v>
      </c>
      <c r="AG524" s="1">
        <v>3.4486626168994601</v>
      </c>
      <c r="AH524" s="1">
        <v>2.6190294204956301</v>
      </c>
      <c r="AI524" s="15">
        <v>2.9816330644742002</v>
      </c>
      <c r="AJ524" s="1" t="str">
        <f t="shared" si="77"/>
        <v>AH</v>
      </c>
      <c r="AL524" s="9" t="s">
        <v>12</v>
      </c>
      <c r="AM524" s="1">
        <v>3.5311655391010999</v>
      </c>
      <c r="AN524" s="1">
        <v>3.2549418034517901</v>
      </c>
      <c r="AO524" s="1">
        <v>4.4011544813291303</v>
      </c>
      <c r="AP524" s="1">
        <v>3.44630833606992</v>
      </c>
      <c r="AQ524" s="1">
        <v>4.3577605819847403</v>
      </c>
      <c r="AR524" s="1">
        <v>3.9595912892242602</v>
      </c>
      <c r="AS524" s="1">
        <v>3.6662572893738399</v>
      </c>
      <c r="AT524" s="1">
        <v>3.0675986791416299</v>
      </c>
      <c r="AU524" s="15">
        <v>3.2841032961131602</v>
      </c>
      <c r="AV524" s="1" t="str">
        <f t="shared" si="78"/>
        <v>AT</v>
      </c>
      <c r="AX524" s="9" t="s">
        <v>12</v>
      </c>
      <c r="AY524" s="1">
        <v>1.28488771614339</v>
      </c>
      <c r="AZ524" s="1">
        <v>1.3664401748333399</v>
      </c>
      <c r="BA524" s="1">
        <v>1.7738091987972999</v>
      </c>
      <c r="BB524" s="1">
        <v>1.39444117566604</v>
      </c>
      <c r="BC524" s="1">
        <v>1.881947635223</v>
      </c>
      <c r="BD524" s="1">
        <v>2.1263642471246098</v>
      </c>
      <c r="BE524" s="1">
        <v>2.8529130269234302</v>
      </c>
      <c r="BF524" s="1">
        <v>1.30330425402327</v>
      </c>
      <c r="BG524" s="15">
        <v>1.3417592862675001</v>
      </c>
      <c r="BH524" s="1" t="str">
        <f t="shared" si="79"/>
        <v>AY</v>
      </c>
    </row>
    <row r="525" spans="2:60" x14ac:dyDescent="0.35">
      <c r="B525" s="9" t="s">
        <v>13</v>
      </c>
      <c r="C525" s="1">
        <v>3.8824515596249598</v>
      </c>
      <c r="D525" s="1">
        <v>2.2205809437528199</v>
      </c>
      <c r="E525" s="1">
        <v>4.1136363875569701</v>
      </c>
      <c r="F525" s="1">
        <v>3.3460934526899599</v>
      </c>
      <c r="G525" s="1">
        <v>4.5767543760219196</v>
      </c>
      <c r="H525" s="1">
        <v>4.1161554467002297</v>
      </c>
      <c r="I525" s="1">
        <v>4.1133499464986496</v>
      </c>
      <c r="J525" s="1">
        <v>2.7900925754756498</v>
      </c>
      <c r="K525" s="15">
        <v>2.2007738220466102</v>
      </c>
      <c r="L525" s="1" t="str">
        <f t="shared" si="75"/>
        <v>K</v>
      </c>
      <c r="N525" s="9" t="s">
        <v>13</v>
      </c>
      <c r="O525" s="1">
        <v>7.7004064966911496</v>
      </c>
      <c r="P525" s="1">
        <v>8.2891807559772896</v>
      </c>
      <c r="Q525" s="1">
        <v>9.6392111878862696</v>
      </c>
      <c r="R525" s="1">
        <v>8.8764822557236602</v>
      </c>
      <c r="S525" s="1">
        <v>9.3588489979301706</v>
      </c>
      <c r="T525" s="1">
        <v>12.0841260663901</v>
      </c>
      <c r="U525" s="1">
        <v>12.3693564736772</v>
      </c>
      <c r="V525" s="1">
        <v>9.7561687859126298</v>
      </c>
      <c r="W525" s="15">
        <v>8.17989004529427</v>
      </c>
      <c r="X525" s="1" t="str">
        <f t="shared" si="76"/>
        <v>O</v>
      </c>
      <c r="Z525" s="9" t="s">
        <v>13</v>
      </c>
      <c r="AA525" s="1">
        <v>3.1159807510142401</v>
      </c>
      <c r="AB525" s="1">
        <v>4.1507260222974303</v>
      </c>
      <c r="AC525" s="1">
        <v>3.6129472360150698</v>
      </c>
      <c r="AD525" s="1">
        <v>3.8454737692321599</v>
      </c>
      <c r="AE525" s="1">
        <v>3.9789851844856901</v>
      </c>
      <c r="AF525" s="1">
        <v>4.7372834583110901</v>
      </c>
      <c r="AG525" s="1">
        <v>4.3288795539661704</v>
      </c>
      <c r="AH525" s="1">
        <v>3.0326522296966698</v>
      </c>
      <c r="AI525" s="15">
        <v>3.2847092619585898</v>
      </c>
      <c r="AJ525" s="1" t="str">
        <f t="shared" si="77"/>
        <v>AH</v>
      </c>
      <c r="AL525" s="9" t="s">
        <v>13</v>
      </c>
      <c r="AM525" s="1">
        <v>3.9209921826772298</v>
      </c>
      <c r="AN525" s="1">
        <v>3.4080001528928401</v>
      </c>
      <c r="AO525" s="1">
        <v>4.76285995543184</v>
      </c>
      <c r="AP525" s="1">
        <v>5.1096824473331104</v>
      </c>
      <c r="AQ525" s="1">
        <v>5.6138246863872698</v>
      </c>
      <c r="AR525" s="1">
        <v>5.05999239423444</v>
      </c>
      <c r="AS525" s="1">
        <v>4.8471773600751797</v>
      </c>
      <c r="AT525" s="1">
        <v>3.4048298779008999</v>
      </c>
      <c r="AU525" s="15">
        <v>3.4217994828938001</v>
      </c>
      <c r="AV525" s="1" t="str">
        <f t="shared" si="78"/>
        <v>AT</v>
      </c>
      <c r="AX525" s="9" t="s">
        <v>13</v>
      </c>
      <c r="AY525" s="1">
        <v>1.56634700523492</v>
      </c>
      <c r="AZ525" s="1">
        <v>1.48606282729648</v>
      </c>
      <c r="BA525" s="1">
        <v>2.06048920701395</v>
      </c>
      <c r="BB525" s="1">
        <v>1.42406808168633</v>
      </c>
      <c r="BC525" s="1">
        <v>2.0267685630816001</v>
      </c>
      <c r="BD525" s="1">
        <v>2.9709041179485798</v>
      </c>
      <c r="BE525" s="1">
        <v>3.6715592237170598</v>
      </c>
      <c r="BF525" s="1">
        <v>1.6254789410874799</v>
      </c>
      <c r="BG525" s="15">
        <v>1.3854867976641601</v>
      </c>
      <c r="BH525" s="1" t="str">
        <f t="shared" si="79"/>
        <v>BG</v>
      </c>
    </row>
    <row r="526" spans="2:60" x14ac:dyDescent="0.35">
      <c r="B526" s="9" t="s">
        <v>14</v>
      </c>
      <c r="C526" s="1">
        <v>5.8251759256300302</v>
      </c>
      <c r="D526" s="1">
        <v>4.9625977386514704</v>
      </c>
      <c r="E526" s="1">
        <v>6.0029076931175203</v>
      </c>
      <c r="F526" s="1">
        <v>7.6430209548319903</v>
      </c>
      <c r="G526" s="1">
        <v>10.8288713394042</v>
      </c>
      <c r="H526" s="1">
        <v>6.1557318951360802</v>
      </c>
      <c r="I526" s="1">
        <v>6.1348912804310798</v>
      </c>
      <c r="J526" s="1">
        <v>4.0945652187338197</v>
      </c>
      <c r="K526" s="15">
        <v>3.1451366941469101</v>
      </c>
      <c r="L526" s="1" t="str">
        <f t="shared" si="75"/>
        <v>K</v>
      </c>
      <c r="N526" s="9" t="s">
        <v>14</v>
      </c>
      <c r="O526" s="1">
        <v>8.7832023622287902</v>
      </c>
      <c r="P526" s="1">
        <v>11.4217539574762</v>
      </c>
      <c r="Q526" s="1">
        <v>12.062046626124401</v>
      </c>
      <c r="R526" s="1">
        <v>11.437847590708</v>
      </c>
      <c r="S526" s="1">
        <v>11.402433059861499</v>
      </c>
      <c r="T526" s="1">
        <v>16.760464600510801</v>
      </c>
      <c r="U526" s="1">
        <v>16.370979893280001</v>
      </c>
      <c r="V526" s="1">
        <v>13.001172023791799</v>
      </c>
      <c r="W526" s="15">
        <v>10.5063634671746</v>
      </c>
      <c r="X526" s="1" t="str">
        <f t="shared" si="76"/>
        <v>O</v>
      </c>
      <c r="Z526" s="9" t="s">
        <v>14</v>
      </c>
      <c r="AA526" s="1">
        <v>4.5144963479636102</v>
      </c>
      <c r="AB526" s="1">
        <v>8.5732952811086705</v>
      </c>
      <c r="AC526" s="1">
        <v>5.7393033722900402</v>
      </c>
      <c r="AD526" s="1">
        <v>7.5955093051917402</v>
      </c>
      <c r="AE526" s="1">
        <v>5.16562084286186</v>
      </c>
      <c r="AF526" s="1">
        <v>7.2796173249468801</v>
      </c>
      <c r="AG526" s="1">
        <v>6.46068148544376</v>
      </c>
      <c r="AH526" s="1">
        <v>4.0573462372859597</v>
      </c>
      <c r="AI526" s="15">
        <v>4.60781764948032</v>
      </c>
      <c r="AJ526" s="1" t="str">
        <f t="shared" si="77"/>
        <v>AH</v>
      </c>
      <c r="AL526" s="9" t="s">
        <v>14</v>
      </c>
      <c r="AM526" s="1">
        <v>4.21639060720429</v>
      </c>
      <c r="AN526" s="1">
        <v>5.4399395960629704</v>
      </c>
      <c r="AO526" s="1">
        <v>6.0059552381478101</v>
      </c>
      <c r="AP526" s="1">
        <v>6.4672337712919097</v>
      </c>
      <c r="AQ526" s="1">
        <v>6.0136084651128101</v>
      </c>
      <c r="AR526" s="1">
        <v>7.6041844992112999</v>
      </c>
      <c r="AS526" s="1">
        <v>7.2234048680776697</v>
      </c>
      <c r="AT526" s="1">
        <v>4.55879695492031</v>
      </c>
      <c r="AU526" s="15">
        <v>4.4515369448549</v>
      </c>
      <c r="AV526" s="1" t="str">
        <f t="shared" si="78"/>
        <v>AM</v>
      </c>
      <c r="AX526" s="9" t="s">
        <v>14</v>
      </c>
      <c r="AY526" s="1">
        <v>2.0441750867379702</v>
      </c>
      <c r="AZ526" s="1">
        <v>2.0582126195862198</v>
      </c>
      <c r="BA526" s="1">
        <v>2.7136915735237701</v>
      </c>
      <c r="BB526" s="1">
        <v>1.68461813401604</v>
      </c>
      <c r="BC526" s="1">
        <v>2.3558312824803598</v>
      </c>
      <c r="BD526" s="1">
        <v>4.9869879172907599</v>
      </c>
      <c r="BE526" s="1">
        <v>5.2966537532203297</v>
      </c>
      <c r="BF526" s="1">
        <v>2.7447480167929998</v>
      </c>
      <c r="BG526" s="15">
        <v>1.6156541408532401</v>
      </c>
      <c r="BH526" s="1" t="str">
        <f t="shared" si="79"/>
        <v>BG</v>
      </c>
    </row>
    <row r="527" spans="2:60" x14ac:dyDescent="0.35">
      <c r="B527" s="9" t="s">
        <v>15</v>
      </c>
      <c r="C527" s="1">
        <v>6.3748840641846396</v>
      </c>
      <c r="D527" s="1">
        <v>12.7297812873105</v>
      </c>
      <c r="E527" s="1">
        <v>7.8958515060174097</v>
      </c>
      <c r="F527" s="1">
        <v>12.9583134405236</v>
      </c>
      <c r="G527" s="1">
        <v>7.84734435630563</v>
      </c>
      <c r="H527" s="1">
        <v>6.5863292185284896</v>
      </c>
      <c r="I527" s="1">
        <v>6.2760913542559296</v>
      </c>
      <c r="J527" s="1">
        <v>9.9888425950836996</v>
      </c>
      <c r="K527" s="15">
        <v>12.74873335471</v>
      </c>
      <c r="L527" s="1" t="str">
        <f t="shared" si="75"/>
        <v>I</v>
      </c>
      <c r="N527" s="9" t="s">
        <v>15</v>
      </c>
      <c r="O527" s="1">
        <v>9.3920607927693602</v>
      </c>
      <c r="P527" s="1">
        <v>12.6352002427787</v>
      </c>
      <c r="Q527" s="1">
        <v>12.723675951966101</v>
      </c>
      <c r="R527" s="1">
        <v>13.256942971414899</v>
      </c>
      <c r="S527" s="1">
        <v>10.6755925029191</v>
      </c>
      <c r="T527" s="1">
        <v>10.9963979504981</v>
      </c>
      <c r="U527" s="1">
        <v>11.271838135383501</v>
      </c>
      <c r="V527" s="1">
        <v>12.107685096384801</v>
      </c>
      <c r="W527" s="15">
        <v>12.491048246571999</v>
      </c>
      <c r="X527" s="1" t="str">
        <f t="shared" si="76"/>
        <v>O</v>
      </c>
      <c r="Z527" s="9" t="s">
        <v>15</v>
      </c>
      <c r="AA527" s="1">
        <v>6.0189722980453899</v>
      </c>
      <c r="AB527" s="1">
        <v>13.5369499915342</v>
      </c>
      <c r="AC527" s="1">
        <v>7.6621830505484603</v>
      </c>
      <c r="AD527" s="1">
        <v>11.903414628877201</v>
      </c>
      <c r="AE527" s="1">
        <v>6.5178164447377398</v>
      </c>
      <c r="AF527" s="1">
        <v>7.2415245061720697</v>
      </c>
      <c r="AG527" s="1">
        <v>6.2010241601829099</v>
      </c>
      <c r="AH527" s="1">
        <v>7.4573798282856298</v>
      </c>
      <c r="AI527" s="15">
        <v>12.3044107661804</v>
      </c>
      <c r="AJ527" s="1" t="str">
        <f t="shared" si="77"/>
        <v>AA</v>
      </c>
      <c r="AL527" s="9" t="s">
        <v>15</v>
      </c>
      <c r="AM527" s="1">
        <v>7.7381074333623197</v>
      </c>
      <c r="AN527" s="1">
        <v>15.7475970654694</v>
      </c>
      <c r="AO527" s="1">
        <v>12.7573411006115</v>
      </c>
      <c r="AP527" s="1">
        <v>15.6504820207556</v>
      </c>
      <c r="AQ527" s="1">
        <v>7.75764262816221</v>
      </c>
      <c r="AR527" s="1">
        <v>6.7532526385412499</v>
      </c>
      <c r="AS527" s="1">
        <v>6.7225227636917202</v>
      </c>
      <c r="AT527" s="1">
        <v>11.4614313801384</v>
      </c>
      <c r="AU527" s="15">
        <v>15.8969920856378</v>
      </c>
      <c r="AV527" s="1" t="str">
        <f t="shared" si="78"/>
        <v>AS</v>
      </c>
      <c r="AX527" s="9" t="s">
        <v>15</v>
      </c>
      <c r="AY527" s="1">
        <v>2.0730663600403001</v>
      </c>
      <c r="AZ527" s="1">
        <v>2.4831948871506402</v>
      </c>
      <c r="BA527" s="1">
        <v>2.5492618128882998</v>
      </c>
      <c r="BB527" s="1">
        <v>2.4966979576963499</v>
      </c>
      <c r="BC527" s="1">
        <v>2.4142035732311702</v>
      </c>
      <c r="BD527" s="1">
        <v>2.27352622232124</v>
      </c>
      <c r="BE527" s="1">
        <v>3.2144821106861601</v>
      </c>
      <c r="BF527" s="1">
        <v>2.1362765591575901</v>
      </c>
      <c r="BG527" s="15">
        <v>2.4834093977792602</v>
      </c>
      <c r="BH527" s="1" t="str">
        <f t="shared" si="79"/>
        <v>AY</v>
      </c>
    </row>
    <row r="528" spans="2:60" x14ac:dyDescent="0.35">
      <c r="B528" s="9" t="s">
        <v>16</v>
      </c>
      <c r="C528" s="1">
        <v>2.1316183701436402</v>
      </c>
      <c r="D528" s="1">
        <v>2.2488788443710099</v>
      </c>
      <c r="E528" s="1">
        <v>3.3000434635320901</v>
      </c>
      <c r="F528" s="1">
        <v>2.6459410061557098</v>
      </c>
      <c r="G528" s="1">
        <v>3.3667598975711299</v>
      </c>
      <c r="H528" s="1">
        <v>2.98066296416865</v>
      </c>
      <c r="I528" s="1">
        <v>2.9721245873758999</v>
      </c>
      <c r="J528" s="1">
        <v>2.3071320336981702</v>
      </c>
      <c r="K528" s="15">
        <v>2.2478925223661799</v>
      </c>
      <c r="L528" s="1" t="str">
        <f t="shared" si="75"/>
        <v>C</v>
      </c>
      <c r="N528" s="9" t="s">
        <v>16</v>
      </c>
      <c r="O528" s="1">
        <v>7.8638358480566302</v>
      </c>
      <c r="P528" s="1">
        <v>8.4649334761527708</v>
      </c>
      <c r="Q528" s="1">
        <v>9.4394332773052803</v>
      </c>
      <c r="R528" s="1">
        <v>8.9693941727769904</v>
      </c>
      <c r="S528" s="1">
        <v>8.7268234194985705</v>
      </c>
      <c r="T528" s="1">
        <v>9.7896102458626597</v>
      </c>
      <c r="U528" s="1">
        <v>10.9404766304423</v>
      </c>
      <c r="V528" s="1">
        <v>8.6681384341498209</v>
      </c>
      <c r="W528" s="15">
        <v>8.3831718429194897</v>
      </c>
      <c r="X528" s="1" t="str">
        <f t="shared" si="76"/>
        <v>O</v>
      </c>
      <c r="Z528" s="9" t="s">
        <v>16</v>
      </c>
      <c r="AA528" s="1">
        <v>3.13478234080858</v>
      </c>
      <c r="AB528" s="1">
        <v>2.9875349882473299</v>
      </c>
      <c r="AC528" s="1">
        <v>3.4840259213271998</v>
      </c>
      <c r="AD528" s="1">
        <v>3.31721050368068</v>
      </c>
      <c r="AE528" s="1">
        <v>3.5538249051160302</v>
      </c>
      <c r="AF528" s="1">
        <v>3.5622298797765501</v>
      </c>
      <c r="AG528" s="1">
        <v>3.4423039242255902</v>
      </c>
      <c r="AH528" s="1">
        <v>2.7682432272076101</v>
      </c>
      <c r="AI528" s="15">
        <v>3.2179637996155801</v>
      </c>
      <c r="AJ528" s="1" t="str">
        <f t="shared" si="77"/>
        <v>AH</v>
      </c>
      <c r="AL528" s="9" t="s">
        <v>16</v>
      </c>
      <c r="AM528" s="1">
        <v>4.0016029290353696</v>
      </c>
      <c r="AN528" s="1">
        <v>3.6022690890214002</v>
      </c>
      <c r="AO528" s="1">
        <v>4.6734950409918703</v>
      </c>
      <c r="AP528" s="1">
        <v>3.8569250082625102</v>
      </c>
      <c r="AQ528" s="1">
        <v>4.4680775285905598</v>
      </c>
      <c r="AR528" s="1">
        <v>4.0557902348156603</v>
      </c>
      <c r="AS528" s="1">
        <v>3.7163255641977999</v>
      </c>
      <c r="AT528" s="1">
        <v>3.3356769873188701</v>
      </c>
      <c r="AU528" s="15">
        <v>3.6790352926504699</v>
      </c>
      <c r="AV528" s="1" t="str">
        <f t="shared" si="78"/>
        <v>AT</v>
      </c>
      <c r="AX528" s="9" t="s">
        <v>16</v>
      </c>
      <c r="AY528" s="1">
        <v>1.5398584644165501</v>
      </c>
      <c r="AZ528" s="1">
        <v>1.5435683243529299</v>
      </c>
      <c r="BA528" s="1">
        <v>2.2937487049063501</v>
      </c>
      <c r="BB528" s="1">
        <v>1.53527369993618</v>
      </c>
      <c r="BC528" s="1">
        <v>2.0015621768364902</v>
      </c>
      <c r="BD528" s="1">
        <v>2.31071468136125</v>
      </c>
      <c r="BE528" s="1">
        <v>3.5970798527994798</v>
      </c>
      <c r="BF528" s="1">
        <v>1.4158830604614201</v>
      </c>
      <c r="BG528" s="15">
        <v>1.45651788354623</v>
      </c>
      <c r="BH528" s="1" t="str">
        <f t="shared" si="79"/>
        <v>BF</v>
      </c>
    </row>
    <row r="529" spans="2:60" x14ac:dyDescent="0.35">
      <c r="B529" s="9" t="s">
        <v>17</v>
      </c>
      <c r="C529" s="1">
        <v>1.4015380623788001</v>
      </c>
      <c r="D529" s="1">
        <v>1.28839843337678</v>
      </c>
      <c r="E529" s="1">
        <v>2.4272673772358799</v>
      </c>
      <c r="F529" s="1">
        <v>1.7659915136836899</v>
      </c>
      <c r="G529" s="1">
        <v>3.45941760352129</v>
      </c>
      <c r="H529" s="1">
        <v>3.0159801648194899</v>
      </c>
      <c r="I529" s="1">
        <v>3.0893545391954098</v>
      </c>
      <c r="J529" s="1">
        <v>1.6817860601097201</v>
      </c>
      <c r="K529" s="15">
        <v>1.27747706761563</v>
      </c>
      <c r="L529" s="1" t="str">
        <f t="shared" si="75"/>
        <v>K</v>
      </c>
      <c r="N529" s="9" t="s">
        <v>17</v>
      </c>
      <c r="O529" s="1">
        <v>7.2859292735136201</v>
      </c>
      <c r="P529" s="1">
        <v>7.4749018248276498</v>
      </c>
      <c r="Q529" s="1">
        <v>8.1218453901802103</v>
      </c>
      <c r="R529" s="1">
        <v>7.9913119374048103</v>
      </c>
      <c r="S529" s="1">
        <v>8.4368468845120308</v>
      </c>
      <c r="T529" s="1">
        <v>9.4689388407460893</v>
      </c>
      <c r="U529" s="1">
        <v>10.913784251165801</v>
      </c>
      <c r="V529" s="1">
        <v>8.0559110128011397</v>
      </c>
      <c r="W529" s="15">
        <v>7.5216561772436803</v>
      </c>
      <c r="X529" s="1" t="str">
        <f t="shared" si="76"/>
        <v>O</v>
      </c>
      <c r="Z529" s="9" t="s">
        <v>17</v>
      </c>
      <c r="AA529" s="1">
        <v>2.3711614286290401</v>
      </c>
      <c r="AB529" s="1">
        <v>2.48209373259039</v>
      </c>
      <c r="AC529" s="1">
        <v>2.8638050442154901</v>
      </c>
      <c r="AD529" s="1">
        <v>2.9762869473447902</v>
      </c>
      <c r="AE529" s="1">
        <v>3.4420680692558099</v>
      </c>
      <c r="AF529" s="1">
        <v>3.1560722538949202</v>
      </c>
      <c r="AG529" s="1">
        <v>3.4868770984188502</v>
      </c>
      <c r="AH529" s="1">
        <v>2.44723073951935</v>
      </c>
      <c r="AI529" s="15">
        <v>3.1767214098597498</v>
      </c>
      <c r="AJ529" s="1" t="str">
        <f t="shared" si="77"/>
        <v>AA</v>
      </c>
      <c r="AL529" s="9" t="s">
        <v>17</v>
      </c>
      <c r="AM529" s="1">
        <v>3.0958955125427599</v>
      </c>
      <c r="AN529" s="1">
        <v>2.9261217692119801</v>
      </c>
      <c r="AO529" s="1">
        <v>3.60977162493784</v>
      </c>
      <c r="AP529" s="1">
        <v>3.28921227761233</v>
      </c>
      <c r="AQ529" s="1">
        <v>4.4619192592801404</v>
      </c>
      <c r="AR529" s="1">
        <v>3.90066553970727</v>
      </c>
      <c r="AS529" s="1">
        <v>3.6489918518125202</v>
      </c>
      <c r="AT529" s="1">
        <v>2.7978275512672801</v>
      </c>
      <c r="AU529" s="15">
        <v>2.90986357110982</v>
      </c>
      <c r="AV529" s="1" t="str">
        <f t="shared" si="78"/>
        <v>AT</v>
      </c>
      <c r="AX529" s="9" t="s">
        <v>17</v>
      </c>
      <c r="AY529" s="1">
        <v>1.2184005203283701</v>
      </c>
      <c r="AZ529" s="1">
        <v>1.1599073138849101</v>
      </c>
      <c r="BA529" s="1">
        <v>1.4624980343297</v>
      </c>
      <c r="BB529" s="1">
        <v>1.2496184335384399</v>
      </c>
      <c r="BC529" s="1">
        <v>1.70269220194207</v>
      </c>
      <c r="BD529" s="1">
        <v>1.92295502378269</v>
      </c>
      <c r="BE529" s="1">
        <v>3.3537069791804099</v>
      </c>
      <c r="BF529" s="1">
        <v>1.2003809871939899</v>
      </c>
      <c r="BG529" s="15">
        <v>1.14067211379998</v>
      </c>
      <c r="BH529" s="1" t="str">
        <f t="shared" si="79"/>
        <v>BG</v>
      </c>
    </row>
    <row r="530" spans="2:60" x14ac:dyDescent="0.35">
      <c r="B530" s="9" t="s">
        <v>18</v>
      </c>
      <c r="C530" s="1">
        <v>2.4990680333383399</v>
      </c>
      <c r="D530" s="1">
        <v>1.3845992999588801</v>
      </c>
      <c r="E530" s="1">
        <v>2.33064730779346</v>
      </c>
      <c r="F530" s="1">
        <v>1.89103690946099</v>
      </c>
      <c r="G530" s="1">
        <v>2.9898901228505101</v>
      </c>
      <c r="H530" s="1">
        <v>2.7160053001051101</v>
      </c>
      <c r="I530" s="1">
        <v>2.9486086729503702</v>
      </c>
      <c r="J530" s="1">
        <v>1.6102700307965701</v>
      </c>
      <c r="K530" s="15">
        <v>1.3902923693537901</v>
      </c>
      <c r="L530" s="1" t="str">
        <f t="shared" si="75"/>
        <v>D</v>
      </c>
      <c r="N530" s="9" t="s">
        <v>18</v>
      </c>
      <c r="O530" s="1">
        <v>6.9636006937496697</v>
      </c>
      <c r="P530" s="1">
        <v>6.86141764867169</v>
      </c>
      <c r="Q530" s="1">
        <v>7.7414260515253002</v>
      </c>
      <c r="R530" s="1">
        <v>7.5448233251347201</v>
      </c>
      <c r="S530" s="1">
        <v>8.8126481615143604</v>
      </c>
      <c r="T530" s="1">
        <v>9.4305232955329998</v>
      </c>
      <c r="U530" s="1">
        <v>9.7389003601435498</v>
      </c>
      <c r="V530" s="1">
        <v>7.8884185526531496</v>
      </c>
      <c r="W530" s="15">
        <v>6.8632869860701602</v>
      </c>
      <c r="X530" s="1" t="str">
        <f t="shared" si="76"/>
        <v>P</v>
      </c>
      <c r="Z530" s="9" t="s">
        <v>18</v>
      </c>
      <c r="AA530" s="1">
        <v>2.6280437760961601</v>
      </c>
      <c r="AB530" s="1">
        <v>2.4452508384336999</v>
      </c>
      <c r="AC530" s="1">
        <v>2.71226256988336</v>
      </c>
      <c r="AD530" s="1">
        <v>3.10801845798929</v>
      </c>
      <c r="AE530" s="1">
        <v>3.55214809367479</v>
      </c>
      <c r="AF530" s="1">
        <v>3.0739191654448299</v>
      </c>
      <c r="AG530" s="1">
        <v>3.1629082060370401</v>
      </c>
      <c r="AH530" s="1">
        <v>2.1176175495621701</v>
      </c>
      <c r="AI530" s="15">
        <v>2.8775522940240199</v>
      </c>
      <c r="AJ530" s="1" t="str">
        <f t="shared" si="77"/>
        <v>AH</v>
      </c>
      <c r="AL530" s="9" t="s">
        <v>18</v>
      </c>
      <c r="AM530" s="1">
        <v>4.0029770777190103</v>
      </c>
      <c r="AN530" s="1">
        <v>2.4216787883909201</v>
      </c>
      <c r="AO530" s="1">
        <v>3.4161605214037198</v>
      </c>
      <c r="AP530" s="1">
        <v>3.45102394136158</v>
      </c>
      <c r="AQ530" s="1">
        <v>4.3197300886861099</v>
      </c>
      <c r="AR530" s="1">
        <v>3.7651883106332402</v>
      </c>
      <c r="AS530" s="1">
        <v>3.6586881591129998</v>
      </c>
      <c r="AT530" s="1">
        <v>2.2684829813928298</v>
      </c>
      <c r="AU530" s="15">
        <v>2.61171983742324</v>
      </c>
      <c r="AV530" s="1" t="str">
        <f t="shared" si="78"/>
        <v>AT</v>
      </c>
      <c r="AX530" s="9" t="s">
        <v>18</v>
      </c>
      <c r="AY530" s="1">
        <v>1.5487279986623399</v>
      </c>
      <c r="AZ530" s="1">
        <v>1.0906800382739501</v>
      </c>
      <c r="BA530" s="1">
        <v>1.44607879317351</v>
      </c>
      <c r="BB530" s="1">
        <v>1.23334540111918</v>
      </c>
      <c r="BC530" s="1">
        <v>1.8599234768008801</v>
      </c>
      <c r="BD530" s="1">
        <v>1.85441450234844</v>
      </c>
      <c r="BE530" s="1">
        <v>2.7497378968685098</v>
      </c>
      <c r="BF530" s="1">
        <v>1.1187592661169901</v>
      </c>
      <c r="BG530" s="15">
        <v>1.1205663847609899</v>
      </c>
      <c r="BH530" s="1" t="str">
        <f t="shared" si="79"/>
        <v>AZ</v>
      </c>
    </row>
    <row r="531" spans="2:60" x14ac:dyDescent="0.35">
      <c r="B531" s="10" t="s">
        <v>36</v>
      </c>
      <c r="K531" s="15"/>
      <c r="N531" s="10" t="s">
        <v>36</v>
      </c>
      <c r="W531" s="15"/>
      <c r="Z531" s="10" t="s">
        <v>36</v>
      </c>
      <c r="AI531" s="15"/>
      <c r="AL531" s="10" t="s">
        <v>36</v>
      </c>
      <c r="AU531" s="15"/>
      <c r="AX531" s="10" t="s">
        <v>36</v>
      </c>
      <c r="BG531" s="15"/>
    </row>
    <row r="532" spans="2:60" x14ac:dyDescent="0.35">
      <c r="B532" s="9" t="s">
        <v>11</v>
      </c>
      <c r="C532" s="1">
        <v>2.4987226818984301</v>
      </c>
      <c r="D532" s="1">
        <v>1.7058085824725899</v>
      </c>
      <c r="E532" s="1">
        <v>3.0446170135752402</v>
      </c>
      <c r="F532" s="1">
        <v>2.5117160495773199</v>
      </c>
      <c r="G532" s="1">
        <v>3.0616098839000001</v>
      </c>
      <c r="H532" s="1">
        <v>1.92885225180077</v>
      </c>
      <c r="I532" s="1">
        <v>2.5021875087983299</v>
      </c>
      <c r="J532" s="1">
        <v>1.64446708042353</v>
      </c>
      <c r="K532" s="15">
        <v>1.6635711195320599</v>
      </c>
      <c r="L532" s="1" t="str">
        <f t="shared" si="75"/>
        <v>J</v>
      </c>
      <c r="N532" s="9" t="s">
        <v>11</v>
      </c>
      <c r="O532" s="1">
        <v>7.7278203146986399</v>
      </c>
      <c r="P532" s="1">
        <v>7.9110597759780896</v>
      </c>
      <c r="Q532" s="1">
        <v>8.2139060949082303</v>
      </c>
      <c r="R532" s="1">
        <v>8.4307919218128102</v>
      </c>
      <c r="S532" s="1">
        <v>8.1026423133287206</v>
      </c>
      <c r="T532" s="1">
        <v>7.9250343430199397</v>
      </c>
      <c r="U532" s="1">
        <v>10.4745603988517</v>
      </c>
      <c r="V532" s="1">
        <v>7.3770303366632497</v>
      </c>
      <c r="W532" s="15">
        <v>7.7372357304695001</v>
      </c>
      <c r="X532" s="1" t="str">
        <f t="shared" si="76"/>
        <v>V</v>
      </c>
      <c r="Z532" s="9" t="s">
        <v>11</v>
      </c>
      <c r="AA532" s="1">
        <v>2.9858985176108699</v>
      </c>
      <c r="AB532" s="1">
        <v>2.6234997793074002</v>
      </c>
      <c r="AC532" s="1">
        <v>2.9674531648704301</v>
      </c>
      <c r="AD532" s="1">
        <v>3.0403711972324299</v>
      </c>
      <c r="AE532" s="1">
        <v>3.13081122613645</v>
      </c>
      <c r="AF532" s="1">
        <v>2.50180437787458</v>
      </c>
      <c r="AG532" s="1">
        <v>2.9335274018195698</v>
      </c>
      <c r="AH532" s="1">
        <v>2.3225381657013702</v>
      </c>
      <c r="AI532" s="15">
        <v>2.5761605919436898</v>
      </c>
      <c r="AJ532" s="1" t="str">
        <f t="shared" si="77"/>
        <v>AH</v>
      </c>
      <c r="AL532" s="9" t="s">
        <v>11</v>
      </c>
      <c r="AM532" s="1">
        <v>4.2385737809680197</v>
      </c>
      <c r="AN532" s="1">
        <v>3.1289102991130702</v>
      </c>
      <c r="AO532" s="1">
        <v>3.7270357277031998</v>
      </c>
      <c r="AP532" s="1">
        <v>3.5029602729235298</v>
      </c>
      <c r="AQ532" s="1">
        <v>3.74220216275521</v>
      </c>
      <c r="AR532" s="1">
        <v>3.2796372061696202</v>
      </c>
      <c r="AS532" s="1">
        <v>3.0817894643593902</v>
      </c>
      <c r="AT532" s="1">
        <v>2.9123205182203198</v>
      </c>
      <c r="AU532" s="15">
        <v>3.13246028993419</v>
      </c>
      <c r="AV532" s="1" t="str">
        <f t="shared" si="78"/>
        <v>AT</v>
      </c>
      <c r="AX532" s="9" t="s">
        <v>11</v>
      </c>
      <c r="AY532" s="1">
        <v>1.1649152299287</v>
      </c>
      <c r="AZ532" s="1">
        <v>1.26562220709402</v>
      </c>
      <c r="BA532" s="1">
        <v>1.5632223004113499</v>
      </c>
      <c r="BB532" s="1">
        <v>1.30306284952479</v>
      </c>
      <c r="BC532" s="1">
        <v>1.4462001357529899</v>
      </c>
      <c r="BD532" s="1">
        <v>1.3413624949653999</v>
      </c>
      <c r="BE532" s="1">
        <v>2.4949908372906702</v>
      </c>
      <c r="BF532" s="1">
        <v>1.0897792003554501</v>
      </c>
      <c r="BG532" s="15">
        <v>1.2703097445770499</v>
      </c>
      <c r="BH532" s="1" t="str">
        <f t="shared" si="79"/>
        <v>BF</v>
      </c>
    </row>
    <row r="533" spans="2:60" x14ac:dyDescent="0.35">
      <c r="B533" s="9" t="s">
        <v>12</v>
      </c>
      <c r="C533" s="1">
        <v>6.0470448024209604</v>
      </c>
      <c r="D533" s="1">
        <v>1.8054379905746301</v>
      </c>
      <c r="E533" s="1">
        <v>3.3319515460134501</v>
      </c>
      <c r="F533" s="1">
        <v>3.7298305557342002</v>
      </c>
      <c r="G533" s="1">
        <v>3.4830436547471799</v>
      </c>
      <c r="H533" s="1">
        <v>2.9097611182722698</v>
      </c>
      <c r="I533" s="1">
        <v>3.1327388335862798</v>
      </c>
      <c r="J533" s="1">
        <v>2.1458208947490398</v>
      </c>
      <c r="K533" s="15">
        <v>1.77069463253577</v>
      </c>
      <c r="L533" s="1" t="str">
        <f t="shared" si="75"/>
        <v>K</v>
      </c>
      <c r="N533" s="9" t="s">
        <v>12</v>
      </c>
      <c r="O533" s="1">
        <v>9.4738932892152796</v>
      </c>
      <c r="P533" s="1">
        <v>8.0232661236630598</v>
      </c>
      <c r="Q533" s="1">
        <v>8.8419086919187002</v>
      </c>
      <c r="R533" s="1">
        <v>9.29181837518931</v>
      </c>
      <c r="S533" s="1">
        <v>8.7465583973316701</v>
      </c>
      <c r="T533" s="1">
        <v>9.6586635666424705</v>
      </c>
      <c r="U533" s="1">
        <v>10.4479422978825</v>
      </c>
      <c r="V533" s="1">
        <v>8.2719849009681408</v>
      </c>
      <c r="W533" s="15">
        <v>7.9176056585239101</v>
      </c>
      <c r="X533" s="1" t="str">
        <f t="shared" si="76"/>
        <v>W</v>
      </c>
      <c r="Z533" s="9" t="s">
        <v>12</v>
      </c>
      <c r="AA533" s="1">
        <v>5.4871605357766802</v>
      </c>
      <c r="AB533" s="1">
        <v>2.6599578349930502</v>
      </c>
      <c r="AC533" s="1">
        <v>3.13349442326321</v>
      </c>
      <c r="AD533" s="1">
        <v>3.9274552491793502</v>
      </c>
      <c r="AE533" s="1">
        <v>3.5013632893182201</v>
      </c>
      <c r="AF533" s="1">
        <v>3.2644171968213</v>
      </c>
      <c r="AG533" s="1">
        <v>3.36519108849614</v>
      </c>
      <c r="AH533" s="1">
        <v>2.59332080190311</v>
      </c>
      <c r="AI533" s="15">
        <v>2.76090034696302</v>
      </c>
      <c r="AJ533" s="1" t="str">
        <f t="shared" si="77"/>
        <v>AH</v>
      </c>
      <c r="AL533" s="9" t="s">
        <v>12</v>
      </c>
      <c r="AM533" s="1">
        <v>8.5670448042444605</v>
      </c>
      <c r="AN533" s="1">
        <v>3.1875560108740899</v>
      </c>
      <c r="AO533" s="1">
        <v>3.91255134952356</v>
      </c>
      <c r="AP533" s="1">
        <v>4.2013603490488496</v>
      </c>
      <c r="AQ533" s="1">
        <v>4.3616653157558698</v>
      </c>
      <c r="AR533" s="1">
        <v>4.0533275247330502</v>
      </c>
      <c r="AS533" s="1">
        <v>3.6547070126005301</v>
      </c>
      <c r="AT533" s="1">
        <v>3.07079371356931</v>
      </c>
      <c r="AU533" s="15">
        <v>3.19708988773837</v>
      </c>
      <c r="AV533" s="1" t="str">
        <f t="shared" si="78"/>
        <v>AT</v>
      </c>
      <c r="AX533" s="9" t="s">
        <v>12</v>
      </c>
      <c r="AY533" s="1">
        <v>1.32769859480909</v>
      </c>
      <c r="AZ533" s="1">
        <v>1.3067578751440601</v>
      </c>
      <c r="BA533" s="1">
        <v>1.7596889566270599</v>
      </c>
      <c r="BB533" s="1">
        <v>1.4767594693166799</v>
      </c>
      <c r="BC533" s="1">
        <v>1.7344462850019899</v>
      </c>
      <c r="BD533" s="1">
        <v>2.2015144706847298</v>
      </c>
      <c r="BE533" s="1">
        <v>3.1895621654993702</v>
      </c>
      <c r="BF533" s="1">
        <v>1.2443346418851999</v>
      </c>
      <c r="BG533" s="15">
        <v>1.3016081259532899</v>
      </c>
      <c r="BH533" s="1" t="str">
        <f t="shared" si="79"/>
        <v>BF</v>
      </c>
    </row>
    <row r="534" spans="2:60" x14ac:dyDescent="0.35">
      <c r="B534" s="9" t="s">
        <v>13</v>
      </c>
      <c r="C534" s="1">
        <v>7.5517499907267602</v>
      </c>
      <c r="D534" s="1">
        <v>2.1978840116974601</v>
      </c>
      <c r="E534" s="1">
        <v>4.1334085045436897</v>
      </c>
      <c r="F534" s="1">
        <v>6.4842166097763299</v>
      </c>
      <c r="G534" s="1">
        <v>5.3127998935314098</v>
      </c>
      <c r="H534" s="1">
        <v>4.3106258734093101</v>
      </c>
      <c r="I534" s="1">
        <v>4.2536373362956601</v>
      </c>
      <c r="J534" s="1">
        <v>2.8433966524189001</v>
      </c>
      <c r="K534" s="15">
        <v>2.0848810932005399</v>
      </c>
      <c r="L534" s="1" t="str">
        <f t="shared" ref="L534:L557" si="80">SUBSTITUTE(ADDRESS(1, MATCH(MIN(C534:K534),C534:K534, 0) + COLUMN(C69)-1, 4), "1", "")</f>
        <v>K</v>
      </c>
      <c r="N534" s="9" t="s">
        <v>13</v>
      </c>
      <c r="O534" s="1">
        <v>9.1484262375277101</v>
      </c>
      <c r="P534" s="1">
        <v>8.4109869345407198</v>
      </c>
      <c r="Q534" s="1">
        <v>9.6592176657388897</v>
      </c>
      <c r="R534" s="1">
        <v>10.397330596132701</v>
      </c>
      <c r="S534" s="1">
        <v>9.5033262818961592</v>
      </c>
      <c r="T534" s="1">
        <v>12.112318525963</v>
      </c>
      <c r="U534" s="1">
        <v>12.8934368886922</v>
      </c>
      <c r="V534" s="1">
        <v>9.9255677226126995</v>
      </c>
      <c r="W534" s="15">
        <v>8.0957480911352402</v>
      </c>
      <c r="X534" s="1" t="str">
        <f t="shared" ref="X534:X557" si="81">SUBSTITUTE(ADDRESS(1, MATCH(MIN(O534:W534),O534:W534, 0) + COLUMN(O69)-1, 4), "1", "")</f>
        <v>W</v>
      </c>
      <c r="Z534" s="9" t="s">
        <v>13</v>
      </c>
      <c r="AA534" s="1">
        <v>5.7355446338124203</v>
      </c>
      <c r="AB534" s="1">
        <v>3.8897799257175598</v>
      </c>
      <c r="AC534" s="1">
        <v>3.5250192226217298</v>
      </c>
      <c r="AD534" s="1">
        <v>6.1824097602605104</v>
      </c>
      <c r="AE534" s="1">
        <v>4.46847282578877</v>
      </c>
      <c r="AF534" s="1">
        <v>4.5362428165072801</v>
      </c>
      <c r="AG534" s="1">
        <v>4.4012654719031401</v>
      </c>
      <c r="AH534" s="1">
        <v>3.0133742342077201</v>
      </c>
      <c r="AI534" s="15">
        <v>3.3598885138226802</v>
      </c>
      <c r="AJ534" s="1" t="str">
        <f t="shared" ref="AJ534:AJ557" si="82">SUBSTITUTE(ADDRESS(1, MATCH(MIN(AA534:AI534),AA534:AI534, 0) + COLUMN(AA69)-1, 4), "1", "")</f>
        <v>AH</v>
      </c>
      <c r="AL534" s="9" t="s">
        <v>13</v>
      </c>
      <c r="AM534" s="1">
        <v>9.7128628252538096</v>
      </c>
      <c r="AN534" s="1">
        <v>3.3425417543215601</v>
      </c>
      <c r="AO534" s="1">
        <v>4.73446771282575</v>
      </c>
      <c r="AP534" s="1">
        <v>7.0674298144176202</v>
      </c>
      <c r="AQ534" s="1">
        <v>5.11736598326255</v>
      </c>
      <c r="AR534" s="1">
        <v>5.0924507338308098</v>
      </c>
      <c r="AS534" s="1">
        <v>4.8288728799863696</v>
      </c>
      <c r="AT534" s="1">
        <v>3.3868380924100299</v>
      </c>
      <c r="AU534" s="15">
        <v>3.35550438614918</v>
      </c>
      <c r="AV534" s="1" t="str">
        <f t="shared" ref="AV534:AV557" si="83">SUBSTITUTE(ADDRESS(1, MATCH(MIN(AM534:AU534),AM534:AU534, 0) + COLUMN(AM69)-1, 4), "1", "")</f>
        <v>AN</v>
      </c>
      <c r="AX534" s="9" t="s">
        <v>13</v>
      </c>
      <c r="AY534" s="1">
        <v>1.4156499802559901</v>
      </c>
      <c r="AZ534" s="1">
        <v>1.3833602609547599</v>
      </c>
      <c r="BA534" s="1">
        <v>2.0098685406408698</v>
      </c>
      <c r="BB534" s="1">
        <v>1.66526810137569</v>
      </c>
      <c r="BC534" s="1">
        <v>2.07445352877204</v>
      </c>
      <c r="BD534" s="1">
        <v>3.2277202979581201</v>
      </c>
      <c r="BE534" s="1">
        <v>3.7553361896423199</v>
      </c>
      <c r="BF534" s="1">
        <v>1.57769792586184</v>
      </c>
      <c r="BG534" s="15">
        <v>1.38534592501253</v>
      </c>
      <c r="BH534" s="1" t="str">
        <f t="shared" ref="BH534:BH557" si="84">SUBSTITUTE(ADDRESS(1, MATCH(MIN(AY534:BG534),AY534:BG534, 0) + COLUMN(AY69)-1, 4), "1", "")</f>
        <v>AZ</v>
      </c>
    </row>
    <row r="535" spans="2:60" x14ac:dyDescent="0.35">
      <c r="B535" s="9" t="s">
        <v>14</v>
      </c>
      <c r="C535" s="1">
        <v>6.1520521307207403</v>
      </c>
      <c r="D535" s="1">
        <v>3.68788935224892</v>
      </c>
      <c r="E535" s="1">
        <v>5.8809871088854999</v>
      </c>
      <c r="F535" s="1">
        <v>10.3541766071829</v>
      </c>
      <c r="G535" s="1">
        <v>7.26008554524158</v>
      </c>
      <c r="H535" s="1">
        <v>6.1274485086698798</v>
      </c>
      <c r="I535" s="1">
        <v>6.2379029128327401</v>
      </c>
      <c r="J535" s="1">
        <v>3.9089253728479298</v>
      </c>
      <c r="K535" s="15">
        <v>2.9442012799450001</v>
      </c>
      <c r="L535" s="1" t="str">
        <f t="shared" si="80"/>
        <v>K</v>
      </c>
      <c r="N535" s="9" t="s">
        <v>14</v>
      </c>
      <c r="O535" s="1">
        <v>9.5530500590538505</v>
      </c>
      <c r="P535" s="1">
        <v>10.8581566292443</v>
      </c>
      <c r="Q535" s="1">
        <v>11.850309054306701</v>
      </c>
      <c r="R535" s="1">
        <v>13.764306498436399</v>
      </c>
      <c r="S535" s="1">
        <v>11.430382193945199</v>
      </c>
      <c r="T535" s="1">
        <v>16.427579963384598</v>
      </c>
      <c r="U535" s="1">
        <v>16.572648058713799</v>
      </c>
      <c r="V535" s="1">
        <v>13.4448303764245</v>
      </c>
      <c r="W535" s="15">
        <v>10.474270115812001</v>
      </c>
      <c r="X535" s="1" t="str">
        <f t="shared" si="81"/>
        <v>O</v>
      </c>
      <c r="Z535" s="9" t="s">
        <v>14</v>
      </c>
      <c r="AA535" s="1">
        <v>5.7612398054700096</v>
      </c>
      <c r="AB535" s="1">
        <v>7.0591554671249703</v>
      </c>
      <c r="AC535" s="1">
        <v>5.238703866981</v>
      </c>
      <c r="AD535" s="1">
        <v>9.4242625733850307</v>
      </c>
      <c r="AE535" s="1">
        <v>6.8353540736857497</v>
      </c>
      <c r="AF535" s="1">
        <v>7.5857054224118299</v>
      </c>
      <c r="AG535" s="1">
        <v>6.4723410452437902</v>
      </c>
      <c r="AH535" s="1">
        <v>3.9724354599584699</v>
      </c>
      <c r="AI535" s="15">
        <v>4.5145356215513397</v>
      </c>
      <c r="AJ535" s="1" t="str">
        <f t="shared" si="82"/>
        <v>AH</v>
      </c>
      <c r="AL535" s="9" t="s">
        <v>14</v>
      </c>
      <c r="AM535" s="1">
        <v>6.7197104333009703</v>
      </c>
      <c r="AN535" s="1">
        <v>5.8493791278407903</v>
      </c>
      <c r="AO535" s="1">
        <v>5.9604025721388796</v>
      </c>
      <c r="AP535" s="1">
        <v>8.2184831754257797</v>
      </c>
      <c r="AQ535" s="1">
        <v>6.2654345516034198</v>
      </c>
      <c r="AR535" s="1">
        <v>7.9058602944724203</v>
      </c>
      <c r="AS535" s="1">
        <v>7.1766445392461202</v>
      </c>
      <c r="AT535" s="1">
        <v>4.4926879808305804</v>
      </c>
      <c r="AU535" s="15">
        <v>4.4197360109661501</v>
      </c>
      <c r="AV535" s="1" t="str">
        <f t="shared" si="83"/>
        <v>AU</v>
      </c>
      <c r="AX535" s="9" t="s">
        <v>14</v>
      </c>
      <c r="AY535" s="1">
        <v>1.8566917301064001</v>
      </c>
      <c r="AZ535" s="1">
        <v>2.0432414852557899</v>
      </c>
      <c r="BA535" s="1">
        <v>2.6830865630699998</v>
      </c>
      <c r="BB535" s="1">
        <v>2.0405696006298499</v>
      </c>
      <c r="BC535" s="1">
        <v>2.6211869064997</v>
      </c>
      <c r="BD535" s="1">
        <v>5.1635572719588696</v>
      </c>
      <c r="BE535" s="1">
        <v>5.3908463307430301</v>
      </c>
      <c r="BF535" s="1">
        <v>2.4374829923566899</v>
      </c>
      <c r="BG535" s="15">
        <v>1.5820282657956199</v>
      </c>
      <c r="BH535" s="1" t="str">
        <f t="shared" si="84"/>
        <v>BG</v>
      </c>
    </row>
    <row r="536" spans="2:60" x14ac:dyDescent="0.35">
      <c r="B536" s="9" t="s">
        <v>15</v>
      </c>
      <c r="C536" s="1">
        <v>7.5109874217601202</v>
      </c>
      <c r="D536" s="1">
        <v>12.531280622104299</v>
      </c>
      <c r="E536" s="1">
        <v>10.8368259484664</v>
      </c>
      <c r="F536" s="1">
        <v>13.3754817582341</v>
      </c>
      <c r="G536" s="1">
        <v>7.0792618364941902</v>
      </c>
      <c r="H536" s="1">
        <v>6.2537685885010399</v>
      </c>
      <c r="I536" s="1">
        <v>5.8425634528227697</v>
      </c>
      <c r="J536" s="1">
        <v>10.4370131414369</v>
      </c>
      <c r="K536" s="15">
        <v>12.3714968842083</v>
      </c>
      <c r="L536" s="1" t="str">
        <f t="shared" si="80"/>
        <v>I</v>
      </c>
      <c r="N536" s="9" t="s">
        <v>15</v>
      </c>
      <c r="O536" s="1">
        <v>10.0771304740689</v>
      </c>
      <c r="P536" s="1">
        <v>12.278774504904399</v>
      </c>
      <c r="Q536" s="1">
        <v>13.1969653727657</v>
      </c>
      <c r="R536" s="1">
        <v>13.982182702770601</v>
      </c>
      <c r="S536" s="1">
        <v>10.276399535556701</v>
      </c>
      <c r="T536" s="1">
        <v>10.9731838450565</v>
      </c>
      <c r="U536" s="1">
        <v>11.3560022876574</v>
      </c>
      <c r="V536" s="1">
        <v>11.7378166924503</v>
      </c>
      <c r="W536" s="15">
        <v>12.6340655776029</v>
      </c>
      <c r="X536" s="1" t="str">
        <f t="shared" si="81"/>
        <v>O</v>
      </c>
      <c r="Z536" s="9" t="s">
        <v>15</v>
      </c>
      <c r="AA536" s="1">
        <v>6.5225732446078304</v>
      </c>
      <c r="AB536" s="1">
        <v>11.7986506260666</v>
      </c>
      <c r="AC536" s="1">
        <v>10.863417582452501</v>
      </c>
      <c r="AD536" s="1">
        <v>11.9013860626937</v>
      </c>
      <c r="AE536" s="1">
        <v>6.1069737359723</v>
      </c>
      <c r="AF536" s="1">
        <v>5.77489335362087</v>
      </c>
      <c r="AG536" s="1">
        <v>6.1117044957461797</v>
      </c>
      <c r="AH536" s="1">
        <v>7.2261224295936897</v>
      </c>
      <c r="AI536" s="15">
        <v>11.8601658710527</v>
      </c>
      <c r="AJ536" s="1" t="str">
        <f t="shared" si="82"/>
        <v>AF</v>
      </c>
      <c r="AL536" s="9" t="s">
        <v>15</v>
      </c>
      <c r="AM536" s="1">
        <v>9.7925600338104601</v>
      </c>
      <c r="AN536" s="1">
        <v>14.954743583972499</v>
      </c>
      <c r="AO536" s="1">
        <v>15.351621970979799</v>
      </c>
      <c r="AP536" s="1">
        <v>14.812721753013101</v>
      </c>
      <c r="AQ536" s="1">
        <v>7.4223170521813699</v>
      </c>
      <c r="AR536" s="1">
        <v>6.3803448004260703</v>
      </c>
      <c r="AS536" s="1">
        <v>6.0795206443770802</v>
      </c>
      <c r="AT536" s="1">
        <v>10.659608152713901</v>
      </c>
      <c r="AU536" s="15">
        <v>15.1243371810639</v>
      </c>
      <c r="AV536" s="1" t="str">
        <f t="shared" si="83"/>
        <v>AS</v>
      </c>
      <c r="AX536" s="9" t="s">
        <v>15</v>
      </c>
      <c r="AY536" s="1">
        <v>2.28491236111106</v>
      </c>
      <c r="AZ536" s="1">
        <v>2.44293647152212</v>
      </c>
      <c r="BA536" s="1">
        <v>2.5659261938026598</v>
      </c>
      <c r="BB536" s="1">
        <v>2.4757901083167</v>
      </c>
      <c r="BC536" s="1">
        <v>2.17801499140189</v>
      </c>
      <c r="BD536" s="1">
        <v>2.2497091392419901</v>
      </c>
      <c r="BE536" s="1">
        <v>2.8958766243501102</v>
      </c>
      <c r="BF536" s="1">
        <v>2.0955816517524202</v>
      </c>
      <c r="BG536" s="15">
        <v>2.4444978100777002</v>
      </c>
      <c r="BH536" s="1" t="str">
        <f t="shared" si="84"/>
        <v>BF</v>
      </c>
    </row>
    <row r="537" spans="2:60" x14ac:dyDescent="0.35">
      <c r="B537" s="9" t="s">
        <v>16</v>
      </c>
      <c r="C537" s="1">
        <v>4.1127732224006097</v>
      </c>
      <c r="D537" s="1">
        <v>2.03279300337296</v>
      </c>
      <c r="E537" s="1">
        <v>3.2246712588239399</v>
      </c>
      <c r="F537" s="1">
        <v>3.8493020902619501</v>
      </c>
      <c r="G537" s="1">
        <v>3.5985103505437799</v>
      </c>
      <c r="H537" s="1">
        <v>2.9518685941751701</v>
      </c>
      <c r="I537" s="1">
        <v>3.1670148572755101</v>
      </c>
      <c r="J537" s="1">
        <v>2.2143276921242698</v>
      </c>
      <c r="K537" s="15">
        <v>1.93048680144651</v>
      </c>
      <c r="L537" s="1" t="str">
        <f t="shared" si="80"/>
        <v>K</v>
      </c>
      <c r="N537" s="9" t="s">
        <v>16</v>
      </c>
      <c r="O537" s="1">
        <v>9.3721968951156693</v>
      </c>
      <c r="P537" s="1">
        <v>8.6523444754678103</v>
      </c>
      <c r="Q537" s="1">
        <v>9.5810615186137191</v>
      </c>
      <c r="R537" s="1">
        <v>9.7915329441140209</v>
      </c>
      <c r="S537" s="1">
        <v>8.8642323114472408</v>
      </c>
      <c r="T537" s="1">
        <v>9.6825154409978005</v>
      </c>
      <c r="U537" s="1">
        <v>10.9455292628808</v>
      </c>
      <c r="V537" s="1">
        <v>8.5822231921275201</v>
      </c>
      <c r="W537" s="15">
        <v>8.4150013782253907</v>
      </c>
      <c r="X537" s="1" t="str">
        <f t="shared" si="81"/>
        <v>W</v>
      </c>
      <c r="Z537" s="9" t="s">
        <v>16</v>
      </c>
      <c r="AA537" s="1">
        <v>5.9337345254113902</v>
      </c>
      <c r="AB537" s="1">
        <v>2.9033174751206001</v>
      </c>
      <c r="AC537" s="1">
        <v>3.3925795067376598</v>
      </c>
      <c r="AD537" s="1">
        <v>4.0889619022934696</v>
      </c>
      <c r="AE537" s="1">
        <v>3.4184836394951699</v>
      </c>
      <c r="AF537" s="1">
        <v>3.45784751378583</v>
      </c>
      <c r="AG537" s="1">
        <v>3.65474543241461</v>
      </c>
      <c r="AH537" s="1">
        <v>2.7425480555500199</v>
      </c>
      <c r="AI537" s="15">
        <v>2.9469561940580502</v>
      </c>
      <c r="AJ537" s="1" t="str">
        <f t="shared" si="82"/>
        <v>AH</v>
      </c>
      <c r="AL537" s="9" t="s">
        <v>16</v>
      </c>
      <c r="AM537" s="1">
        <v>8.7920107449371692</v>
      </c>
      <c r="AN537" s="1">
        <v>3.5146364813096702</v>
      </c>
      <c r="AO537" s="1">
        <v>4.4288923064353698</v>
      </c>
      <c r="AP537" s="1">
        <v>4.29975306602429</v>
      </c>
      <c r="AQ537" s="1">
        <v>4.3597276764657096</v>
      </c>
      <c r="AR537" s="1">
        <v>4.1419902103489896</v>
      </c>
      <c r="AS537" s="1">
        <v>3.70427326852049</v>
      </c>
      <c r="AT537" s="1">
        <v>3.27001453684613</v>
      </c>
      <c r="AU537" s="15">
        <v>3.5026665747892198</v>
      </c>
      <c r="AV537" s="1" t="str">
        <f t="shared" si="83"/>
        <v>AT</v>
      </c>
      <c r="AX537" s="9" t="s">
        <v>16</v>
      </c>
      <c r="AY537" s="1">
        <v>1.8279455983239401</v>
      </c>
      <c r="AZ537" s="1">
        <v>1.45269553893196</v>
      </c>
      <c r="BA537" s="1">
        <v>2.2510608763674198</v>
      </c>
      <c r="BB537" s="1">
        <v>1.56174356445604</v>
      </c>
      <c r="BC537" s="1">
        <v>1.7526886530580299</v>
      </c>
      <c r="BD537" s="1">
        <v>2.2260085962654599</v>
      </c>
      <c r="BE537" s="1">
        <v>3.2022074069740101</v>
      </c>
      <c r="BF537" s="1">
        <v>1.3604299285288499</v>
      </c>
      <c r="BG537" s="15">
        <v>1.4232759931860199</v>
      </c>
      <c r="BH537" s="1" t="str">
        <f t="shared" si="84"/>
        <v>BF</v>
      </c>
    </row>
    <row r="538" spans="2:60" x14ac:dyDescent="0.35">
      <c r="B538" s="9" t="s">
        <v>17</v>
      </c>
      <c r="C538" s="1">
        <v>3.1192560401646698</v>
      </c>
      <c r="D538" s="1">
        <v>1.2534374697798301</v>
      </c>
      <c r="E538" s="1">
        <v>2.3476124304747201</v>
      </c>
      <c r="F538" s="1">
        <v>3.5541905336800301</v>
      </c>
      <c r="G538" s="1">
        <v>2.6652550735812102</v>
      </c>
      <c r="H538" s="1">
        <v>2.6993426267380398</v>
      </c>
      <c r="I538" s="1">
        <v>2.98235194188435</v>
      </c>
      <c r="J538" s="1">
        <v>1.6735278277946399</v>
      </c>
      <c r="K538" s="15">
        <v>1.21764300966073</v>
      </c>
      <c r="L538" s="1" t="str">
        <f t="shared" si="80"/>
        <v>K</v>
      </c>
      <c r="N538" s="9" t="s">
        <v>17</v>
      </c>
      <c r="O538" s="1">
        <v>8.6700022220195798</v>
      </c>
      <c r="P538" s="1">
        <v>7.5921240926843501</v>
      </c>
      <c r="Q538" s="1">
        <v>8.0663236361908197</v>
      </c>
      <c r="R538" s="1">
        <v>9.0431866827961596</v>
      </c>
      <c r="S538" s="1">
        <v>8.6672692925779309</v>
      </c>
      <c r="T538" s="1">
        <v>9.4644343309884604</v>
      </c>
      <c r="U538" s="1">
        <v>9.7778896412469205</v>
      </c>
      <c r="V538" s="1">
        <v>8.07298990082076</v>
      </c>
      <c r="W538" s="15">
        <v>7.4045824660014299</v>
      </c>
      <c r="X538" s="1" t="str">
        <f t="shared" si="81"/>
        <v>W</v>
      </c>
      <c r="Z538" s="9" t="s">
        <v>17</v>
      </c>
      <c r="AA538" s="1">
        <v>4.7210788345052297</v>
      </c>
      <c r="AB538" s="1">
        <v>2.4248311341363</v>
      </c>
      <c r="AC538" s="1">
        <v>2.7888787227940899</v>
      </c>
      <c r="AD538" s="1">
        <v>4.2294934713533099</v>
      </c>
      <c r="AE538" s="1">
        <v>3.49375787367741</v>
      </c>
      <c r="AF538" s="1">
        <v>3.1176214905189199</v>
      </c>
      <c r="AG538" s="1">
        <v>3.34041436383851</v>
      </c>
      <c r="AH538" s="1">
        <v>2.4406024678166802</v>
      </c>
      <c r="AI538" s="15">
        <v>2.41157629827824</v>
      </c>
      <c r="AJ538" s="1" t="str">
        <f t="shared" si="82"/>
        <v>AI</v>
      </c>
      <c r="AL538" s="9" t="s">
        <v>17</v>
      </c>
      <c r="AM538" s="1">
        <v>6.7284488065703503</v>
      </c>
      <c r="AN538" s="1">
        <v>2.8443712350361001</v>
      </c>
      <c r="AO538" s="1">
        <v>3.4589036317862401</v>
      </c>
      <c r="AP538" s="1">
        <v>4.0705174033266802</v>
      </c>
      <c r="AQ538" s="1">
        <v>4.6078833900510796</v>
      </c>
      <c r="AR538" s="1">
        <v>3.8848523711182201</v>
      </c>
      <c r="AS538" s="1">
        <v>3.6248552439461599</v>
      </c>
      <c r="AT538" s="1">
        <v>2.82628062524567</v>
      </c>
      <c r="AU538" s="15">
        <v>2.8849841801712302</v>
      </c>
      <c r="AV538" s="1" t="str">
        <f t="shared" si="83"/>
        <v>AT</v>
      </c>
      <c r="AX538" s="9" t="s">
        <v>17</v>
      </c>
      <c r="AY538" s="1">
        <v>1.1889654999350801</v>
      </c>
      <c r="AZ538" s="1">
        <v>1.1694952986540199</v>
      </c>
      <c r="BA538" s="1">
        <v>1.4526666173497</v>
      </c>
      <c r="BB538" s="1">
        <v>1.3274959302898099</v>
      </c>
      <c r="BC538" s="1">
        <v>1.7931827102129201</v>
      </c>
      <c r="BD538" s="1">
        <v>1.8857746755923199</v>
      </c>
      <c r="BE538" s="1">
        <v>2.7254051345069299</v>
      </c>
      <c r="BF538" s="1">
        <v>1.1313600046403101</v>
      </c>
      <c r="BG538" s="15">
        <v>1.1046478818483301</v>
      </c>
      <c r="BH538" s="1" t="str">
        <f t="shared" si="84"/>
        <v>BG</v>
      </c>
    </row>
    <row r="539" spans="2:60" x14ac:dyDescent="0.35">
      <c r="B539" s="9" t="s">
        <v>18</v>
      </c>
      <c r="C539" s="1">
        <v>6.4834712653831499</v>
      </c>
      <c r="D539" s="1">
        <v>1.30791420482621</v>
      </c>
      <c r="E539" s="1">
        <v>2.2376322975723499</v>
      </c>
      <c r="F539" s="1">
        <v>3.5676479273356598</v>
      </c>
      <c r="G539" s="1">
        <v>2.8783279473816399</v>
      </c>
      <c r="H539" s="1">
        <v>2.58637385918697</v>
      </c>
      <c r="I539" s="1">
        <v>3.0301634795178498</v>
      </c>
      <c r="J539" s="1">
        <v>1.65112555436894</v>
      </c>
      <c r="K539" s="15">
        <v>1.28701958893808</v>
      </c>
      <c r="L539" s="1" t="str">
        <f t="shared" si="80"/>
        <v>K</v>
      </c>
      <c r="N539" s="9" t="s">
        <v>18</v>
      </c>
      <c r="O539" s="1">
        <v>9.2213367993703095</v>
      </c>
      <c r="P539" s="1">
        <v>6.6207640441159299</v>
      </c>
      <c r="Q539" s="1">
        <v>7.6858547786644298</v>
      </c>
      <c r="R539" s="1">
        <v>8.9203047494384595</v>
      </c>
      <c r="S539" s="1">
        <v>8.5647857191764807</v>
      </c>
      <c r="T539" s="1">
        <v>9.3421158882372897</v>
      </c>
      <c r="U539" s="1">
        <v>9.8875030783682192</v>
      </c>
      <c r="V539" s="1">
        <v>7.8764392546225901</v>
      </c>
      <c r="W539" s="15">
        <v>6.7373604958899298</v>
      </c>
      <c r="X539" s="1" t="str">
        <f t="shared" si="81"/>
        <v>P</v>
      </c>
      <c r="Z539" s="9" t="s">
        <v>18</v>
      </c>
      <c r="AA539" s="1">
        <v>5.9098032501069602</v>
      </c>
      <c r="AB539" s="1">
        <v>1.9946391397824501</v>
      </c>
      <c r="AC539" s="1">
        <v>2.6773440815253098</v>
      </c>
      <c r="AD539" s="1">
        <v>4.1954402825857402</v>
      </c>
      <c r="AE539" s="1">
        <v>3.5452045660532399</v>
      </c>
      <c r="AF539" s="1">
        <v>3.10335215812571</v>
      </c>
      <c r="AG539" s="1">
        <v>3.1439042718885402</v>
      </c>
      <c r="AH539" s="1">
        <v>2.0851944281287098</v>
      </c>
      <c r="AI539" s="15">
        <v>2.3432291565748602</v>
      </c>
      <c r="AJ539" s="1" t="str">
        <f t="shared" si="82"/>
        <v>AB</v>
      </c>
      <c r="AL539" s="9" t="s">
        <v>18</v>
      </c>
      <c r="AM539" s="1">
        <v>7.9502292033208297</v>
      </c>
      <c r="AN539" s="1">
        <v>2.3017154802429398</v>
      </c>
      <c r="AO539" s="1">
        <v>3.3367883871628798</v>
      </c>
      <c r="AP539" s="1">
        <v>4.1784378073074597</v>
      </c>
      <c r="AQ539" s="1">
        <v>4.2067024107534499</v>
      </c>
      <c r="AR539" s="1">
        <v>3.83222533667645</v>
      </c>
      <c r="AS539" s="1">
        <v>3.32803293842057</v>
      </c>
      <c r="AT539" s="1">
        <v>2.2406318178350402</v>
      </c>
      <c r="AU539" s="15">
        <v>2.49694299073282</v>
      </c>
      <c r="AV539" s="1" t="str">
        <f t="shared" si="83"/>
        <v>AT</v>
      </c>
      <c r="AX539" s="9" t="s">
        <v>18</v>
      </c>
      <c r="AY539" s="1">
        <v>1.8659617909139901</v>
      </c>
      <c r="AZ539" s="1">
        <v>1.21733735869537</v>
      </c>
      <c r="BA539" s="1">
        <v>1.4296400219451799</v>
      </c>
      <c r="BB539" s="1">
        <v>1.34478239202717</v>
      </c>
      <c r="BC539" s="1">
        <v>1.6224151743579101</v>
      </c>
      <c r="BD539" s="1">
        <v>1.8730201510909701</v>
      </c>
      <c r="BE539" s="1">
        <v>2.6686168073133301</v>
      </c>
      <c r="BF539" s="1">
        <v>1.1147150470764</v>
      </c>
      <c r="BG539" s="15">
        <v>1.08847858292709</v>
      </c>
      <c r="BH539" s="1" t="str">
        <f t="shared" si="84"/>
        <v>BG</v>
      </c>
    </row>
    <row r="540" spans="2:60" x14ac:dyDescent="0.35">
      <c r="B540" s="10" t="s">
        <v>37</v>
      </c>
      <c r="K540" s="15"/>
      <c r="N540" s="10" t="s">
        <v>37</v>
      </c>
      <c r="W540" s="15"/>
      <c r="Z540" s="10" t="s">
        <v>37</v>
      </c>
      <c r="AI540" s="15"/>
      <c r="AL540" s="10" t="s">
        <v>37</v>
      </c>
      <c r="AU540" s="15"/>
      <c r="AX540" s="10" t="s">
        <v>37</v>
      </c>
      <c r="BG540" s="15"/>
    </row>
    <row r="541" spans="2:60" x14ac:dyDescent="0.35">
      <c r="B541" s="9" t="s">
        <v>11</v>
      </c>
      <c r="C541" s="1">
        <v>1.8431828965885899</v>
      </c>
      <c r="D541" s="1">
        <v>1.9059958775169601</v>
      </c>
      <c r="E541" s="1">
        <v>2.92489468303891</v>
      </c>
      <c r="F541" s="1">
        <v>2.27900766257358</v>
      </c>
      <c r="G541" s="1">
        <v>2.8456783624885098</v>
      </c>
      <c r="H541" s="1">
        <v>2.4805223621944599</v>
      </c>
      <c r="I541" s="1">
        <v>2.4844149296911402</v>
      </c>
      <c r="J541" s="1">
        <v>1.9104267492975999</v>
      </c>
      <c r="K541" s="15">
        <v>1.85587509561376</v>
      </c>
      <c r="L541" s="1" t="str">
        <f t="shared" si="80"/>
        <v>C</v>
      </c>
      <c r="N541" s="9" t="s">
        <v>11</v>
      </c>
      <c r="O541" s="1">
        <v>7.3373401073963</v>
      </c>
      <c r="P541" s="1">
        <v>8.8464012488452699</v>
      </c>
      <c r="Q541" s="1">
        <v>8.2719942924782508</v>
      </c>
      <c r="R541" s="1">
        <v>8.29082341647268</v>
      </c>
      <c r="S541" s="1">
        <v>8.2314588273015197</v>
      </c>
      <c r="T541" s="1">
        <v>8.5174234799243198</v>
      </c>
      <c r="U541" s="1">
        <v>9.2100097844054893</v>
      </c>
      <c r="V541" s="1">
        <v>7.5523578775628897</v>
      </c>
      <c r="W541" s="15">
        <v>7.9800566394262704</v>
      </c>
      <c r="X541" s="1" t="str">
        <f t="shared" si="81"/>
        <v>O</v>
      </c>
      <c r="Z541" s="9" t="s">
        <v>11</v>
      </c>
      <c r="AA541" s="1">
        <v>2.4190470311263499</v>
      </c>
      <c r="AB541" s="1">
        <v>2.7078946639091299</v>
      </c>
      <c r="AC541" s="1">
        <v>3.0463183710088102</v>
      </c>
      <c r="AD541" s="1">
        <v>3.0690238408006301</v>
      </c>
      <c r="AE541" s="1">
        <v>3.0985057120227602</v>
      </c>
      <c r="AF541" s="1">
        <v>2.8522767521135699</v>
      </c>
      <c r="AG541" s="1">
        <v>2.99495022580843</v>
      </c>
      <c r="AH541" s="1">
        <v>2.4058233580063901</v>
      </c>
      <c r="AI541" s="15">
        <v>2.7237180777819399</v>
      </c>
      <c r="AJ541" s="1" t="str">
        <f t="shared" si="82"/>
        <v>AH</v>
      </c>
      <c r="AL541" s="9" t="s">
        <v>11</v>
      </c>
      <c r="AM541" s="1">
        <v>3.0774196373944598</v>
      </c>
      <c r="AN541" s="1">
        <v>3.20454205100968</v>
      </c>
      <c r="AO541" s="1">
        <v>3.96037548031835</v>
      </c>
      <c r="AP541" s="1">
        <v>3.3170713385763402</v>
      </c>
      <c r="AQ541" s="1">
        <v>3.7735066272686701</v>
      </c>
      <c r="AR541" s="1">
        <v>3.5160042266909599</v>
      </c>
      <c r="AS541" s="1">
        <v>3.1910044026312998</v>
      </c>
      <c r="AT541" s="1">
        <v>2.96622180982913</v>
      </c>
      <c r="AU541" s="15">
        <v>3.2209274613851302</v>
      </c>
      <c r="AV541" s="1" t="str">
        <f t="shared" si="83"/>
        <v>AT</v>
      </c>
      <c r="AX541" s="9" t="s">
        <v>11</v>
      </c>
      <c r="AY541" s="1">
        <v>1.19351259165331</v>
      </c>
      <c r="AZ541" s="1">
        <v>1.45245274705131</v>
      </c>
      <c r="BA541" s="1">
        <v>1.6215456058991999</v>
      </c>
      <c r="BB541" s="1">
        <v>1.4890566913087599</v>
      </c>
      <c r="BC541" s="1">
        <v>1.64363102258044</v>
      </c>
      <c r="BD541" s="1">
        <v>1.54065813015797</v>
      </c>
      <c r="BE541" s="1">
        <v>2.3266531412328901</v>
      </c>
      <c r="BF541" s="1">
        <v>1.1521344518877299</v>
      </c>
      <c r="BG541" s="15">
        <v>1.3052597158382999</v>
      </c>
      <c r="BH541" s="1" t="str">
        <f t="shared" si="84"/>
        <v>BF</v>
      </c>
    </row>
    <row r="542" spans="2:60" x14ac:dyDescent="0.35">
      <c r="B542" s="9" t="s">
        <v>12</v>
      </c>
      <c r="C542" s="1">
        <v>2.6305957055248101</v>
      </c>
      <c r="D542" s="1">
        <v>1.97239897662783</v>
      </c>
      <c r="E542" s="1">
        <v>3.2640590387767001</v>
      </c>
      <c r="F542" s="1">
        <v>2.47949975480967</v>
      </c>
      <c r="G542" s="1">
        <v>3.2794739219597702</v>
      </c>
      <c r="H542" s="1">
        <v>3.1060752691704301</v>
      </c>
      <c r="I542" s="1">
        <v>3.1684280661034698</v>
      </c>
      <c r="J542" s="1">
        <v>2.15598101458284</v>
      </c>
      <c r="K542" s="15">
        <v>1.98102870720073</v>
      </c>
      <c r="L542" s="1" t="str">
        <f t="shared" si="80"/>
        <v>D</v>
      </c>
      <c r="N542" s="9" t="s">
        <v>12</v>
      </c>
      <c r="O542" s="1">
        <v>7.5281960833739703</v>
      </c>
      <c r="P542" s="1">
        <v>8.2830361470452196</v>
      </c>
      <c r="Q542" s="1">
        <v>8.8293650495079703</v>
      </c>
      <c r="R542" s="1">
        <v>8.5351768491244702</v>
      </c>
      <c r="S542" s="1">
        <v>8.6902451951722099</v>
      </c>
      <c r="T542" s="1">
        <v>9.6590323968576506</v>
      </c>
      <c r="U542" s="1">
        <v>10.284680286151699</v>
      </c>
      <c r="V542" s="1">
        <v>8.4195630908173094</v>
      </c>
      <c r="W542" s="15">
        <v>7.8868194346137201</v>
      </c>
      <c r="X542" s="1" t="str">
        <f t="shared" si="81"/>
        <v>O</v>
      </c>
      <c r="Z542" s="9" t="s">
        <v>12</v>
      </c>
      <c r="AA542" s="1">
        <v>2.86722739587649</v>
      </c>
      <c r="AB542" s="1">
        <v>3.0535289163382302</v>
      </c>
      <c r="AC542" s="1">
        <v>3.1584205583089302</v>
      </c>
      <c r="AD542" s="1">
        <v>3.2085861633285599</v>
      </c>
      <c r="AE542" s="1">
        <v>3.4183564272218798</v>
      </c>
      <c r="AF542" s="1">
        <v>3.3076352187945601</v>
      </c>
      <c r="AG542" s="1">
        <v>3.4038155948091502</v>
      </c>
      <c r="AH542" s="1">
        <v>2.5964264035413498</v>
      </c>
      <c r="AI542" s="15">
        <v>2.80214102917156</v>
      </c>
      <c r="AJ542" s="1" t="str">
        <f t="shared" si="82"/>
        <v>AH</v>
      </c>
      <c r="AL542" s="9" t="s">
        <v>12</v>
      </c>
      <c r="AM542" s="1">
        <v>3.6674201290800399</v>
      </c>
      <c r="AN542" s="1">
        <v>3.8065933442686899</v>
      </c>
      <c r="AO542" s="1">
        <v>4.2112841870260596</v>
      </c>
      <c r="AP542" s="1">
        <v>3.5875624110778901</v>
      </c>
      <c r="AQ542" s="1">
        <v>4.4214217870306696</v>
      </c>
      <c r="AR542" s="1">
        <v>4.0071695332089297</v>
      </c>
      <c r="AS542" s="1">
        <v>3.6723037143366</v>
      </c>
      <c r="AT542" s="1">
        <v>3.0984307933853001</v>
      </c>
      <c r="AU542" s="15">
        <v>3.2762842236173801</v>
      </c>
      <c r="AV542" s="1" t="str">
        <f t="shared" si="83"/>
        <v>AT</v>
      </c>
      <c r="AX542" s="9" t="s">
        <v>12</v>
      </c>
      <c r="AY542" s="1">
        <v>1.2812423161173101</v>
      </c>
      <c r="AZ542" s="1">
        <v>1.44586737747436</v>
      </c>
      <c r="BA542" s="1">
        <v>1.79377907110483</v>
      </c>
      <c r="BB542" s="1">
        <v>1.4172472840264201</v>
      </c>
      <c r="BC542" s="1">
        <v>1.75113702617768</v>
      </c>
      <c r="BD542" s="1">
        <v>2.1619862449671698</v>
      </c>
      <c r="BE542" s="1">
        <v>3.2128742414668601</v>
      </c>
      <c r="BF542" s="1">
        <v>1.24436548445817</v>
      </c>
      <c r="BG542" s="15">
        <v>1.31223397931112</v>
      </c>
      <c r="BH542" s="1" t="str">
        <f t="shared" si="84"/>
        <v>BF</v>
      </c>
    </row>
    <row r="543" spans="2:60" x14ac:dyDescent="0.35">
      <c r="B543" s="9" t="s">
        <v>13</v>
      </c>
      <c r="C543" s="1">
        <v>4.3634343347509104</v>
      </c>
      <c r="D543" s="1">
        <v>2.2754081528809902</v>
      </c>
      <c r="E543" s="1">
        <v>4.2326733512987698</v>
      </c>
      <c r="F543" s="1">
        <v>3.5300116640181902</v>
      </c>
      <c r="G543" s="1">
        <v>4.9418506121607297</v>
      </c>
      <c r="H543" s="1">
        <v>4.1175744185002996</v>
      </c>
      <c r="I543" s="1">
        <v>4.1926535654043802</v>
      </c>
      <c r="J543" s="1">
        <v>2.7930513280467402</v>
      </c>
      <c r="K543" s="15">
        <v>2.1736144285857</v>
      </c>
      <c r="L543" s="1" t="str">
        <f t="shared" si="80"/>
        <v>K</v>
      </c>
      <c r="N543" s="9" t="s">
        <v>13</v>
      </c>
      <c r="O543" s="1">
        <v>7.8720593958173204</v>
      </c>
      <c r="P543" s="1">
        <v>8.4631038392288502</v>
      </c>
      <c r="Q543" s="1">
        <v>9.5895232692217203</v>
      </c>
      <c r="R543" s="1">
        <v>8.6832049776852198</v>
      </c>
      <c r="S543" s="1">
        <v>9.6834341014411702</v>
      </c>
      <c r="T543" s="1">
        <v>11.9718121432257</v>
      </c>
      <c r="U543" s="1">
        <v>12.890586992260999</v>
      </c>
      <c r="V543" s="1">
        <v>9.9635819942120598</v>
      </c>
      <c r="W543" s="15">
        <v>8.1650907329101496</v>
      </c>
      <c r="X543" s="1" t="str">
        <f t="shared" si="81"/>
        <v>O</v>
      </c>
      <c r="Z543" s="9" t="s">
        <v>13</v>
      </c>
      <c r="AA543" s="1">
        <v>3.1619227378058601</v>
      </c>
      <c r="AB543" s="1">
        <v>3.0263754992928402</v>
      </c>
      <c r="AC543" s="1">
        <v>3.58534857601316</v>
      </c>
      <c r="AD543" s="1">
        <v>4.0689985400099999</v>
      </c>
      <c r="AE543" s="1">
        <v>4.0112586820876501</v>
      </c>
      <c r="AF543" s="1">
        <v>4.9236673679296903</v>
      </c>
      <c r="AG543" s="1">
        <v>4.5264303959909098</v>
      </c>
      <c r="AH543" s="1">
        <v>3.0478937968295501</v>
      </c>
      <c r="AI543" s="15">
        <v>3.1035133079014399</v>
      </c>
      <c r="AJ543" s="1" t="str">
        <f t="shared" si="82"/>
        <v>AB</v>
      </c>
      <c r="AL543" s="9" t="s">
        <v>13</v>
      </c>
      <c r="AM543" s="1">
        <v>4.20082930184088</v>
      </c>
      <c r="AN543" s="1">
        <v>3.4225358626636901</v>
      </c>
      <c r="AO543" s="1">
        <v>4.7911476107662798</v>
      </c>
      <c r="AP543" s="1">
        <v>5.1672323406191598</v>
      </c>
      <c r="AQ543" s="1">
        <v>5.08271344539531</v>
      </c>
      <c r="AR543" s="1">
        <v>5.1295301232875197</v>
      </c>
      <c r="AS543" s="1">
        <v>4.8368923758456104</v>
      </c>
      <c r="AT543" s="1">
        <v>3.4406373580680998</v>
      </c>
      <c r="AU543" s="15">
        <v>3.4233078874833098</v>
      </c>
      <c r="AV543" s="1" t="str">
        <f t="shared" si="83"/>
        <v>AN</v>
      </c>
      <c r="AX543" s="9" t="s">
        <v>13</v>
      </c>
      <c r="AY543" s="1">
        <v>1.4880521198922401</v>
      </c>
      <c r="AZ543" s="1">
        <v>1.48993522439076</v>
      </c>
      <c r="BA543" s="1">
        <v>2.01243028846645</v>
      </c>
      <c r="BB543" s="1">
        <v>1.43567267980788</v>
      </c>
      <c r="BC543" s="1">
        <v>2.1574317894512398</v>
      </c>
      <c r="BD543" s="1">
        <v>3.2342324564449001</v>
      </c>
      <c r="BE543" s="1">
        <v>3.81560407133122</v>
      </c>
      <c r="BF543" s="1">
        <v>1.5639235687400399</v>
      </c>
      <c r="BG543" s="15">
        <v>1.3552268184851799</v>
      </c>
      <c r="BH543" s="1" t="str">
        <f t="shared" si="84"/>
        <v>BG</v>
      </c>
    </row>
    <row r="544" spans="2:60" x14ac:dyDescent="0.35">
      <c r="B544" s="9" t="s">
        <v>14</v>
      </c>
      <c r="C544" s="1">
        <v>5.6817846417420697</v>
      </c>
      <c r="D544" s="1">
        <v>4.6749187085469899</v>
      </c>
      <c r="E544" s="1">
        <v>5.8576829303242404</v>
      </c>
      <c r="F544" s="1">
        <v>8.5488525953901302</v>
      </c>
      <c r="G544" s="1">
        <v>9.5611233426528095</v>
      </c>
      <c r="H544" s="1">
        <v>6.1683348748152298</v>
      </c>
      <c r="I544" s="1">
        <v>6.0424280214288597</v>
      </c>
      <c r="J544" s="1">
        <v>3.95414378647436</v>
      </c>
      <c r="K544" s="15">
        <v>3.1439779098655301</v>
      </c>
      <c r="L544" s="1" t="str">
        <f t="shared" si="80"/>
        <v>K</v>
      </c>
      <c r="N544" s="9" t="s">
        <v>14</v>
      </c>
      <c r="O544" s="1">
        <v>8.9248767073141302</v>
      </c>
      <c r="P544" s="1">
        <v>11.177895713539201</v>
      </c>
      <c r="Q544" s="1">
        <v>11.8433328698432</v>
      </c>
      <c r="R544" s="1">
        <v>11.5980701682582</v>
      </c>
      <c r="S544" s="1">
        <v>10.7722029674079</v>
      </c>
      <c r="T544" s="1">
        <v>16.7120744177886</v>
      </c>
      <c r="U544" s="1">
        <v>16.906649431769299</v>
      </c>
      <c r="V544" s="1">
        <v>12.854235871724599</v>
      </c>
      <c r="W544" s="15">
        <v>10.638942561606401</v>
      </c>
      <c r="X544" s="1" t="str">
        <f t="shared" si="81"/>
        <v>O</v>
      </c>
      <c r="Z544" s="9" t="s">
        <v>14</v>
      </c>
      <c r="AA544" s="1">
        <v>5.0235938892606198</v>
      </c>
      <c r="AB544" s="1">
        <v>7.6494481628409696</v>
      </c>
      <c r="AC544" s="1">
        <v>5.5763862851123198</v>
      </c>
      <c r="AD544" s="1">
        <v>7.1158080443088201</v>
      </c>
      <c r="AE544" s="1">
        <v>6.0873241355038203</v>
      </c>
      <c r="AF544" s="1">
        <v>7.3937002671063103</v>
      </c>
      <c r="AG544" s="1">
        <v>6.6140115483477304</v>
      </c>
      <c r="AH544" s="1">
        <v>3.9334239807403</v>
      </c>
      <c r="AI544" s="15">
        <v>4.6834969992576996</v>
      </c>
      <c r="AJ544" s="1" t="str">
        <f t="shared" si="82"/>
        <v>AH</v>
      </c>
      <c r="AL544" s="9" t="s">
        <v>14</v>
      </c>
      <c r="AM544" s="1">
        <v>4.2572765464628102</v>
      </c>
      <c r="AN544" s="1">
        <v>5.0166864335756198</v>
      </c>
      <c r="AO544" s="1">
        <v>6.0593002962260796</v>
      </c>
      <c r="AP544" s="1">
        <v>6.5068796043292503</v>
      </c>
      <c r="AQ544" s="1">
        <v>6.2055884340957697</v>
      </c>
      <c r="AR544" s="1">
        <v>7.94497934917002</v>
      </c>
      <c r="AS544" s="1">
        <v>7.2055029422630703</v>
      </c>
      <c r="AT544" s="1">
        <v>4.6599183324691698</v>
      </c>
      <c r="AU544" s="15">
        <v>4.5774578855064298</v>
      </c>
      <c r="AV544" s="1" t="str">
        <f t="shared" si="83"/>
        <v>AM</v>
      </c>
      <c r="AX544" s="9" t="s">
        <v>14</v>
      </c>
      <c r="AY544" s="1">
        <v>1.98134076146843</v>
      </c>
      <c r="AZ544" s="1">
        <v>2.3351729484488302</v>
      </c>
      <c r="BA544" s="1">
        <v>2.60967889152188</v>
      </c>
      <c r="BB544" s="1">
        <v>1.6849003062061201</v>
      </c>
      <c r="BC544" s="1">
        <v>2.21113884755552</v>
      </c>
      <c r="BD544" s="1">
        <v>5.1907939319347696</v>
      </c>
      <c r="BE544" s="1">
        <v>5.0523152616073501</v>
      </c>
      <c r="BF544" s="1">
        <v>2.6369411647071601</v>
      </c>
      <c r="BG544" s="15">
        <v>1.5937047943468801</v>
      </c>
      <c r="BH544" s="1" t="str">
        <f t="shared" si="84"/>
        <v>BG</v>
      </c>
    </row>
    <row r="545" spans="2:60" x14ac:dyDescent="0.35">
      <c r="B545" s="9" t="s">
        <v>15</v>
      </c>
      <c r="C545" s="1">
        <v>6.3543905084668397</v>
      </c>
      <c r="D545" s="1">
        <v>12.659946871915301</v>
      </c>
      <c r="E545" s="1">
        <v>7.6621642675282402</v>
      </c>
      <c r="F545" s="1">
        <v>12.8844321380452</v>
      </c>
      <c r="G545" s="1">
        <v>7.86193193282549</v>
      </c>
      <c r="H545" s="1">
        <v>6.5385793660409304</v>
      </c>
      <c r="I545" s="1">
        <v>6.5879027233585301</v>
      </c>
      <c r="J545" s="1">
        <v>10.351056064505901</v>
      </c>
      <c r="K545" s="15">
        <v>12.597515527806801</v>
      </c>
      <c r="L545" s="1" t="str">
        <f t="shared" si="80"/>
        <v>C</v>
      </c>
      <c r="N545" s="9" t="s">
        <v>15</v>
      </c>
      <c r="O545" s="1">
        <v>9.4479889430143604</v>
      </c>
      <c r="P545" s="1">
        <v>12.5251488197769</v>
      </c>
      <c r="Q545" s="1">
        <v>12.472169603706099</v>
      </c>
      <c r="R545" s="1">
        <v>13.2629159718441</v>
      </c>
      <c r="S545" s="1">
        <v>10.4448046797326</v>
      </c>
      <c r="T545" s="1">
        <v>11.0353078306524</v>
      </c>
      <c r="U545" s="1">
        <v>12.7893217538528</v>
      </c>
      <c r="V545" s="1">
        <v>12.010850089426899</v>
      </c>
      <c r="W545" s="15">
        <v>12.451745630540399</v>
      </c>
      <c r="X545" s="1" t="str">
        <f t="shared" si="81"/>
        <v>O</v>
      </c>
      <c r="Z545" s="9" t="s">
        <v>15</v>
      </c>
      <c r="AA545" s="1">
        <v>5.96650833437005</v>
      </c>
      <c r="AB545" s="1">
        <v>12.487988321823799</v>
      </c>
      <c r="AC545" s="1">
        <v>7.2450992564289303</v>
      </c>
      <c r="AD545" s="1">
        <v>11.904268402523501</v>
      </c>
      <c r="AE545" s="1">
        <v>6.5765082602756602</v>
      </c>
      <c r="AF545" s="1">
        <v>5.8621635344197598</v>
      </c>
      <c r="AG545" s="1">
        <v>6.4247346267288004</v>
      </c>
      <c r="AH545" s="1">
        <v>7.3599335193970603</v>
      </c>
      <c r="AI545" s="15">
        <v>12.1603757369632</v>
      </c>
      <c r="AJ545" s="1" t="str">
        <f t="shared" si="82"/>
        <v>AF</v>
      </c>
      <c r="AL545" s="9" t="s">
        <v>15</v>
      </c>
      <c r="AM545" s="1">
        <v>7.7987919565905903</v>
      </c>
      <c r="AN545" s="1">
        <v>15.7500422731923</v>
      </c>
      <c r="AO545" s="1">
        <v>12.6287422989185</v>
      </c>
      <c r="AP545" s="1">
        <v>15.6517678038669</v>
      </c>
      <c r="AQ545" s="1">
        <v>7.64184445474746</v>
      </c>
      <c r="AR545" s="1">
        <v>6.4878502704147802</v>
      </c>
      <c r="AS545" s="1">
        <v>6.5096343049988796</v>
      </c>
      <c r="AT545" s="1">
        <v>11.396061347139501</v>
      </c>
      <c r="AU545" s="15">
        <v>15.843163364789</v>
      </c>
      <c r="AV545" s="1" t="str">
        <f t="shared" si="83"/>
        <v>AR</v>
      </c>
      <c r="AX545" s="9" t="s">
        <v>15</v>
      </c>
      <c r="AY545" s="1">
        <v>2.0409258376837398</v>
      </c>
      <c r="AZ545" s="1">
        <v>2.4847481148565902</v>
      </c>
      <c r="BA545" s="1">
        <v>2.59500871240175</v>
      </c>
      <c r="BB545" s="1">
        <v>2.4920534290607401</v>
      </c>
      <c r="BC545" s="1">
        <v>2.0905962539885499</v>
      </c>
      <c r="BD545" s="1">
        <v>2.2763846564888901</v>
      </c>
      <c r="BE545" s="1">
        <v>3.1877376512173301</v>
      </c>
      <c r="BF545" s="1">
        <v>2.1519159848096301</v>
      </c>
      <c r="BG545" s="15">
        <v>2.4820608623050102</v>
      </c>
      <c r="BH545" s="1" t="str">
        <f t="shared" si="84"/>
        <v>AY</v>
      </c>
    </row>
    <row r="546" spans="2:60" x14ac:dyDescent="0.35">
      <c r="B546" s="9" t="s">
        <v>16</v>
      </c>
      <c r="C546" s="1">
        <v>2.1024423633302902</v>
      </c>
      <c r="D546" s="1">
        <v>2.2774358652908302</v>
      </c>
      <c r="E546" s="1">
        <v>3.2939327921024599</v>
      </c>
      <c r="F546" s="1">
        <v>2.6050313746785099</v>
      </c>
      <c r="G546" s="1">
        <v>3.6460309648073199</v>
      </c>
      <c r="H546" s="1">
        <v>3.0352009574741401</v>
      </c>
      <c r="I546" s="1">
        <v>2.95349802117904</v>
      </c>
      <c r="J546" s="1">
        <v>2.20851285326306</v>
      </c>
      <c r="K546" s="15">
        <v>2.17157156169363</v>
      </c>
      <c r="L546" s="1" t="str">
        <f t="shared" si="80"/>
        <v>C</v>
      </c>
      <c r="N546" s="9" t="s">
        <v>16</v>
      </c>
      <c r="O546" s="1">
        <v>7.85777661648918</v>
      </c>
      <c r="P546" s="1">
        <v>8.5301387308379404</v>
      </c>
      <c r="Q546" s="1">
        <v>9.4934899557177008</v>
      </c>
      <c r="R546" s="1">
        <v>9.0994341443848601</v>
      </c>
      <c r="S546" s="1">
        <v>8.9081777485671001</v>
      </c>
      <c r="T546" s="1">
        <v>9.8362442161945705</v>
      </c>
      <c r="U546" s="1">
        <v>10.7322130635912</v>
      </c>
      <c r="V546" s="1">
        <v>8.6043965474943196</v>
      </c>
      <c r="W546" s="15">
        <v>8.4255156006789793</v>
      </c>
      <c r="X546" s="1" t="str">
        <f t="shared" si="81"/>
        <v>O</v>
      </c>
      <c r="Z546" s="9" t="s">
        <v>16</v>
      </c>
      <c r="AA546" s="1">
        <v>3.2688751759152099</v>
      </c>
      <c r="AB546" s="1">
        <v>3.1659723996534401</v>
      </c>
      <c r="AC546" s="1">
        <v>3.44735399534316</v>
      </c>
      <c r="AD546" s="1">
        <v>3.3314418431466399</v>
      </c>
      <c r="AE546" s="1">
        <v>3.5967596876821402</v>
      </c>
      <c r="AF546" s="1">
        <v>3.4892059794824202</v>
      </c>
      <c r="AG546" s="1">
        <v>3.3763452142975998</v>
      </c>
      <c r="AH546" s="1">
        <v>2.7850109147331601</v>
      </c>
      <c r="AI546" s="15">
        <v>3.1725033411604402</v>
      </c>
      <c r="AJ546" s="1" t="str">
        <f t="shared" si="82"/>
        <v>AH</v>
      </c>
      <c r="AL546" s="9" t="s">
        <v>16</v>
      </c>
      <c r="AM546" s="1">
        <v>4.1053876534737102</v>
      </c>
      <c r="AN546" s="1">
        <v>3.5901506258864999</v>
      </c>
      <c r="AO546" s="1">
        <v>4.76357925972881</v>
      </c>
      <c r="AP546" s="1">
        <v>3.8450293800492901</v>
      </c>
      <c r="AQ546" s="1">
        <v>4.3640750918724196</v>
      </c>
      <c r="AR546" s="1">
        <v>4.1505582557759402</v>
      </c>
      <c r="AS546" s="1">
        <v>3.7073080069460902</v>
      </c>
      <c r="AT546" s="1">
        <v>3.2969685977451202</v>
      </c>
      <c r="AU546" s="15">
        <v>3.647863589939</v>
      </c>
      <c r="AV546" s="1" t="str">
        <f t="shared" si="83"/>
        <v>AT</v>
      </c>
      <c r="AX546" s="9" t="s">
        <v>16</v>
      </c>
      <c r="AY546" s="1">
        <v>1.5289119123328401</v>
      </c>
      <c r="AZ546" s="1">
        <v>1.5744715152526501</v>
      </c>
      <c r="BA546" s="1">
        <v>2.2945736636920402</v>
      </c>
      <c r="BB546" s="1">
        <v>1.53889818250793</v>
      </c>
      <c r="BC546" s="1">
        <v>2.0882494436784098</v>
      </c>
      <c r="BD546" s="1">
        <v>2.2765464465948502</v>
      </c>
      <c r="BE546" s="1">
        <v>2.6591875177207198</v>
      </c>
      <c r="BF546" s="1">
        <v>1.3976763374551</v>
      </c>
      <c r="BG546" s="15">
        <v>1.4626681487287101</v>
      </c>
      <c r="BH546" s="1" t="str">
        <f t="shared" si="84"/>
        <v>BF</v>
      </c>
    </row>
    <row r="547" spans="2:60" x14ac:dyDescent="0.35">
      <c r="B547" s="9" t="s">
        <v>17</v>
      </c>
      <c r="C547" s="1">
        <v>1.4427873890455101</v>
      </c>
      <c r="D547" s="1">
        <v>1.2985681581641</v>
      </c>
      <c r="E547" s="1">
        <v>2.4348117480609801</v>
      </c>
      <c r="F547" s="1">
        <v>1.9126343945033899</v>
      </c>
      <c r="G547" s="1">
        <v>3.3492929694292899</v>
      </c>
      <c r="H547" s="1">
        <v>2.6623902361112202</v>
      </c>
      <c r="I547" s="1">
        <v>2.7200020279866299</v>
      </c>
      <c r="J547" s="1">
        <v>1.68575845544231</v>
      </c>
      <c r="K547" s="15">
        <v>1.2711689610303001</v>
      </c>
      <c r="L547" s="1" t="str">
        <f t="shared" si="80"/>
        <v>K</v>
      </c>
      <c r="N547" s="9" t="s">
        <v>17</v>
      </c>
      <c r="O547" s="1">
        <v>7.1578807289356297</v>
      </c>
      <c r="P547" s="1">
        <v>7.5281397343133198</v>
      </c>
      <c r="Q547" s="1">
        <v>8.1991136127132709</v>
      </c>
      <c r="R547" s="1">
        <v>8.1898971262019895</v>
      </c>
      <c r="S547" s="1">
        <v>8.3320154335833791</v>
      </c>
      <c r="T547" s="1">
        <v>9.4840736861731898</v>
      </c>
      <c r="U547" s="1">
        <v>10.1342086574154</v>
      </c>
      <c r="V547" s="1">
        <v>8.0838814912259895</v>
      </c>
      <c r="W547" s="15">
        <v>7.3773837989527902</v>
      </c>
      <c r="X547" s="1" t="str">
        <f t="shared" si="81"/>
        <v>O</v>
      </c>
      <c r="Z547" s="9" t="s">
        <v>17</v>
      </c>
      <c r="AA547" s="1">
        <v>2.41207917095588</v>
      </c>
      <c r="AB547" s="1">
        <v>2.5596257711801398</v>
      </c>
      <c r="AC547" s="1">
        <v>2.84419727865567</v>
      </c>
      <c r="AD547" s="1">
        <v>3.1151660375122998</v>
      </c>
      <c r="AE547" s="1">
        <v>3.3413825431533599</v>
      </c>
      <c r="AF547" s="1">
        <v>3.1209187643407401</v>
      </c>
      <c r="AG547" s="1">
        <v>3.3767027320119598</v>
      </c>
      <c r="AH547" s="1">
        <v>2.4812988693257299</v>
      </c>
      <c r="AI547" s="15">
        <v>2.6405848571859498</v>
      </c>
      <c r="AJ547" s="1" t="str">
        <f t="shared" si="82"/>
        <v>AA</v>
      </c>
      <c r="AL547" s="9" t="s">
        <v>17</v>
      </c>
      <c r="AM547" s="1">
        <v>3.18683884101124</v>
      </c>
      <c r="AN547" s="1">
        <v>2.8987542684248</v>
      </c>
      <c r="AO547" s="1">
        <v>3.6323932114689201</v>
      </c>
      <c r="AP547" s="1">
        <v>3.3308749374455302</v>
      </c>
      <c r="AQ547" s="1">
        <v>4.61302481494881</v>
      </c>
      <c r="AR547" s="1">
        <v>3.84032508725844</v>
      </c>
      <c r="AS547" s="1">
        <v>3.6639422821320302</v>
      </c>
      <c r="AT547" s="1">
        <v>2.78917861078734</v>
      </c>
      <c r="AU547" s="15">
        <v>2.93161729672949</v>
      </c>
      <c r="AV547" s="1" t="str">
        <f t="shared" si="83"/>
        <v>AT</v>
      </c>
      <c r="AX547" s="9" t="s">
        <v>17</v>
      </c>
      <c r="AY547" s="1">
        <v>1.1526932467391999</v>
      </c>
      <c r="AZ547" s="1">
        <v>1.1519688198003599</v>
      </c>
      <c r="BA547" s="1">
        <v>1.4681724274261001</v>
      </c>
      <c r="BB547" s="1">
        <v>1.2560831008661499</v>
      </c>
      <c r="BC547" s="1">
        <v>1.61803232734488</v>
      </c>
      <c r="BD547" s="1">
        <v>1.9496141058869001</v>
      </c>
      <c r="BE547" s="1">
        <v>2.7928195285017798</v>
      </c>
      <c r="BF547" s="1">
        <v>1.1561655441585099</v>
      </c>
      <c r="BG547" s="15">
        <v>1.12190296740419</v>
      </c>
      <c r="BH547" s="1" t="str">
        <f t="shared" si="84"/>
        <v>BG</v>
      </c>
    </row>
    <row r="548" spans="2:60" x14ac:dyDescent="0.35">
      <c r="B548" s="9" t="s">
        <v>18</v>
      </c>
      <c r="C548" s="1">
        <v>2.8597701099632999</v>
      </c>
      <c r="D548" s="1">
        <v>1.4186300771682301</v>
      </c>
      <c r="E548" s="1">
        <v>2.2978513007200001</v>
      </c>
      <c r="F548" s="1">
        <v>1.91525057039892</v>
      </c>
      <c r="G548" s="1">
        <v>3.2493506532858998</v>
      </c>
      <c r="H548" s="1">
        <v>2.6035558403743702</v>
      </c>
      <c r="I548" s="1">
        <v>2.73849049629621</v>
      </c>
      <c r="J548" s="1">
        <v>1.6296270003477999</v>
      </c>
      <c r="K548" s="15">
        <v>1.37780550289054</v>
      </c>
      <c r="L548" s="1" t="str">
        <f t="shared" si="80"/>
        <v>K</v>
      </c>
      <c r="N548" s="9" t="s">
        <v>18</v>
      </c>
      <c r="O548" s="1">
        <v>7.00700355771734</v>
      </c>
      <c r="P548" s="1">
        <v>6.7134548337948798</v>
      </c>
      <c r="Q548" s="1">
        <v>7.7781707617126798</v>
      </c>
      <c r="R548" s="1">
        <v>7.6192604342568098</v>
      </c>
      <c r="S548" s="1">
        <v>8.5790676447309693</v>
      </c>
      <c r="T548" s="1">
        <v>9.3808225702637493</v>
      </c>
      <c r="U548" s="1">
        <v>10.9994459224152</v>
      </c>
      <c r="V548" s="1">
        <v>7.9443654859183699</v>
      </c>
      <c r="W548" s="15">
        <v>6.8320269177863002</v>
      </c>
      <c r="X548" s="1" t="str">
        <f t="shared" si="81"/>
        <v>P</v>
      </c>
      <c r="Z548" s="9" t="s">
        <v>18</v>
      </c>
      <c r="AA548" s="1">
        <v>2.9765048730679902</v>
      </c>
      <c r="AB548" s="1">
        <v>2.29816975829005</v>
      </c>
      <c r="AC548" s="1">
        <v>2.6977829957297499</v>
      </c>
      <c r="AD548" s="1">
        <v>3.1775228898701702</v>
      </c>
      <c r="AE548" s="1">
        <v>3.4810131675729901</v>
      </c>
      <c r="AF548" s="1">
        <v>3.0882580803902102</v>
      </c>
      <c r="AG548" s="1">
        <v>3.15225759324347</v>
      </c>
      <c r="AH548" s="1">
        <v>2.07862741468516</v>
      </c>
      <c r="AI548" s="15">
        <v>2.5738863523934801</v>
      </c>
      <c r="AJ548" s="1" t="str">
        <f t="shared" si="82"/>
        <v>AH</v>
      </c>
      <c r="AL548" s="9" t="s">
        <v>18</v>
      </c>
      <c r="AM548" s="1">
        <v>4.1659752733931299</v>
      </c>
      <c r="AN548" s="1">
        <v>2.43789173648983</v>
      </c>
      <c r="AO548" s="1">
        <v>3.43365391652859</v>
      </c>
      <c r="AP548" s="1">
        <v>3.3685669094934201</v>
      </c>
      <c r="AQ548" s="1">
        <v>4.1618541080026699</v>
      </c>
      <c r="AR548" s="1">
        <v>3.7809673282764402</v>
      </c>
      <c r="AS548" s="1">
        <v>3.6415520682590801</v>
      </c>
      <c r="AT548" s="1">
        <v>2.2580411162557601</v>
      </c>
      <c r="AU548" s="15">
        <v>2.5956012313122501</v>
      </c>
      <c r="AV548" s="1" t="str">
        <f t="shared" si="83"/>
        <v>AT</v>
      </c>
      <c r="AX548" s="9" t="s">
        <v>18</v>
      </c>
      <c r="AY548" s="1">
        <v>1.5653301608222401</v>
      </c>
      <c r="AZ548" s="1">
        <v>1.10776074056257</v>
      </c>
      <c r="BA548" s="1">
        <v>1.45848551163573</v>
      </c>
      <c r="BB548" s="1">
        <v>1.2307249563554199</v>
      </c>
      <c r="BC548" s="1">
        <v>1.69329183393172</v>
      </c>
      <c r="BD548" s="1">
        <v>1.8640393061060501</v>
      </c>
      <c r="BE548" s="1">
        <v>2.40860004334741</v>
      </c>
      <c r="BF548" s="1">
        <v>1.12970411065341</v>
      </c>
      <c r="BG548" s="15">
        <v>1.0946968298361499</v>
      </c>
      <c r="BH548" s="1" t="str">
        <f t="shared" si="84"/>
        <v>BG</v>
      </c>
    </row>
    <row r="549" spans="2:60" x14ac:dyDescent="0.35">
      <c r="B549" s="10" t="s">
        <v>38</v>
      </c>
      <c r="K549" s="15"/>
      <c r="N549" s="10" t="s">
        <v>38</v>
      </c>
      <c r="W549" s="15"/>
      <c r="Z549" s="10" t="s">
        <v>38</v>
      </c>
      <c r="AI549" s="15"/>
      <c r="AL549" s="10" t="s">
        <v>38</v>
      </c>
      <c r="AU549" s="15"/>
      <c r="AX549" s="10" t="s">
        <v>38</v>
      </c>
      <c r="BG549" s="15"/>
    </row>
    <row r="550" spans="2:60" x14ac:dyDescent="0.35">
      <c r="B550" s="9" t="s">
        <v>11</v>
      </c>
      <c r="C550" s="1">
        <v>5.2300039135257004</v>
      </c>
      <c r="D550" s="1">
        <v>1.9854851921907499</v>
      </c>
      <c r="E550" s="1">
        <v>2.9662286400182998</v>
      </c>
      <c r="F550" s="1">
        <v>5.1408844590090199</v>
      </c>
      <c r="G550" s="1">
        <v>2.98379204458216</v>
      </c>
      <c r="H550" s="1">
        <v>2.0052630721495799</v>
      </c>
      <c r="I550" s="1">
        <v>2.6188686976067199</v>
      </c>
      <c r="J550" s="1">
        <v>1.6040507166704501</v>
      </c>
      <c r="K550" s="15">
        <v>1.55156156667255</v>
      </c>
      <c r="L550" s="1" t="str">
        <f t="shared" si="80"/>
        <v>K</v>
      </c>
      <c r="N550" s="9" t="s">
        <v>11</v>
      </c>
      <c r="O550" s="1">
        <v>8.5131981541490198</v>
      </c>
      <c r="P550" s="1">
        <v>7.7273985505173899</v>
      </c>
      <c r="Q550" s="1">
        <v>8.5539359636799102</v>
      </c>
      <c r="R550" s="1">
        <v>8.8731235101992993</v>
      </c>
      <c r="S550" s="1">
        <v>8.1369887733437807</v>
      </c>
      <c r="T550" s="1">
        <v>8.2380030023000295</v>
      </c>
      <c r="U550" s="1">
        <v>9.70177742823088</v>
      </c>
      <c r="V550" s="1">
        <v>7.4121810514530697</v>
      </c>
      <c r="W550" s="15">
        <v>7.4964450952435202</v>
      </c>
      <c r="X550" s="1" t="str">
        <f t="shared" si="81"/>
        <v>V</v>
      </c>
      <c r="Z550" s="9" t="s">
        <v>11</v>
      </c>
      <c r="AA550" s="1">
        <v>4.42027004638188</v>
      </c>
      <c r="AB550" s="1">
        <v>2.54314089617491</v>
      </c>
      <c r="AC550" s="1">
        <v>3.0207160472352501</v>
      </c>
      <c r="AD550" s="1">
        <v>3.79150204129754</v>
      </c>
      <c r="AE550" s="1">
        <v>2.9681566743549399</v>
      </c>
      <c r="AF550" s="1">
        <v>2.53966006101914</v>
      </c>
      <c r="AG550" s="1">
        <v>3.9570679612127702</v>
      </c>
      <c r="AH550" s="1">
        <v>2.3047002729102299</v>
      </c>
      <c r="AI550" s="15">
        <v>2.5315618045410302</v>
      </c>
      <c r="AJ550" s="1" t="str">
        <f t="shared" si="82"/>
        <v>AH</v>
      </c>
      <c r="AL550" s="9" t="s">
        <v>11</v>
      </c>
      <c r="AM550" s="1">
        <v>7.2581824837840898</v>
      </c>
      <c r="AN550" s="1">
        <v>3.1176464633980698</v>
      </c>
      <c r="AO550" s="1">
        <v>3.8420450142688098</v>
      </c>
      <c r="AP550" s="1">
        <v>4.7130132348690896</v>
      </c>
      <c r="AQ550" s="1">
        <v>3.94786598885347</v>
      </c>
      <c r="AR550" s="1">
        <v>3.2724618790031101</v>
      </c>
      <c r="AS550" s="1">
        <v>3.09773283342949</v>
      </c>
      <c r="AT550" s="1">
        <v>2.8775926348288099</v>
      </c>
      <c r="AU550" s="15">
        <v>3.1075653176265501</v>
      </c>
      <c r="AV550" s="1" t="str">
        <f t="shared" si="83"/>
        <v>AT</v>
      </c>
      <c r="AX550" s="9" t="s">
        <v>11</v>
      </c>
      <c r="AY550" s="1">
        <v>1.5387203841460999</v>
      </c>
      <c r="AZ550" s="1">
        <v>1.2901344753647199</v>
      </c>
      <c r="BA550" s="1">
        <v>1.5449039465007799</v>
      </c>
      <c r="BB550" s="1">
        <v>1.5480507427174599</v>
      </c>
      <c r="BC550" s="1">
        <v>1.4714979824999499</v>
      </c>
      <c r="BD550" s="1">
        <v>1.3068353551024601</v>
      </c>
      <c r="BE550" s="1">
        <v>2.3325172855221701</v>
      </c>
      <c r="BF550" s="1">
        <v>1.062377335179</v>
      </c>
      <c r="BG550" s="15">
        <v>1.24425449388416</v>
      </c>
      <c r="BH550" s="1" t="str">
        <f t="shared" si="84"/>
        <v>BF</v>
      </c>
    </row>
    <row r="551" spans="2:60" x14ac:dyDescent="0.35">
      <c r="B551" s="9" t="s">
        <v>12</v>
      </c>
      <c r="C551" s="1">
        <v>9.1498187423447508</v>
      </c>
      <c r="D551" s="1">
        <v>2.2729885583675098</v>
      </c>
      <c r="E551" s="1">
        <v>3.2549125617044101</v>
      </c>
      <c r="F551" s="1">
        <v>7.0639233660524603</v>
      </c>
      <c r="G551" s="1">
        <v>3.4538300818933898</v>
      </c>
      <c r="H551" s="1">
        <v>2.9129657576534802</v>
      </c>
      <c r="I551" s="1">
        <v>3.3153742500110099</v>
      </c>
      <c r="J551" s="1">
        <v>2.1288905633438699</v>
      </c>
      <c r="K551" s="15">
        <v>1.72899878225208</v>
      </c>
      <c r="L551" s="1" t="str">
        <f t="shared" si="80"/>
        <v>K</v>
      </c>
      <c r="N551" s="9" t="s">
        <v>12</v>
      </c>
      <c r="O551" s="1">
        <v>11.330737417917501</v>
      </c>
      <c r="P551" s="1">
        <v>7.8625722630601702</v>
      </c>
      <c r="Q551" s="1">
        <v>8.9356701137500494</v>
      </c>
      <c r="R551" s="1">
        <v>10.1037084476767</v>
      </c>
      <c r="S551" s="1">
        <v>8.3312342306970599</v>
      </c>
      <c r="T551" s="1">
        <v>9.6237425169634907</v>
      </c>
      <c r="U551" s="1">
        <v>10.491168003818601</v>
      </c>
      <c r="V551" s="1">
        <v>8.2551672676842802</v>
      </c>
      <c r="W551" s="15">
        <v>7.9418519763038002</v>
      </c>
      <c r="X551" s="1" t="str">
        <f t="shared" si="81"/>
        <v>P</v>
      </c>
      <c r="Z551" s="9" t="s">
        <v>12</v>
      </c>
      <c r="AA551" s="1">
        <v>7.7539210288382003</v>
      </c>
      <c r="AB551" s="1">
        <v>2.6525863533313099</v>
      </c>
      <c r="AC551" s="1">
        <v>3.1196558196745299</v>
      </c>
      <c r="AD551" s="1">
        <v>5.3025379611902901</v>
      </c>
      <c r="AE551" s="1">
        <v>3.9673247709120099</v>
      </c>
      <c r="AF551" s="1">
        <v>3.39089415755996</v>
      </c>
      <c r="AG551" s="1">
        <v>3.41006137591831</v>
      </c>
      <c r="AH551" s="1">
        <v>2.5871702165555099</v>
      </c>
      <c r="AI551" s="15">
        <v>2.6347367211525401</v>
      </c>
      <c r="AJ551" s="1" t="str">
        <f t="shared" si="82"/>
        <v>AH</v>
      </c>
      <c r="AL551" s="9" t="s">
        <v>12</v>
      </c>
      <c r="AM551" s="1">
        <v>12.544971736295601</v>
      </c>
      <c r="AN551" s="1">
        <v>3.17322968908999</v>
      </c>
      <c r="AO551" s="1">
        <v>3.94853065163707</v>
      </c>
      <c r="AP551" s="1">
        <v>5.7525526586193996</v>
      </c>
      <c r="AQ551" s="1">
        <v>4.2961112945362103</v>
      </c>
      <c r="AR551" s="1">
        <v>3.9725925543093799</v>
      </c>
      <c r="AS551" s="1">
        <v>3.6708501647038498</v>
      </c>
      <c r="AT551" s="1">
        <v>3.0850165152988098</v>
      </c>
      <c r="AU551" s="15">
        <v>3.1752200489028199</v>
      </c>
      <c r="AV551" s="1" t="str">
        <f t="shared" si="83"/>
        <v>AT</v>
      </c>
      <c r="AX551" s="9" t="s">
        <v>12</v>
      </c>
      <c r="AY551" s="1">
        <v>2.02571031064707</v>
      </c>
      <c r="AZ551" s="1">
        <v>1.2885538201803901</v>
      </c>
      <c r="BA551" s="1">
        <v>1.7538984503147701</v>
      </c>
      <c r="BB551" s="1">
        <v>1.7914790049018301</v>
      </c>
      <c r="BC551" s="1">
        <v>1.7192175244737999</v>
      </c>
      <c r="BD551" s="1">
        <v>2.16991929624472</v>
      </c>
      <c r="BE551" s="1">
        <v>3.0013398677769798</v>
      </c>
      <c r="BF551" s="1">
        <v>1.30536142162391</v>
      </c>
      <c r="BG551" s="15">
        <v>1.28456029395005</v>
      </c>
      <c r="BH551" s="1" t="str">
        <f t="shared" si="84"/>
        <v>BG</v>
      </c>
    </row>
    <row r="552" spans="2:60" x14ac:dyDescent="0.35">
      <c r="B552" s="9" t="s">
        <v>13</v>
      </c>
      <c r="C552" s="1">
        <v>9.4925465358385903</v>
      </c>
      <c r="D552" s="1">
        <v>2.0989004833588099</v>
      </c>
      <c r="E552" s="1">
        <v>4.0385802925413499</v>
      </c>
      <c r="F552" s="1">
        <v>9.2786668459424497</v>
      </c>
      <c r="G552" s="1">
        <v>5.9930039188209996</v>
      </c>
      <c r="H552" s="1">
        <v>4.56936026935856</v>
      </c>
      <c r="I552" s="1">
        <v>4.2016843561475996</v>
      </c>
      <c r="J552" s="1">
        <v>2.85488887258427</v>
      </c>
      <c r="K552" s="15">
        <v>2.0152806117844602</v>
      </c>
      <c r="L552" s="1" t="str">
        <f t="shared" si="80"/>
        <v>K</v>
      </c>
      <c r="N552" s="9" t="s">
        <v>13</v>
      </c>
      <c r="O552" s="1">
        <v>10.8867349945053</v>
      </c>
      <c r="P552" s="1">
        <v>8.3492830055788207</v>
      </c>
      <c r="Q552" s="1">
        <v>9.6309116542710598</v>
      </c>
      <c r="R552" s="1">
        <v>11.012521465807501</v>
      </c>
      <c r="S552" s="1">
        <v>9.6200166487712409</v>
      </c>
      <c r="T552" s="1">
        <v>12.170479294292999</v>
      </c>
      <c r="U552" s="1">
        <v>12.352382599816</v>
      </c>
      <c r="V552" s="1">
        <v>9.9253218358025794</v>
      </c>
      <c r="W552" s="15">
        <v>8.1713625541155093</v>
      </c>
      <c r="X552" s="1" t="str">
        <f t="shared" si="81"/>
        <v>W</v>
      </c>
      <c r="Z552" s="9" t="s">
        <v>13</v>
      </c>
      <c r="AA552" s="1">
        <v>8.1027447661662695</v>
      </c>
      <c r="AB552" s="1">
        <v>4.8972669792402899</v>
      </c>
      <c r="AC552" s="1">
        <v>3.5779591651048599</v>
      </c>
      <c r="AD552" s="1">
        <v>7.27005335256157</v>
      </c>
      <c r="AE552" s="1">
        <v>4.5648604553559897</v>
      </c>
      <c r="AF552" s="1">
        <v>4.7027201397898803</v>
      </c>
      <c r="AG552" s="1">
        <v>4.3879824615147598</v>
      </c>
      <c r="AH552" s="1">
        <v>3.06930366511319</v>
      </c>
      <c r="AI552" s="15">
        <v>3.17891048548874</v>
      </c>
      <c r="AJ552" s="1" t="str">
        <f t="shared" si="82"/>
        <v>AH</v>
      </c>
      <c r="AL552" s="9" t="s">
        <v>13</v>
      </c>
      <c r="AM552" s="1">
        <v>12.219125609109099</v>
      </c>
      <c r="AN552" s="1">
        <v>3.3521597278899899</v>
      </c>
      <c r="AO552" s="1">
        <v>4.6069006965842396</v>
      </c>
      <c r="AP552" s="1">
        <v>8.3726729883915301</v>
      </c>
      <c r="AQ552" s="1">
        <v>5.3616630668536898</v>
      </c>
      <c r="AR552" s="1">
        <v>5.1792551811056802</v>
      </c>
      <c r="AS552" s="1">
        <v>4.8197562849917004</v>
      </c>
      <c r="AT552" s="1">
        <v>3.47098794397529</v>
      </c>
      <c r="AU552" s="15">
        <v>3.3581325148757601</v>
      </c>
      <c r="AV552" s="1" t="str">
        <f t="shared" si="83"/>
        <v>AN</v>
      </c>
      <c r="AX552" s="9" t="s">
        <v>13</v>
      </c>
      <c r="AY552" s="1">
        <v>1.69202120530269</v>
      </c>
      <c r="AZ552" s="1">
        <v>1.3339610245043401</v>
      </c>
      <c r="BA552" s="1">
        <v>1.95664429153355</v>
      </c>
      <c r="BB552" s="1">
        <v>2.0882859425017899</v>
      </c>
      <c r="BC552" s="1">
        <v>1.8270201076914001</v>
      </c>
      <c r="BD552" s="1">
        <v>3.2170652028529001</v>
      </c>
      <c r="BE552" s="1">
        <v>3.94580967502647</v>
      </c>
      <c r="BF552" s="1">
        <v>1.6037807107548201</v>
      </c>
      <c r="BG552" s="15">
        <v>1.3397021186668601</v>
      </c>
      <c r="BH552" s="1" t="str">
        <f t="shared" si="84"/>
        <v>AZ</v>
      </c>
    </row>
    <row r="553" spans="2:60" x14ac:dyDescent="0.35">
      <c r="B553" s="9" t="s">
        <v>14</v>
      </c>
      <c r="C553" s="1">
        <v>6.9634295121335903</v>
      </c>
      <c r="D553" s="1">
        <v>3.9388497122622299</v>
      </c>
      <c r="E553" s="1">
        <v>5.8370476481811604</v>
      </c>
      <c r="F553" s="1">
        <v>12.420524835844301</v>
      </c>
      <c r="G553" s="1">
        <v>10.711420260210399</v>
      </c>
      <c r="H553" s="1">
        <v>6.25976464081866</v>
      </c>
      <c r="I553" s="1">
        <v>6.1901855037437397</v>
      </c>
      <c r="J553" s="1">
        <v>3.93226626367598</v>
      </c>
      <c r="K553" s="15">
        <v>2.9992267780025101</v>
      </c>
      <c r="L553" s="1" t="str">
        <f t="shared" si="80"/>
        <v>K</v>
      </c>
      <c r="N553" s="9" t="s">
        <v>14</v>
      </c>
      <c r="O553" s="1">
        <v>9.8533444485553403</v>
      </c>
      <c r="P553" s="1">
        <v>11.437687081262499</v>
      </c>
      <c r="Q553" s="1">
        <v>12.152193170337499</v>
      </c>
      <c r="R553" s="1">
        <v>12.4540644797637</v>
      </c>
      <c r="S553" s="1">
        <v>11.7718131052704</v>
      </c>
      <c r="T553" s="1">
        <v>16.997560957169501</v>
      </c>
      <c r="U553" s="1">
        <v>16.700336737699899</v>
      </c>
      <c r="V553" s="1">
        <v>13.837556008416501</v>
      </c>
      <c r="W553" s="15">
        <v>10.734560941118399</v>
      </c>
      <c r="X553" s="1" t="str">
        <f t="shared" si="81"/>
        <v>O</v>
      </c>
      <c r="Z553" s="9" t="s">
        <v>14</v>
      </c>
      <c r="AA553" s="1">
        <v>6.8051334748162002</v>
      </c>
      <c r="AB553" s="1">
        <v>7.3071617703222502</v>
      </c>
      <c r="AC553" s="1">
        <v>5.6137282099652399</v>
      </c>
      <c r="AD553" s="1">
        <v>10.137470072744099</v>
      </c>
      <c r="AE553" s="1">
        <v>6.1917837680095298</v>
      </c>
      <c r="AF553" s="1">
        <v>6.9943719766210402</v>
      </c>
      <c r="AG553" s="1">
        <v>6.3316592120222204</v>
      </c>
      <c r="AH553" s="1">
        <v>4.0313620632491096</v>
      </c>
      <c r="AI553" s="15">
        <v>4.8588761934629403</v>
      </c>
      <c r="AJ553" s="1" t="str">
        <f t="shared" si="82"/>
        <v>AH</v>
      </c>
      <c r="AL553" s="9" t="s">
        <v>14</v>
      </c>
      <c r="AM553" s="1">
        <v>7.6154654103992199</v>
      </c>
      <c r="AN553" s="1">
        <v>5.3909206090502604</v>
      </c>
      <c r="AO553" s="1">
        <v>6.0083795284163397</v>
      </c>
      <c r="AP553" s="1">
        <v>9.6565615759253998</v>
      </c>
      <c r="AQ553" s="1">
        <v>5.5205955924243604</v>
      </c>
      <c r="AR553" s="1">
        <v>7.6352823505023704</v>
      </c>
      <c r="AS553" s="1">
        <v>7.0655963355122902</v>
      </c>
      <c r="AT553" s="1">
        <v>4.7372236941558503</v>
      </c>
      <c r="AU553" s="15">
        <v>4.0145597978908798</v>
      </c>
      <c r="AV553" s="1" t="str">
        <f t="shared" si="83"/>
        <v>AU</v>
      </c>
      <c r="AX553" s="9" t="s">
        <v>14</v>
      </c>
      <c r="AY553" s="1">
        <v>1.9637365892129599</v>
      </c>
      <c r="AZ553" s="1">
        <v>2.5588774385791999</v>
      </c>
      <c r="BA553" s="1">
        <v>2.6595241179807498</v>
      </c>
      <c r="BB553" s="1">
        <v>2.2671043503975401</v>
      </c>
      <c r="BC553" s="1">
        <v>2.6881007756944402</v>
      </c>
      <c r="BD553" s="1">
        <v>5.30197660501788</v>
      </c>
      <c r="BE553" s="1">
        <v>5.49237367766069</v>
      </c>
      <c r="BF553" s="1">
        <v>2.5105068926508198</v>
      </c>
      <c r="BG553" s="15">
        <v>1.61639009373631</v>
      </c>
      <c r="BH553" s="1" t="str">
        <f t="shared" si="84"/>
        <v>BG</v>
      </c>
    </row>
    <row r="554" spans="2:60" x14ac:dyDescent="0.35">
      <c r="B554" s="9" t="s">
        <v>15</v>
      </c>
      <c r="C554" s="1">
        <v>8.5163169892787796</v>
      </c>
      <c r="D554" s="1">
        <v>12.3554339868277</v>
      </c>
      <c r="E554" s="1">
        <v>13.5770184425264</v>
      </c>
      <c r="F554" s="1">
        <v>14.459954435213</v>
      </c>
      <c r="G554" s="1">
        <v>7.6156310424865898</v>
      </c>
      <c r="H554" s="1">
        <v>6.5116722626924899</v>
      </c>
      <c r="I554" s="1">
        <v>5.9744014717296396</v>
      </c>
      <c r="J554" s="1">
        <v>10.3753203115324</v>
      </c>
      <c r="K554" s="15">
        <v>12.346827094699901</v>
      </c>
      <c r="L554" s="1" t="str">
        <f t="shared" si="80"/>
        <v>I</v>
      </c>
      <c r="N554" s="9" t="s">
        <v>15</v>
      </c>
      <c r="O554" s="1">
        <v>10.1453367431206</v>
      </c>
      <c r="P554" s="1">
        <v>12.6293689687748</v>
      </c>
      <c r="Q554" s="1">
        <v>13.894992776694499</v>
      </c>
      <c r="R554" s="1">
        <v>14.7708031745294</v>
      </c>
      <c r="S554" s="1">
        <v>10.3268524354083</v>
      </c>
      <c r="T554" s="1">
        <v>10.8964867970928</v>
      </c>
      <c r="U554" s="1">
        <v>12.350177302487801</v>
      </c>
      <c r="V554" s="1">
        <v>11.818369382200499</v>
      </c>
      <c r="W554" s="15">
        <v>12.5430789201218</v>
      </c>
      <c r="X554" s="1" t="str">
        <f t="shared" si="81"/>
        <v>O</v>
      </c>
      <c r="Z554" s="9" t="s">
        <v>15</v>
      </c>
      <c r="AA554" s="1">
        <v>7.5197044506883497</v>
      </c>
      <c r="AB554" s="1">
        <v>12.927430740191401</v>
      </c>
      <c r="AC554" s="1">
        <v>13.868734968204</v>
      </c>
      <c r="AD554" s="1">
        <v>11.9449327875208</v>
      </c>
      <c r="AE554" s="1">
        <v>6.1626466078970701</v>
      </c>
      <c r="AF554" s="1">
        <v>5.6651023315811404</v>
      </c>
      <c r="AG554" s="1">
        <v>5.8443060048347704</v>
      </c>
      <c r="AH554" s="1">
        <v>7.3674057463490499</v>
      </c>
      <c r="AI554" s="15">
        <v>11.722694653627901</v>
      </c>
      <c r="AJ554" s="1" t="str">
        <f t="shared" si="82"/>
        <v>AF</v>
      </c>
      <c r="AL554" s="9" t="s">
        <v>15</v>
      </c>
      <c r="AM554" s="1">
        <v>12.019733604216199</v>
      </c>
      <c r="AN554" s="1">
        <v>14.815257460742499</v>
      </c>
      <c r="AO554" s="1">
        <v>18.1122546599047</v>
      </c>
      <c r="AP554" s="1">
        <v>14.272638204772701</v>
      </c>
      <c r="AQ554" s="1">
        <v>7.1366136542943197</v>
      </c>
      <c r="AR554" s="1">
        <v>6.4026931793903499</v>
      </c>
      <c r="AS554" s="1">
        <v>6.0008488179695796</v>
      </c>
      <c r="AT554" s="1">
        <v>10.972456429909901</v>
      </c>
      <c r="AU554" s="15">
        <v>14.914197873512</v>
      </c>
      <c r="AV554" s="1" t="str">
        <f t="shared" si="83"/>
        <v>AS</v>
      </c>
      <c r="AX554" s="9" t="s">
        <v>15</v>
      </c>
      <c r="AY554" s="1">
        <v>2.5960279046919599</v>
      </c>
      <c r="AZ554" s="1">
        <v>2.4353637127232801</v>
      </c>
      <c r="BA554" s="1">
        <v>2.62863821599736</v>
      </c>
      <c r="BB554" s="1">
        <v>2.5121384540888099</v>
      </c>
      <c r="BC554" s="1">
        <v>2.1298856365285701</v>
      </c>
      <c r="BD554" s="1">
        <v>2.2666221817308201</v>
      </c>
      <c r="BE554" s="1">
        <v>2.59638841061409</v>
      </c>
      <c r="BF554" s="1">
        <v>2.0962226223173399</v>
      </c>
      <c r="BG554" s="15">
        <v>2.44015807863381</v>
      </c>
      <c r="BH554" s="1" t="str">
        <f t="shared" si="84"/>
        <v>BF</v>
      </c>
    </row>
    <row r="555" spans="2:60" x14ac:dyDescent="0.35">
      <c r="B555" s="9" t="s">
        <v>16</v>
      </c>
      <c r="C555" s="1">
        <v>8.1121729885418308</v>
      </c>
      <c r="D555" s="1">
        <v>1.9087177079012101</v>
      </c>
      <c r="E555" s="1">
        <v>3.13206968849103</v>
      </c>
      <c r="F555" s="1">
        <v>6.9048892414178802</v>
      </c>
      <c r="G555" s="1">
        <v>3.83779151396319</v>
      </c>
      <c r="H555" s="1">
        <v>2.90828174198673</v>
      </c>
      <c r="I555" s="1">
        <v>3.0428911101493399</v>
      </c>
      <c r="J555" s="1">
        <v>2.2437933416471099</v>
      </c>
      <c r="K555" s="15">
        <v>1.8329190432567599</v>
      </c>
      <c r="L555" s="1" t="str">
        <f t="shared" si="80"/>
        <v>K</v>
      </c>
      <c r="N555" s="9" t="s">
        <v>16</v>
      </c>
      <c r="O555" s="1">
        <v>10.8751125738589</v>
      </c>
      <c r="P555" s="1">
        <v>8.5004914409718495</v>
      </c>
      <c r="Q555" s="1">
        <v>9.6195709789279</v>
      </c>
      <c r="R555" s="1">
        <v>10.9071734818229</v>
      </c>
      <c r="S555" s="1">
        <v>8.8131817700432702</v>
      </c>
      <c r="T555" s="1">
        <v>9.7478572994663697</v>
      </c>
      <c r="U555" s="1">
        <v>10.407744073296101</v>
      </c>
      <c r="V555" s="1">
        <v>8.5474899726507108</v>
      </c>
      <c r="W555" s="15">
        <v>8.4477248145389208</v>
      </c>
      <c r="X555" s="1" t="str">
        <f t="shared" si="81"/>
        <v>W</v>
      </c>
      <c r="Z555" s="9" t="s">
        <v>16</v>
      </c>
      <c r="AA555" s="1">
        <v>8.0238586425735594</v>
      </c>
      <c r="AB555" s="1">
        <v>2.9615631939283502</v>
      </c>
      <c r="AC555" s="1">
        <v>3.4048813177630901</v>
      </c>
      <c r="AD555" s="1">
        <v>5.3893321631814102</v>
      </c>
      <c r="AE555" s="1">
        <v>3.7983006408426401</v>
      </c>
      <c r="AF555" s="1">
        <v>3.3520796866106601</v>
      </c>
      <c r="AG555" s="1">
        <v>3.46275265682696</v>
      </c>
      <c r="AH555" s="1">
        <v>2.7803809002495399</v>
      </c>
      <c r="AI555" s="15">
        <v>2.92593308523616</v>
      </c>
      <c r="AJ555" s="1" t="str">
        <f t="shared" si="82"/>
        <v>AH</v>
      </c>
      <c r="AL555" s="9" t="s">
        <v>16</v>
      </c>
      <c r="AM555" s="1">
        <v>12.401338834465699</v>
      </c>
      <c r="AN555" s="1">
        <v>3.4608259031507802</v>
      </c>
      <c r="AO555" s="1">
        <v>4.38175119455759</v>
      </c>
      <c r="AP555" s="1">
        <v>5.8353272942839602</v>
      </c>
      <c r="AQ555" s="1">
        <v>4.4886918932792996</v>
      </c>
      <c r="AR555" s="1">
        <v>4.09725930147457</v>
      </c>
      <c r="AS555" s="1">
        <v>3.72239973680405</v>
      </c>
      <c r="AT555" s="1">
        <v>3.2614923817526602</v>
      </c>
      <c r="AU555" s="15">
        <v>3.4663878115692901</v>
      </c>
      <c r="AV555" s="1" t="str">
        <f t="shared" si="83"/>
        <v>AT</v>
      </c>
      <c r="AX555" s="9" t="s">
        <v>16</v>
      </c>
      <c r="AY555" s="1">
        <v>2.6331525441519199</v>
      </c>
      <c r="AZ555" s="1">
        <v>1.42484597619977</v>
      </c>
      <c r="BA555" s="1">
        <v>2.2831676746649401</v>
      </c>
      <c r="BB555" s="1">
        <v>1.8885248939503101</v>
      </c>
      <c r="BC555" s="1">
        <v>1.99223320564731</v>
      </c>
      <c r="BD555" s="1">
        <v>2.2295472745857601</v>
      </c>
      <c r="BE555" s="1">
        <v>4.1297291670151699</v>
      </c>
      <c r="BF555" s="1">
        <v>1.3682559379355099</v>
      </c>
      <c r="BG555" s="15">
        <v>1.4008182244733101</v>
      </c>
      <c r="BH555" s="1" t="str">
        <f t="shared" si="84"/>
        <v>BF</v>
      </c>
    </row>
    <row r="556" spans="2:60" x14ac:dyDescent="0.35">
      <c r="B556" s="9" t="s">
        <v>17</v>
      </c>
      <c r="C556" s="1">
        <v>7.8184227740388597</v>
      </c>
      <c r="D556" s="1">
        <v>1.4300516475643701</v>
      </c>
      <c r="E556" s="1">
        <v>2.3387669086127301</v>
      </c>
      <c r="F556" s="1">
        <v>7.2114238624998199</v>
      </c>
      <c r="G556" s="1">
        <v>3.04661889933229</v>
      </c>
      <c r="H556" s="1">
        <v>2.7385735257833099</v>
      </c>
      <c r="I556" s="1">
        <v>2.9366310824671</v>
      </c>
      <c r="J556" s="1">
        <v>1.6397707917606199</v>
      </c>
      <c r="K556" s="15">
        <v>1.2112703364434001</v>
      </c>
      <c r="L556" s="1" t="str">
        <f t="shared" si="80"/>
        <v>K</v>
      </c>
      <c r="N556" s="9" t="s">
        <v>17</v>
      </c>
      <c r="O556" s="1">
        <v>10.740694450993001</v>
      </c>
      <c r="P556" s="1">
        <v>7.4484689927397003</v>
      </c>
      <c r="Q556" s="1">
        <v>8.0850451847058302</v>
      </c>
      <c r="R556" s="1">
        <v>9.78413499546925</v>
      </c>
      <c r="S556" s="1">
        <v>8.6660031462605396</v>
      </c>
      <c r="T556" s="1">
        <v>9.4271346679310195</v>
      </c>
      <c r="U556" s="1">
        <v>11.064246488392101</v>
      </c>
      <c r="V556" s="1">
        <v>8.2022068346336408</v>
      </c>
      <c r="W556" s="15">
        <v>7.3656111141446301</v>
      </c>
      <c r="X556" s="1" t="str">
        <f t="shared" si="81"/>
        <v>W</v>
      </c>
      <c r="Z556" s="9" t="s">
        <v>17</v>
      </c>
      <c r="AA556" s="1">
        <v>7.0264034293942901</v>
      </c>
      <c r="AB556" s="1">
        <v>2.3772010234026202</v>
      </c>
      <c r="AC556" s="1">
        <v>2.8038714149091</v>
      </c>
      <c r="AD556" s="1">
        <v>5.4461469573580397</v>
      </c>
      <c r="AE556" s="1">
        <v>3.3409249204789702</v>
      </c>
      <c r="AF556" s="1">
        <v>3.13269080881867</v>
      </c>
      <c r="AG556" s="1">
        <v>3.2459596778063999</v>
      </c>
      <c r="AH556" s="1">
        <v>2.3764123499969001</v>
      </c>
      <c r="AI556" s="15">
        <v>2.3893414712089101</v>
      </c>
      <c r="AJ556" s="1" t="str">
        <f t="shared" si="82"/>
        <v>AH</v>
      </c>
      <c r="AL556" s="9" t="s">
        <v>17</v>
      </c>
      <c r="AM556" s="1">
        <v>10.877185536272</v>
      </c>
      <c r="AN556" s="1">
        <v>2.8150451775044099</v>
      </c>
      <c r="AO556" s="1">
        <v>3.4571834913324602</v>
      </c>
      <c r="AP556" s="1">
        <v>5.8967746642651599</v>
      </c>
      <c r="AQ556" s="1">
        <v>4.0558273739692696</v>
      </c>
      <c r="AR556" s="1">
        <v>3.8540721236235602</v>
      </c>
      <c r="AS556" s="1">
        <v>3.6533025549524401</v>
      </c>
      <c r="AT556" s="1">
        <v>2.7914609611871799</v>
      </c>
      <c r="AU556" s="15">
        <v>2.84972951843997</v>
      </c>
      <c r="AV556" s="1" t="str">
        <f t="shared" si="83"/>
        <v>AT</v>
      </c>
      <c r="AX556" s="9" t="s">
        <v>17</v>
      </c>
      <c r="AY556" s="1">
        <v>1.8549047818647999</v>
      </c>
      <c r="AZ556" s="1">
        <v>1.14900900001221</v>
      </c>
      <c r="BA556" s="1">
        <v>1.4319614324893299</v>
      </c>
      <c r="BB556" s="1">
        <v>1.84123287758055</v>
      </c>
      <c r="BC556" s="1">
        <v>1.79177312992296</v>
      </c>
      <c r="BD556" s="1">
        <v>1.89045122073966</v>
      </c>
      <c r="BE556" s="1">
        <v>2.8602025463151302</v>
      </c>
      <c r="BF556" s="1">
        <v>1.12529234205811</v>
      </c>
      <c r="BG556" s="15">
        <v>1.10178859390704</v>
      </c>
      <c r="BH556" s="1" t="str">
        <f t="shared" si="84"/>
        <v>BG</v>
      </c>
    </row>
    <row r="557" spans="2:60" x14ac:dyDescent="0.35">
      <c r="B557" s="9" t="s">
        <v>18</v>
      </c>
      <c r="C557" s="1">
        <v>8.9585623465269908</v>
      </c>
      <c r="D557" s="1">
        <v>1.2821011056837299</v>
      </c>
      <c r="E557" s="1">
        <v>2.2473476013364602</v>
      </c>
      <c r="F557" s="1">
        <v>7.04898360790353</v>
      </c>
      <c r="G557" s="1">
        <v>2.88865860850128</v>
      </c>
      <c r="H557" s="1">
        <v>2.6059060657790898</v>
      </c>
      <c r="I557" s="1">
        <v>3.0888002266555801</v>
      </c>
      <c r="J557" s="1">
        <v>1.64198772175482</v>
      </c>
      <c r="K557" s="15">
        <v>1.2519520103570601</v>
      </c>
      <c r="L557" s="1" t="str">
        <f t="shared" si="80"/>
        <v>K</v>
      </c>
      <c r="N557" s="9" t="s">
        <v>18</v>
      </c>
      <c r="O557" s="1">
        <v>10.4272442633764</v>
      </c>
      <c r="P557" s="1">
        <v>6.6418070031750904</v>
      </c>
      <c r="Q557" s="1">
        <v>7.6679349236032603</v>
      </c>
      <c r="R557" s="1">
        <v>9.9508214932951802</v>
      </c>
      <c r="S557" s="1">
        <v>8.6327247570769501</v>
      </c>
      <c r="T557" s="1">
        <v>9.3396595814570205</v>
      </c>
      <c r="U557" s="1">
        <v>9.8427081364703408</v>
      </c>
      <c r="V557" s="1">
        <v>7.9407403630163804</v>
      </c>
      <c r="W557" s="15">
        <v>6.7670752338740696</v>
      </c>
      <c r="X557" s="1" t="str">
        <f t="shared" si="81"/>
        <v>P</v>
      </c>
      <c r="Z557" s="9" t="s">
        <v>18</v>
      </c>
      <c r="AA557" s="1">
        <v>7.4443614877275897</v>
      </c>
      <c r="AB557" s="1">
        <v>1.91436883566575</v>
      </c>
      <c r="AC557" s="1">
        <v>2.6786766087437002</v>
      </c>
      <c r="AD557" s="1">
        <v>5.5883480807831196</v>
      </c>
      <c r="AE557" s="1">
        <v>3.53850457736428</v>
      </c>
      <c r="AF557" s="1">
        <v>3.1422195630410799</v>
      </c>
      <c r="AG557" s="1">
        <v>3.3372470770543301</v>
      </c>
      <c r="AH557" s="1">
        <v>2.0714360792627802</v>
      </c>
      <c r="AI557" s="15">
        <v>2.1407906738687301</v>
      </c>
      <c r="AJ557" s="1" t="str">
        <f t="shared" si="82"/>
        <v>AB</v>
      </c>
      <c r="AL557" s="9" t="s">
        <v>18</v>
      </c>
      <c r="AM557" s="1">
        <v>10.068151336631299</v>
      </c>
      <c r="AN557" s="1">
        <v>2.3041540712200401</v>
      </c>
      <c r="AO557" s="1">
        <v>3.3468426390645498</v>
      </c>
      <c r="AP557" s="1">
        <v>5.8355633626971501</v>
      </c>
      <c r="AQ557" s="1">
        <v>4.2143910693247699</v>
      </c>
      <c r="AR557" s="1">
        <v>3.8171233615347302</v>
      </c>
      <c r="AS557" s="1">
        <v>3.5543446398231802</v>
      </c>
      <c r="AT557" s="1">
        <v>2.2469239161645098</v>
      </c>
      <c r="AU557" s="15">
        <v>2.4181823718661102</v>
      </c>
      <c r="AV557" s="1" t="str">
        <f t="shared" si="83"/>
        <v>AT</v>
      </c>
      <c r="AX557" s="9" t="s">
        <v>18</v>
      </c>
      <c r="AY557" s="1">
        <v>2.4204102941960102</v>
      </c>
      <c r="AZ557" s="1">
        <v>1.19207547716326</v>
      </c>
      <c r="BA557" s="1">
        <v>1.4366440607739099</v>
      </c>
      <c r="BB557" s="1">
        <v>1.8386544811688701</v>
      </c>
      <c r="BC557" s="1">
        <v>1.78856080657894</v>
      </c>
      <c r="BD557" s="1">
        <v>1.8818424076211</v>
      </c>
      <c r="BE557" s="1">
        <v>2.61648859012438</v>
      </c>
      <c r="BF557" s="1">
        <v>1.10552822919932</v>
      </c>
      <c r="BG557" s="15">
        <v>1.0582424026885</v>
      </c>
      <c r="BH557" s="1" t="str">
        <f t="shared" si="84"/>
        <v>BG</v>
      </c>
    </row>
    <row r="558" spans="2:60" x14ac:dyDescent="0.35">
      <c r="B558" s="9" t="s">
        <v>86</v>
      </c>
      <c r="C558" s="1">
        <f>COUNTIF($L$469:$L$557, SUBSTITUTE(ADDRESS(1, COLUMN(), 4), "1", ""))</f>
        <v>7</v>
      </c>
      <c r="D558" s="1">
        <f t="shared" ref="D558:K558" si="85">COUNTIF($L$469:$L$557, SUBSTITUTE(ADDRESS(1, COLUMN(), 4), "1", ""))</f>
        <v>2</v>
      </c>
      <c r="E558" s="1">
        <f t="shared" si="85"/>
        <v>0</v>
      </c>
      <c r="F558" s="1">
        <f t="shared" si="85"/>
        <v>0</v>
      </c>
      <c r="G558" s="1">
        <f t="shared" si="85"/>
        <v>0</v>
      </c>
      <c r="H558" s="1">
        <f t="shared" si="85"/>
        <v>0</v>
      </c>
      <c r="I558" s="1">
        <f t="shared" si="85"/>
        <v>8</v>
      </c>
      <c r="J558" s="1">
        <f t="shared" si="85"/>
        <v>4</v>
      </c>
      <c r="K558" s="1">
        <f t="shared" si="85"/>
        <v>59</v>
      </c>
      <c r="N558" s="9" t="s">
        <v>86</v>
      </c>
      <c r="O558" s="1">
        <f>COUNTIF($X$469:$X$557, SUBSTITUTE(ADDRESS(1, COLUMN(), 4), "1", ""))</f>
        <v>41</v>
      </c>
      <c r="P558" s="1">
        <f t="shared" ref="P558:W558" si="86">COUNTIF($X$469:$X$557, SUBSTITUTE(ADDRESS(1, COLUMN(), 4), "1", ""))</f>
        <v>12</v>
      </c>
      <c r="Q558" s="1">
        <f t="shared" si="86"/>
        <v>0</v>
      </c>
      <c r="R558" s="1">
        <f t="shared" si="86"/>
        <v>0</v>
      </c>
      <c r="S558" s="1">
        <f t="shared" si="86"/>
        <v>0</v>
      </c>
      <c r="T558" s="1">
        <f t="shared" si="86"/>
        <v>0</v>
      </c>
      <c r="U558" s="1">
        <f t="shared" si="86"/>
        <v>0</v>
      </c>
      <c r="V558" s="1">
        <f t="shared" si="86"/>
        <v>4</v>
      </c>
      <c r="W558" s="1">
        <f t="shared" si="86"/>
        <v>23</v>
      </c>
      <c r="Z558" s="9" t="s">
        <v>86</v>
      </c>
      <c r="AA558" s="1">
        <f>COUNTIF($AJ$469:$AJ$557, SUBSTITUTE(ADDRESS(1, COLUMN(), 4), "1", ""))</f>
        <v>3</v>
      </c>
      <c r="AB558" s="1">
        <f t="shared" ref="AB558:AI558" si="87">COUNTIF($AJ$469:$AJ$557, SUBSTITUTE(ADDRESS(1, COLUMN(), 4), "1", ""))</f>
        <v>5</v>
      </c>
      <c r="AC558" s="1">
        <f t="shared" si="87"/>
        <v>0</v>
      </c>
      <c r="AD558" s="1">
        <f t="shared" si="87"/>
        <v>0</v>
      </c>
      <c r="AE558" s="1">
        <f t="shared" si="87"/>
        <v>0</v>
      </c>
      <c r="AF558" s="1">
        <f t="shared" si="87"/>
        <v>8</v>
      </c>
      <c r="AG558" s="1">
        <f t="shared" si="87"/>
        <v>1</v>
      </c>
      <c r="AH558" s="1">
        <f t="shared" si="87"/>
        <v>61</v>
      </c>
      <c r="AI558" s="1">
        <f t="shared" si="87"/>
        <v>2</v>
      </c>
      <c r="AL558" s="9" t="s">
        <v>86</v>
      </c>
      <c r="AM558" s="1">
        <f>COUNTIF($AV$469:$AV$557, SUBSTITUTE(ADDRESS(1, COLUMN(), 4), "1", ""))</f>
        <v>2</v>
      </c>
      <c r="AN558" s="1">
        <f t="shared" ref="AN558:AU558" si="88">COUNTIF($AV$469:$AV$557, SUBSTITUTE(ADDRESS(1, COLUMN(), 4), "1", ""))</f>
        <v>8</v>
      </c>
      <c r="AO558" s="1">
        <f t="shared" si="88"/>
        <v>0</v>
      </c>
      <c r="AP558" s="1">
        <f t="shared" si="88"/>
        <v>0</v>
      </c>
      <c r="AQ558" s="1">
        <f t="shared" si="88"/>
        <v>0</v>
      </c>
      <c r="AR558" s="1">
        <f t="shared" si="88"/>
        <v>1</v>
      </c>
      <c r="AS558" s="1">
        <f t="shared" si="88"/>
        <v>9</v>
      </c>
      <c r="AT558" s="1">
        <f t="shared" si="88"/>
        <v>51</v>
      </c>
      <c r="AU558" s="1">
        <f t="shared" si="88"/>
        <v>9</v>
      </c>
      <c r="AX558" s="9" t="s">
        <v>86</v>
      </c>
      <c r="AY558" s="1">
        <f>COUNTIF($BH$469:$BH$557, SUBSTITUTE(ADDRESS(1, COLUMN(), 4), "1", ""))</f>
        <v>7</v>
      </c>
      <c r="AZ558" s="1">
        <f t="shared" ref="AZ558:BG558" si="89">COUNTIF($BH$469:$BH$557, SUBSTITUTE(ADDRESS(1, COLUMN(), 4), "1", ""))</f>
        <v>6</v>
      </c>
      <c r="BA558" s="1">
        <f t="shared" si="89"/>
        <v>0</v>
      </c>
      <c r="BB558" s="1">
        <f t="shared" si="89"/>
        <v>0</v>
      </c>
      <c r="BC558" s="1">
        <f t="shared" si="89"/>
        <v>1</v>
      </c>
      <c r="BD558" s="1">
        <f t="shared" si="89"/>
        <v>0</v>
      </c>
      <c r="BE558" s="1">
        <f t="shared" si="89"/>
        <v>0</v>
      </c>
      <c r="BF558" s="1">
        <f t="shared" si="89"/>
        <v>32</v>
      </c>
      <c r="BG558" s="1">
        <f t="shared" si="89"/>
        <v>34</v>
      </c>
    </row>
    <row r="561" spans="2:24" ht="23.25" customHeight="1" x14ac:dyDescent="0.35">
      <c r="B561" s="20" t="s">
        <v>144</v>
      </c>
      <c r="C561" s="20"/>
      <c r="D561" s="20"/>
      <c r="E561" s="20"/>
      <c r="F561" s="20"/>
      <c r="G561" s="20"/>
      <c r="H561" s="20"/>
      <c r="I561" s="20"/>
      <c r="J561" s="20"/>
      <c r="K561" s="20"/>
      <c r="N561" s="20" t="s">
        <v>132</v>
      </c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2:24" x14ac:dyDescent="0.35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2:24" x14ac:dyDescent="0.35">
      <c r="B563" s="10" t="s">
        <v>129</v>
      </c>
      <c r="C563" s="1" t="s">
        <v>40</v>
      </c>
      <c r="D563" s="1" t="s">
        <v>41</v>
      </c>
      <c r="E563" s="1" t="s">
        <v>42</v>
      </c>
      <c r="F563" s="1" t="s">
        <v>70</v>
      </c>
      <c r="G563" s="1" t="s">
        <v>43</v>
      </c>
      <c r="H563" s="1" t="s">
        <v>44</v>
      </c>
      <c r="I563" s="1" t="s">
        <v>45</v>
      </c>
      <c r="J563" s="1" t="s">
        <v>84</v>
      </c>
      <c r="K563" s="1" t="s">
        <v>53</v>
      </c>
      <c r="L563" s="1" t="s">
        <v>131</v>
      </c>
      <c r="N563" s="10" t="s">
        <v>129</v>
      </c>
      <c r="O563" s="1" t="s">
        <v>40</v>
      </c>
      <c r="P563" s="1" t="s">
        <v>41</v>
      </c>
      <c r="Q563" s="1" t="s">
        <v>42</v>
      </c>
      <c r="R563" s="1" t="s">
        <v>70</v>
      </c>
      <c r="S563" s="1" t="s">
        <v>43</v>
      </c>
      <c r="T563" s="1" t="s">
        <v>44</v>
      </c>
      <c r="U563" s="1" t="s">
        <v>45</v>
      </c>
      <c r="V563" s="1" t="s">
        <v>84</v>
      </c>
      <c r="W563" s="1" t="s">
        <v>53</v>
      </c>
      <c r="X563" s="1" t="s">
        <v>131</v>
      </c>
    </row>
    <row r="564" spans="2:24" x14ac:dyDescent="0.35">
      <c r="B564" s="9" t="s">
        <v>3</v>
      </c>
      <c r="C564" s="1">
        <f>SUM(O564,O574,O604)/3</f>
        <v>16.666666666666668</v>
      </c>
      <c r="D564" s="1">
        <f>SUM(P564,P574,P604)/3</f>
        <v>8.75</v>
      </c>
      <c r="E564" s="1">
        <f t="shared" ref="E564:J564" si="90">SUM(Q564,Q574,Q604)/3</f>
        <v>0.83333333333333337</v>
      </c>
      <c r="F564" s="1">
        <f t="shared" si="90"/>
        <v>0</v>
      </c>
      <c r="G564" s="1">
        <f t="shared" si="90"/>
        <v>0</v>
      </c>
      <c r="H564" s="1">
        <f t="shared" si="90"/>
        <v>0.83333333333333337</v>
      </c>
      <c r="I564" s="1">
        <f t="shared" si="90"/>
        <v>4.583333333333333</v>
      </c>
      <c r="J564" s="1">
        <f t="shared" si="90"/>
        <v>26.25</v>
      </c>
      <c r="K564" s="1">
        <f>SUM(W564,W574,W604)/3</f>
        <v>42.083333333333336</v>
      </c>
      <c r="L564" s="1">
        <f>SUM(C564:K564)</f>
        <v>100</v>
      </c>
      <c r="N564" s="9" t="s">
        <v>3</v>
      </c>
      <c r="O564" s="1">
        <f t="shared" ref="O564:W564" si="91">(C$93/80)*100</f>
        <v>6.25</v>
      </c>
      <c r="P564" s="1">
        <f t="shared" si="91"/>
        <v>2.5</v>
      </c>
      <c r="Q564" s="1">
        <f t="shared" si="91"/>
        <v>0</v>
      </c>
      <c r="R564" s="1">
        <f t="shared" si="91"/>
        <v>0</v>
      </c>
      <c r="S564" s="1">
        <f t="shared" si="91"/>
        <v>0</v>
      </c>
      <c r="T564" s="1">
        <f t="shared" si="91"/>
        <v>0</v>
      </c>
      <c r="U564" s="1">
        <f t="shared" si="91"/>
        <v>10</v>
      </c>
      <c r="V564" s="1">
        <f t="shared" si="91"/>
        <v>2.5</v>
      </c>
      <c r="W564" s="1">
        <f t="shared" si="91"/>
        <v>78.75</v>
      </c>
      <c r="X564" s="1">
        <f>SUM(O564:W564)</f>
        <v>100</v>
      </c>
    </row>
    <row r="565" spans="2:24" x14ac:dyDescent="0.35">
      <c r="B565" s="9" t="s">
        <v>4</v>
      </c>
      <c r="C565" s="1">
        <f>SUM(O565,O575,O605)/3</f>
        <v>16.666666666666668</v>
      </c>
      <c r="D565" s="1">
        <f t="shared" ref="D565:K569" si="92">SUM(P565,P575,P605)/3</f>
        <v>7.916666666666667</v>
      </c>
      <c r="E565" s="1">
        <f t="shared" si="92"/>
        <v>0.83333333333333337</v>
      </c>
      <c r="F565" s="1">
        <f t="shared" si="92"/>
        <v>0</v>
      </c>
      <c r="G565" s="1">
        <f t="shared" si="92"/>
        <v>0</v>
      </c>
      <c r="H565" s="1">
        <f t="shared" si="92"/>
        <v>0.83333333333333337</v>
      </c>
      <c r="I565" s="1">
        <f t="shared" si="92"/>
        <v>4.583333333333333</v>
      </c>
      <c r="J565" s="1">
        <f t="shared" si="92"/>
        <v>26.25</v>
      </c>
      <c r="K565" s="1">
        <f t="shared" si="92"/>
        <v>42.916666666666664</v>
      </c>
      <c r="L565" s="1">
        <f t="shared" ref="L565:L569" si="93">SUM(C565:K565)</f>
        <v>100</v>
      </c>
      <c r="N565" s="9" t="s">
        <v>4</v>
      </c>
      <c r="O565" s="1">
        <f>(C$186/80)*100</f>
        <v>6.25</v>
      </c>
      <c r="P565" s="1">
        <f t="shared" ref="P565:W565" si="94">(D$186/80)*100</f>
        <v>2.5</v>
      </c>
      <c r="Q565" s="1">
        <f t="shared" si="94"/>
        <v>0</v>
      </c>
      <c r="R565" s="1">
        <f t="shared" si="94"/>
        <v>0</v>
      </c>
      <c r="S565" s="1">
        <f t="shared" si="94"/>
        <v>0</v>
      </c>
      <c r="T565" s="1">
        <f t="shared" si="94"/>
        <v>0</v>
      </c>
      <c r="U565" s="1">
        <f t="shared" si="94"/>
        <v>10</v>
      </c>
      <c r="V565" s="1">
        <f t="shared" si="94"/>
        <v>2.5</v>
      </c>
      <c r="W565" s="1">
        <f t="shared" si="94"/>
        <v>78.75</v>
      </c>
      <c r="X565" s="1">
        <f t="shared" ref="X565:X569" si="95">SUM(O565:W565)</f>
        <v>100</v>
      </c>
    </row>
    <row r="566" spans="2:24" x14ac:dyDescent="0.35">
      <c r="B566" s="9" t="s">
        <v>5</v>
      </c>
      <c r="C566" s="1">
        <f t="shared" ref="C566:C569" si="96">SUM(O566,O576,O606)/3</f>
        <v>22.5</v>
      </c>
      <c r="D566" s="1">
        <f t="shared" si="92"/>
        <v>18.333333333333332</v>
      </c>
      <c r="E566" s="1">
        <f t="shared" si="92"/>
        <v>0</v>
      </c>
      <c r="F566" s="1">
        <f t="shared" si="92"/>
        <v>0</v>
      </c>
      <c r="G566" s="1">
        <f t="shared" si="92"/>
        <v>2.0833333333333335</v>
      </c>
      <c r="H566" s="1">
        <f t="shared" si="92"/>
        <v>2.5</v>
      </c>
      <c r="I566" s="1">
        <f t="shared" si="92"/>
        <v>0</v>
      </c>
      <c r="J566" s="1">
        <f t="shared" si="92"/>
        <v>14.166666666666666</v>
      </c>
      <c r="K566" s="1">
        <f>SUM(W566,W576,W606)/3</f>
        <v>40.416666666666664</v>
      </c>
      <c r="L566" s="1">
        <f t="shared" si="93"/>
        <v>100</v>
      </c>
      <c r="N566" s="9" t="s">
        <v>5</v>
      </c>
      <c r="O566" s="1">
        <f>(C$279/80)*100</f>
        <v>6.25</v>
      </c>
      <c r="P566" s="1">
        <f t="shared" ref="P566:W566" si="97">(D$279/80)*100</f>
        <v>28.749999999999996</v>
      </c>
      <c r="Q566" s="1">
        <f t="shared" si="97"/>
        <v>0</v>
      </c>
      <c r="R566" s="1">
        <f t="shared" si="97"/>
        <v>0</v>
      </c>
      <c r="S566" s="1">
        <f t="shared" si="97"/>
        <v>0</v>
      </c>
      <c r="T566" s="1">
        <f t="shared" si="97"/>
        <v>7.5</v>
      </c>
      <c r="U566" s="1">
        <f t="shared" si="97"/>
        <v>0</v>
      </c>
      <c r="V566" s="1">
        <f t="shared" si="97"/>
        <v>25</v>
      </c>
      <c r="W566" s="1">
        <f t="shared" si="97"/>
        <v>32.5</v>
      </c>
      <c r="X566" s="1">
        <f t="shared" si="95"/>
        <v>100</v>
      </c>
    </row>
    <row r="567" spans="2:24" x14ac:dyDescent="0.35">
      <c r="B567" s="9" t="s">
        <v>6</v>
      </c>
      <c r="C567" s="1">
        <f t="shared" si="96"/>
        <v>26.25</v>
      </c>
      <c r="D567" s="1">
        <f t="shared" si="92"/>
        <v>38.333333333333336</v>
      </c>
      <c r="E567" s="1">
        <f t="shared" si="92"/>
        <v>0</v>
      </c>
      <c r="F567" s="1">
        <f t="shared" si="92"/>
        <v>0</v>
      </c>
      <c r="G567" s="1">
        <f t="shared" si="92"/>
        <v>0.41666666666666669</v>
      </c>
      <c r="H567" s="1">
        <f t="shared" si="92"/>
        <v>3.75</v>
      </c>
      <c r="I567" s="1">
        <f t="shared" si="92"/>
        <v>0</v>
      </c>
      <c r="J567" s="1">
        <f t="shared" si="92"/>
        <v>25.416666666666668</v>
      </c>
      <c r="K567" s="1">
        <f t="shared" si="92"/>
        <v>5.833333333333333</v>
      </c>
      <c r="L567" s="1">
        <f t="shared" si="93"/>
        <v>100.00000000000001</v>
      </c>
      <c r="N567" s="9" t="s">
        <v>6</v>
      </c>
      <c r="O567" s="1">
        <f>(C$372/80)*100</f>
        <v>11.25</v>
      </c>
      <c r="P567" s="1">
        <f t="shared" ref="P567:W567" si="98">(D$372/80)*100</f>
        <v>51.249999999999993</v>
      </c>
      <c r="Q567" s="1">
        <f t="shared" si="98"/>
        <v>0</v>
      </c>
      <c r="R567" s="1">
        <f t="shared" si="98"/>
        <v>0</v>
      </c>
      <c r="S567" s="1">
        <f t="shared" si="98"/>
        <v>0</v>
      </c>
      <c r="T567" s="1">
        <f t="shared" si="98"/>
        <v>2.5</v>
      </c>
      <c r="U567" s="1">
        <f t="shared" si="98"/>
        <v>0</v>
      </c>
      <c r="V567" s="1">
        <f t="shared" si="98"/>
        <v>35</v>
      </c>
      <c r="W567" s="1">
        <f t="shared" si="98"/>
        <v>0</v>
      </c>
      <c r="X567" s="1">
        <f t="shared" si="95"/>
        <v>100</v>
      </c>
    </row>
    <row r="568" spans="2:24" x14ac:dyDescent="0.35">
      <c r="B568" s="9" t="s">
        <v>7</v>
      </c>
      <c r="C568" s="1">
        <f t="shared" si="96"/>
        <v>22.916666666666668</v>
      </c>
      <c r="D568" s="1">
        <f t="shared" si="92"/>
        <v>17.5</v>
      </c>
      <c r="E568" s="1">
        <f t="shared" si="92"/>
        <v>1.6666666666666667</v>
      </c>
      <c r="F568" s="1">
        <f t="shared" si="92"/>
        <v>0</v>
      </c>
      <c r="G568" s="1">
        <f t="shared" si="92"/>
        <v>0</v>
      </c>
      <c r="H568" s="1">
        <f t="shared" si="92"/>
        <v>2.9166666666666665</v>
      </c>
      <c r="I568" s="1">
        <f t="shared" si="92"/>
        <v>0.83333333333333337</v>
      </c>
      <c r="J568" s="1">
        <f t="shared" si="92"/>
        <v>46.25</v>
      </c>
      <c r="K568" s="1">
        <f t="shared" si="92"/>
        <v>7.916666666666667</v>
      </c>
      <c r="L568" s="1">
        <f t="shared" si="93"/>
        <v>100.00000000000001</v>
      </c>
      <c r="N568" s="9" t="s">
        <v>7</v>
      </c>
      <c r="O568" s="1">
        <f>(C$465/80)*100</f>
        <v>8.75</v>
      </c>
      <c r="P568" s="1">
        <f t="shared" ref="P568:W568" si="99">(D$465/80)*100</f>
        <v>5</v>
      </c>
      <c r="Q568" s="1">
        <f t="shared" si="99"/>
        <v>0</v>
      </c>
      <c r="R568" s="1">
        <f t="shared" si="99"/>
        <v>0</v>
      </c>
      <c r="S568" s="1">
        <f t="shared" si="99"/>
        <v>0</v>
      </c>
      <c r="T568" s="1">
        <f t="shared" si="99"/>
        <v>0</v>
      </c>
      <c r="U568" s="1">
        <f t="shared" si="99"/>
        <v>0</v>
      </c>
      <c r="V568" s="1">
        <f t="shared" si="99"/>
        <v>86.25</v>
      </c>
      <c r="W568" s="1">
        <f t="shared" si="99"/>
        <v>0</v>
      </c>
      <c r="X568" s="1">
        <f t="shared" si="95"/>
        <v>100</v>
      </c>
    </row>
    <row r="569" spans="2:24" x14ac:dyDescent="0.35">
      <c r="B569" s="9" t="s">
        <v>8</v>
      </c>
      <c r="C569" s="1">
        <f t="shared" si="96"/>
        <v>22.916666666666668</v>
      </c>
      <c r="D569" s="1">
        <f t="shared" si="92"/>
        <v>8.3333333333333339</v>
      </c>
      <c r="E569" s="1">
        <f t="shared" si="92"/>
        <v>0</v>
      </c>
      <c r="F569" s="1">
        <f t="shared" si="92"/>
        <v>0</v>
      </c>
      <c r="G569" s="1">
        <f t="shared" si="92"/>
        <v>0.41666666666666669</v>
      </c>
      <c r="H569" s="1">
        <f t="shared" si="92"/>
        <v>0</v>
      </c>
      <c r="I569" s="1">
        <f t="shared" si="92"/>
        <v>3.3333333333333335</v>
      </c>
      <c r="J569" s="1">
        <f t="shared" si="92"/>
        <v>16.666666666666668</v>
      </c>
      <c r="K569" s="1">
        <f>SUM(W569,W579,W609)/3</f>
        <v>48.333333333333336</v>
      </c>
      <c r="L569" s="1">
        <f t="shared" si="93"/>
        <v>100</v>
      </c>
      <c r="N569" s="9" t="s">
        <v>8</v>
      </c>
      <c r="O569" s="1">
        <f>(C$558/80)*100</f>
        <v>8.75</v>
      </c>
      <c r="P569" s="1">
        <f t="shared" ref="P569:W569" si="100">(D$558/80)*100</f>
        <v>2.5</v>
      </c>
      <c r="Q569" s="1">
        <f t="shared" si="100"/>
        <v>0</v>
      </c>
      <c r="R569" s="1">
        <f t="shared" si="100"/>
        <v>0</v>
      </c>
      <c r="S569" s="1">
        <f t="shared" si="100"/>
        <v>0</v>
      </c>
      <c r="T569" s="1">
        <f t="shared" si="100"/>
        <v>0</v>
      </c>
      <c r="U569" s="1">
        <f t="shared" si="100"/>
        <v>10</v>
      </c>
      <c r="V569" s="1">
        <f t="shared" si="100"/>
        <v>5</v>
      </c>
      <c r="W569" s="1">
        <f t="shared" si="100"/>
        <v>73.75</v>
      </c>
      <c r="X569" s="1">
        <f t="shared" si="95"/>
        <v>100</v>
      </c>
    </row>
    <row r="570" spans="2:24" x14ac:dyDescent="0.35">
      <c r="B570" s="10"/>
      <c r="N570" s="10"/>
    </row>
    <row r="571" spans="2:24" ht="23.25" customHeight="1" x14ac:dyDescent="0.35">
      <c r="B571" s="20" t="s">
        <v>130</v>
      </c>
      <c r="C571" s="20"/>
      <c r="D571" s="20"/>
      <c r="E571" s="20"/>
      <c r="F571" s="20"/>
      <c r="G571" s="20"/>
      <c r="H571" s="20"/>
      <c r="I571" s="20"/>
      <c r="J571" s="20"/>
      <c r="K571" s="20"/>
      <c r="N571" s="20" t="s">
        <v>133</v>
      </c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2:24" x14ac:dyDescent="0.35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2:24" x14ac:dyDescent="0.35">
      <c r="B573" s="10" t="s">
        <v>129</v>
      </c>
      <c r="C573" s="1" t="s">
        <v>40</v>
      </c>
      <c r="D573" s="1" t="s">
        <v>41</v>
      </c>
      <c r="E573" s="1" t="s">
        <v>42</v>
      </c>
      <c r="F573" s="1" t="s">
        <v>70</v>
      </c>
      <c r="G573" s="1" t="s">
        <v>43</v>
      </c>
      <c r="H573" s="1" t="s">
        <v>44</v>
      </c>
      <c r="I573" s="1" t="s">
        <v>45</v>
      </c>
      <c r="J573" s="1" t="s">
        <v>84</v>
      </c>
      <c r="K573" s="1" t="s">
        <v>53</v>
      </c>
      <c r="L573" s="1" t="s">
        <v>131</v>
      </c>
      <c r="N573" s="10" t="s">
        <v>129</v>
      </c>
      <c r="O573" s="1" t="s">
        <v>40</v>
      </c>
      <c r="P573" s="1" t="s">
        <v>41</v>
      </c>
      <c r="Q573" s="1" t="s">
        <v>42</v>
      </c>
      <c r="R573" s="1" t="s">
        <v>70</v>
      </c>
      <c r="S573" s="1" t="s">
        <v>43</v>
      </c>
      <c r="T573" s="1" t="s">
        <v>44</v>
      </c>
      <c r="U573" s="1" t="s">
        <v>45</v>
      </c>
      <c r="V573" s="1" t="s">
        <v>84</v>
      </c>
      <c r="W573" s="1" t="s">
        <v>53</v>
      </c>
      <c r="X573" s="1" t="s">
        <v>131</v>
      </c>
    </row>
    <row r="574" spans="2:24" x14ac:dyDescent="0.35">
      <c r="B574" s="9" t="s">
        <v>3</v>
      </c>
      <c r="C574" s="1">
        <f>SUM(O564,O574,O584,O594,O604)/5</f>
        <v>10.75</v>
      </c>
      <c r="D574" s="1">
        <f t="shared" ref="D574:K579" si="101">SUM(P564,P574,P584,P594,P604)/5</f>
        <v>6.5</v>
      </c>
      <c r="E574" s="1">
        <f t="shared" si="101"/>
        <v>0.5</v>
      </c>
      <c r="F574" s="1">
        <f t="shared" si="101"/>
        <v>0</v>
      </c>
      <c r="G574" s="1">
        <f t="shared" si="101"/>
        <v>0</v>
      </c>
      <c r="H574" s="1">
        <f t="shared" si="101"/>
        <v>3.25</v>
      </c>
      <c r="I574" s="1">
        <f t="shared" si="101"/>
        <v>5</v>
      </c>
      <c r="J574" s="1">
        <f t="shared" si="101"/>
        <v>47.5</v>
      </c>
      <c r="K574" s="1">
        <f t="shared" si="101"/>
        <v>26.5</v>
      </c>
      <c r="L574" s="1">
        <f>SUM(C574:K574)</f>
        <v>100</v>
      </c>
      <c r="N574" s="9" t="s">
        <v>3</v>
      </c>
      <c r="O574" s="1">
        <f>(O$93/80)*100</f>
        <v>43.75</v>
      </c>
      <c r="P574" s="1">
        <f t="shared" ref="P574:W574" si="102">(P$93/80)*100</f>
        <v>16.25</v>
      </c>
      <c r="Q574" s="1">
        <f t="shared" si="102"/>
        <v>2.5</v>
      </c>
      <c r="R574" s="1">
        <f t="shared" si="102"/>
        <v>0</v>
      </c>
      <c r="S574" s="1">
        <f t="shared" si="102"/>
        <v>0</v>
      </c>
      <c r="T574" s="1">
        <f t="shared" si="102"/>
        <v>2.5</v>
      </c>
      <c r="U574" s="1">
        <f t="shared" si="102"/>
        <v>3.75</v>
      </c>
      <c r="V574" s="1">
        <f t="shared" si="102"/>
        <v>0</v>
      </c>
      <c r="W574" s="1">
        <f t="shared" si="102"/>
        <v>31.25</v>
      </c>
      <c r="X574" s="1">
        <f>SUM(O574:W574)</f>
        <v>100</v>
      </c>
    </row>
    <row r="575" spans="2:24" x14ac:dyDescent="0.35">
      <c r="B575" s="9" t="s">
        <v>4</v>
      </c>
      <c r="C575" s="1">
        <f t="shared" ref="C575:C579" si="103">SUM(O565,O575,O585,O595,O605)/5</f>
        <v>10.75</v>
      </c>
      <c r="D575" s="1">
        <f t="shared" si="101"/>
        <v>6</v>
      </c>
      <c r="E575" s="1">
        <f t="shared" si="101"/>
        <v>0.5</v>
      </c>
      <c r="F575" s="1">
        <f t="shared" si="101"/>
        <v>0</v>
      </c>
      <c r="G575" s="1">
        <f t="shared" si="101"/>
        <v>0</v>
      </c>
      <c r="H575" s="1">
        <f t="shared" si="101"/>
        <v>3.25</v>
      </c>
      <c r="I575" s="1">
        <f t="shared" si="101"/>
        <v>5</v>
      </c>
      <c r="J575" s="1">
        <f t="shared" si="101"/>
        <v>47.5</v>
      </c>
      <c r="K575" s="1">
        <f t="shared" si="101"/>
        <v>27</v>
      </c>
      <c r="L575" s="1">
        <f t="shared" ref="L575:L579" si="104">SUM(C575:K575)</f>
        <v>100</v>
      </c>
      <c r="N575" s="9" t="s">
        <v>4</v>
      </c>
      <c r="O575" s="1">
        <f>(O$186/80)*100</f>
        <v>43.75</v>
      </c>
      <c r="P575" s="1">
        <f t="shared" ref="P575:W575" si="105">(P$186/80)*100</f>
        <v>15</v>
      </c>
      <c r="Q575" s="1">
        <f t="shared" si="105"/>
        <v>2.5</v>
      </c>
      <c r="R575" s="1">
        <f t="shared" si="105"/>
        <v>0</v>
      </c>
      <c r="S575" s="1">
        <f t="shared" si="105"/>
        <v>0</v>
      </c>
      <c r="T575" s="1">
        <f t="shared" si="105"/>
        <v>2.5</v>
      </c>
      <c r="U575" s="1">
        <f t="shared" si="105"/>
        <v>3.75</v>
      </c>
      <c r="V575" s="1">
        <f t="shared" si="105"/>
        <v>0</v>
      </c>
      <c r="W575" s="1">
        <f t="shared" si="105"/>
        <v>32.5</v>
      </c>
      <c r="X575" s="1">
        <f t="shared" ref="X575:X579" si="106">SUM(O575:W575)</f>
        <v>100</v>
      </c>
    </row>
    <row r="576" spans="2:24" x14ac:dyDescent="0.35">
      <c r="B576" s="9" t="s">
        <v>5</v>
      </c>
      <c r="C576" s="1">
        <f t="shared" si="103"/>
        <v>16.25</v>
      </c>
      <c r="D576" s="1">
        <f t="shared" si="101"/>
        <v>15.75</v>
      </c>
      <c r="E576" s="1">
        <f t="shared" si="101"/>
        <v>0</v>
      </c>
      <c r="F576" s="1">
        <f t="shared" si="101"/>
        <v>0</v>
      </c>
      <c r="G576" s="1">
        <f t="shared" si="101"/>
        <v>2</v>
      </c>
      <c r="H576" s="1">
        <f t="shared" si="101"/>
        <v>3</v>
      </c>
      <c r="I576" s="1">
        <f t="shared" si="101"/>
        <v>2.75</v>
      </c>
      <c r="J576" s="1">
        <f t="shared" si="101"/>
        <v>30.75</v>
      </c>
      <c r="K576" s="1">
        <f t="shared" si="101"/>
        <v>29.5</v>
      </c>
      <c r="L576" s="1">
        <f t="shared" si="104"/>
        <v>100</v>
      </c>
      <c r="N576" s="9" t="s">
        <v>5</v>
      </c>
      <c r="O576" s="1">
        <f>(O$279/80)*100</f>
        <v>51.249999999999993</v>
      </c>
      <c r="P576" s="1">
        <f t="shared" ref="P576:W576" si="107">(P$279/80)*100</f>
        <v>10</v>
      </c>
      <c r="Q576" s="1">
        <f t="shared" si="107"/>
        <v>0</v>
      </c>
      <c r="R576" s="1">
        <f t="shared" si="107"/>
        <v>0</v>
      </c>
      <c r="S576" s="1">
        <f t="shared" si="107"/>
        <v>6.25</v>
      </c>
      <c r="T576" s="1">
        <f t="shared" si="107"/>
        <v>0</v>
      </c>
      <c r="U576" s="1">
        <f t="shared" si="107"/>
        <v>0</v>
      </c>
      <c r="V576" s="1">
        <f t="shared" si="107"/>
        <v>7.5</v>
      </c>
      <c r="W576" s="1">
        <f t="shared" si="107"/>
        <v>25</v>
      </c>
      <c r="X576" s="1">
        <f t="shared" si="106"/>
        <v>100</v>
      </c>
    </row>
    <row r="577" spans="2:24" x14ac:dyDescent="0.35">
      <c r="B577" s="9" t="s">
        <v>6</v>
      </c>
      <c r="C577" s="1">
        <f t="shared" si="103"/>
        <v>22</v>
      </c>
      <c r="D577" s="1">
        <f t="shared" si="101"/>
        <v>36.75</v>
      </c>
      <c r="E577" s="1">
        <f t="shared" si="101"/>
        <v>0.5</v>
      </c>
      <c r="F577" s="1">
        <f t="shared" si="101"/>
        <v>0</v>
      </c>
      <c r="G577" s="1">
        <f t="shared" si="101"/>
        <v>0.75</v>
      </c>
      <c r="H577" s="1">
        <f t="shared" si="101"/>
        <v>3.75</v>
      </c>
      <c r="I577" s="1">
        <f t="shared" si="101"/>
        <v>2.25</v>
      </c>
      <c r="J577" s="1">
        <f t="shared" si="101"/>
        <v>24.75</v>
      </c>
      <c r="K577" s="1">
        <f t="shared" si="101"/>
        <v>9.25</v>
      </c>
      <c r="L577" s="1">
        <f t="shared" si="104"/>
        <v>100</v>
      </c>
      <c r="N577" s="9" t="s">
        <v>6</v>
      </c>
      <c r="O577" s="1">
        <f>(O$372/80)*100</f>
        <v>67.5</v>
      </c>
      <c r="P577" s="1">
        <f t="shared" ref="P577:W577" si="108">(P$372/80)*100</f>
        <v>18.75</v>
      </c>
      <c r="Q577" s="1">
        <f t="shared" si="108"/>
        <v>0</v>
      </c>
      <c r="R577" s="1">
        <f t="shared" si="108"/>
        <v>0</v>
      </c>
      <c r="S577" s="1">
        <f t="shared" si="108"/>
        <v>1.25</v>
      </c>
      <c r="T577" s="1">
        <f t="shared" si="108"/>
        <v>0</v>
      </c>
      <c r="U577" s="1">
        <f t="shared" si="108"/>
        <v>0</v>
      </c>
      <c r="V577" s="1">
        <f t="shared" si="108"/>
        <v>0</v>
      </c>
      <c r="W577" s="1">
        <f t="shared" si="108"/>
        <v>12.5</v>
      </c>
      <c r="X577" s="1">
        <f t="shared" si="106"/>
        <v>100</v>
      </c>
    </row>
    <row r="578" spans="2:24" x14ac:dyDescent="0.35">
      <c r="B578" s="9" t="s">
        <v>7</v>
      </c>
      <c r="C578" s="1">
        <f t="shared" si="103"/>
        <v>16.75</v>
      </c>
      <c r="D578" s="1">
        <f t="shared" si="101"/>
        <v>15.5</v>
      </c>
      <c r="E578" s="1">
        <f t="shared" si="101"/>
        <v>1</v>
      </c>
      <c r="F578" s="1">
        <f t="shared" si="101"/>
        <v>0</v>
      </c>
      <c r="G578" s="1">
        <f t="shared" si="101"/>
        <v>0</v>
      </c>
      <c r="H578" s="1">
        <f t="shared" si="101"/>
        <v>4</v>
      </c>
      <c r="I578" s="1">
        <f t="shared" si="101"/>
        <v>3.25</v>
      </c>
      <c r="J578" s="1">
        <f t="shared" si="101"/>
        <v>48.25</v>
      </c>
      <c r="K578" s="1">
        <f t="shared" si="101"/>
        <v>11.25</v>
      </c>
      <c r="L578" s="1">
        <f t="shared" si="104"/>
        <v>100</v>
      </c>
      <c r="N578" s="9" t="s">
        <v>7</v>
      </c>
      <c r="O578" s="1">
        <f>(O$465/80)*100</f>
        <v>51.249999999999993</v>
      </c>
      <c r="P578" s="1">
        <f t="shared" ref="P578:W578" si="109">(P$465/80)*100</f>
        <v>20</v>
      </c>
      <c r="Q578" s="1">
        <f t="shared" si="109"/>
        <v>5</v>
      </c>
      <c r="R578" s="1">
        <f t="shared" si="109"/>
        <v>0</v>
      </c>
      <c r="S578" s="1">
        <f t="shared" si="109"/>
        <v>0</v>
      </c>
      <c r="T578" s="1">
        <f t="shared" si="109"/>
        <v>2.5</v>
      </c>
      <c r="U578" s="1">
        <f t="shared" si="109"/>
        <v>2.5</v>
      </c>
      <c r="V578" s="1">
        <f t="shared" si="109"/>
        <v>0</v>
      </c>
      <c r="W578" s="1">
        <f t="shared" si="109"/>
        <v>18.75</v>
      </c>
      <c r="X578" s="1">
        <f t="shared" si="106"/>
        <v>100</v>
      </c>
    </row>
    <row r="579" spans="2:24" x14ac:dyDescent="0.35">
      <c r="B579" s="9" t="s">
        <v>8</v>
      </c>
      <c r="C579" s="1">
        <f t="shared" si="103"/>
        <v>15</v>
      </c>
      <c r="D579" s="1">
        <f t="shared" si="101"/>
        <v>8.25</v>
      </c>
      <c r="E579" s="1">
        <f t="shared" si="101"/>
        <v>0</v>
      </c>
      <c r="F579" s="1">
        <f t="shared" si="101"/>
        <v>0</v>
      </c>
      <c r="G579" s="1">
        <f t="shared" si="101"/>
        <v>0.25</v>
      </c>
      <c r="H579" s="1">
        <f t="shared" si="101"/>
        <v>2.25</v>
      </c>
      <c r="I579" s="1">
        <f t="shared" si="101"/>
        <v>4.5</v>
      </c>
      <c r="J579" s="1">
        <f t="shared" si="101"/>
        <v>38</v>
      </c>
      <c r="K579" s="1">
        <f t="shared" si="101"/>
        <v>31.75</v>
      </c>
      <c r="L579" s="1">
        <f t="shared" si="104"/>
        <v>100</v>
      </c>
      <c r="N579" s="9" t="s">
        <v>8</v>
      </c>
      <c r="O579" s="1">
        <f>(O$558/80)*100</f>
        <v>51.249999999999993</v>
      </c>
      <c r="P579" s="1">
        <f t="shared" ref="P579:V579" si="110">(P$558/80)*100</f>
        <v>15</v>
      </c>
      <c r="Q579" s="1">
        <f t="shared" si="110"/>
        <v>0</v>
      </c>
      <c r="R579" s="1">
        <f t="shared" si="110"/>
        <v>0</v>
      </c>
      <c r="S579" s="1">
        <f t="shared" si="110"/>
        <v>0</v>
      </c>
      <c r="T579" s="1">
        <f t="shared" si="110"/>
        <v>0</v>
      </c>
      <c r="U579" s="1">
        <f t="shared" si="110"/>
        <v>0</v>
      </c>
      <c r="V579" s="1">
        <f t="shared" si="110"/>
        <v>5</v>
      </c>
      <c r="W579" s="1">
        <f>(W$558/80)*100</f>
        <v>28.749999999999996</v>
      </c>
      <c r="X579" s="1">
        <f t="shared" si="106"/>
        <v>100</v>
      </c>
    </row>
    <row r="580" spans="2:24" x14ac:dyDescent="0.35">
      <c r="B580" s="9"/>
    </row>
    <row r="581" spans="2:24" ht="23.25" customHeight="1" x14ac:dyDescent="0.35">
      <c r="B581" s="9"/>
      <c r="N581" s="20" t="s">
        <v>134</v>
      </c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2:24" x14ac:dyDescent="0.35">
      <c r="B582" s="9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2:24" x14ac:dyDescent="0.35">
      <c r="B583" s="9"/>
      <c r="N583" s="10" t="s">
        <v>129</v>
      </c>
      <c r="O583" s="1" t="s">
        <v>40</v>
      </c>
      <c r="P583" s="1" t="s">
        <v>41</v>
      </c>
      <c r="Q583" s="1" t="s">
        <v>42</v>
      </c>
      <c r="R583" s="1" t="s">
        <v>70</v>
      </c>
      <c r="S583" s="1" t="s">
        <v>43</v>
      </c>
      <c r="T583" s="1" t="s">
        <v>44</v>
      </c>
      <c r="U583" s="1" t="s">
        <v>45</v>
      </c>
      <c r="V583" s="1" t="s">
        <v>84</v>
      </c>
      <c r="W583" s="1" t="s">
        <v>53</v>
      </c>
      <c r="X583" s="1" t="s">
        <v>131</v>
      </c>
    </row>
    <row r="584" spans="2:24" x14ac:dyDescent="0.35">
      <c r="B584" s="9"/>
      <c r="N584" s="9" t="s">
        <v>3</v>
      </c>
      <c r="O584" s="1">
        <f>(AA$93/80)*100</f>
        <v>3.75</v>
      </c>
      <c r="P584" s="1">
        <f t="shared" ref="P584:W584" si="111">(AB$93/80)*100</f>
        <v>6.25</v>
      </c>
      <c r="Q584" s="1">
        <f t="shared" si="111"/>
        <v>0</v>
      </c>
      <c r="R584" s="1">
        <f t="shared" si="111"/>
        <v>0</v>
      </c>
      <c r="S584" s="1">
        <f t="shared" si="111"/>
        <v>0</v>
      </c>
      <c r="T584" s="1">
        <f t="shared" si="111"/>
        <v>11.25</v>
      </c>
      <c r="U584" s="1">
        <f t="shared" si="111"/>
        <v>1.25</v>
      </c>
      <c r="V584" s="1">
        <f t="shared" si="111"/>
        <v>75</v>
      </c>
      <c r="W584" s="1">
        <f t="shared" si="111"/>
        <v>2.5</v>
      </c>
      <c r="X584" s="1">
        <f>SUM(O584:W584)</f>
        <v>100</v>
      </c>
    </row>
    <row r="585" spans="2:24" x14ac:dyDescent="0.35">
      <c r="B585" s="9"/>
      <c r="N585" s="9" t="s">
        <v>4</v>
      </c>
      <c r="O585" s="1">
        <f>(AA$186/80)*100</f>
        <v>3.75</v>
      </c>
      <c r="P585" s="1">
        <f t="shared" ref="P585:W585" si="112">(AB$186/80)*100</f>
        <v>6.25</v>
      </c>
      <c r="Q585" s="1">
        <f t="shared" si="112"/>
        <v>0</v>
      </c>
      <c r="R585" s="1">
        <f t="shared" si="112"/>
        <v>0</v>
      </c>
      <c r="S585" s="1">
        <f t="shared" si="112"/>
        <v>0</v>
      </c>
      <c r="T585" s="1">
        <f t="shared" si="112"/>
        <v>11.25</v>
      </c>
      <c r="U585" s="1">
        <f t="shared" si="112"/>
        <v>1.25</v>
      </c>
      <c r="V585" s="1">
        <f t="shared" si="112"/>
        <v>75</v>
      </c>
      <c r="W585" s="1">
        <f t="shared" si="112"/>
        <v>2.5</v>
      </c>
      <c r="X585" s="1">
        <f t="shared" ref="X585:X589" si="113">SUM(O585:W585)</f>
        <v>100</v>
      </c>
    </row>
    <row r="586" spans="2:24" x14ac:dyDescent="0.35">
      <c r="B586" s="9"/>
      <c r="N586" s="9" t="s">
        <v>5</v>
      </c>
      <c r="O586" s="1">
        <f>(AA$279/80)*100</f>
        <v>13.750000000000002</v>
      </c>
      <c r="P586" s="1">
        <f t="shared" ref="P586:W586" si="114">(AB$279/80)*100</f>
        <v>18.75</v>
      </c>
      <c r="Q586" s="1">
        <f t="shared" si="114"/>
        <v>0</v>
      </c>
      <c r="R586" s="1">
        <f t="shared" si="114"/>
        <v>0</v>
      </c>
      <c r="S586" s="1">
        <f t="shared" si="114"/>
        <v>3.75</v>
      </c>
      <c r="T586" s="1">
        <f t="shared" si="114"/>
        <v>6.25</v>
      </c>
      <c r="U586" s="1">
        <f t="shared" si="114"/>
        <v>2.5</v>
      </c>
      <c r="V586" s="1">
        <f t="shared" si="114"/>
        <v>40</v>
      </c>
      <c r="W586" s="1">
        <f t="shared" si="114"/>
        <v>15</v>
      </c>
      <c r="X586" s="1">
        <f t="shared" si="113"/>
        <v>100</v>
      </c>
    </row>
    <row r="587" spans="2:24" x14ac:dyDescent="0.35">
      <c r="B587" s="9"/>
      <c r="N587" s="9" t="s">
        <v>6</v>
      </c>
      <c r="O587" s="1">
        <f>(AA$372/80)*100</f>
        <v>31.25</v>
      </c>
      <c r="P587" s="1">
        <f t="shared" ref="P587:W587" si="115">(AB$372/80)*100</f>
        <v>30</v>
      </c>
      <c r="Q587" s="1">
        <f t="shared" si="115"/>
        <v>2.5</v>
      </c>
      <c r="R587" s="1">
        <f t="shared" si="115"/>
        <v>0</v>
      </c>
      <c r="S587" s="1">
        <f t="shared" si="115"/>
        <v>2.5</v>
      </c>
      <c r="T587" s="1">
        <f t="shared" si="115"/>
        <v>5</v>
      </c>
      <c r="U587" s="1">
        <f t="shared" si="115"/>
        <v>1.25</v>
      </c>
      <c r="V587" s="1">
        <f t="shared" si="115"/>
        <v>21.25</v>
      </c>
      <c r="W587" s="1">
        <f t="shared" si="115"/>
        <v>6.25</v>
      </c>
      <c r="X587" s="1">
        <f t="shared" si="113"/>
        <v>100</v>
      </c>
    </row>
    <row r="588" spans="2:24" x14ac:dyDescent="0.35">
      <c r="B588" s="10"/>
      <c r="N588" s="9" t="s">
        <v>7</v>
      </c>
      <c r="O588" s="1">
        <f>(AA$465/80)*100</f>
        <v>15</v>
      </c>
      <c r="P588" s="1">
        <f t="shared" ref="P588:W588" si="116">(AB$465/80)*100</f>
        <v>23.75</v>
      </c>
      <c r="Q588" s="1">
        <f t="shared" si="116"/>
        <v>0</v>
      </c>
      <c r="R588" s="1">
        <f t="shared" si="116"/>
        <v>0</v>
      </c>
      <c r="S588" s="1">
        <f t="shared" si="116"/>
        <v>0</v>
      </c>
      <c r="T588" s="1">
        <f t="shared" si="116"/>
        <v>10</v>
      </c>
      <c r="U588" s="1">
        <f t="shared" si="116"/>
        <v>2.5</v>
      </c>
      <c r="V588" s="1">
        <f t="shared" si="116"/>
        <v>41.25</v>
      </c>
      <c r="W588" s="1">
        <f t="shared" si="116"/>
        <v>7.5</v>
      </c>
      <c r="X588" s="1">
        <f t="shared" si="113"/>
        <v>100</v>
      </c>
    </row>
    <row r="589" spans="2:24" x14ac:dyDescent="0.35">
      <c r="B589" s="9"/>
      <c r="N589" s="9" t="s">
        <v>8</v>
      </c>
      <c r="O589" s="1">
        <f>(AA$558/80)*100</f>
        <v>3.75</v>
      </c>
      <c r="P589" s="1">
        <f t="shared" ref="P589:W589" si="117">(AB$558/80)*100</f>
        <v>6.25</v>
      </c>
      <c r="Q589" s="1">
        <f t="shared" si="117"/>
        <v>0</v>
      </c>
      <c r="R589" s="1">
        <f t="shared" si="117"/>
        <v>0</v>
      </c>
      <c r="S589" s="1">
        <f t="shared" si="117"/>
        <v>0</v>
      </c>
      <c r="T589" s="1">
        <f t="shared" si="117"/>
        <v>10</v>
      </c>
      <c r="U589" s="1">
        <f t="shared" si="117"/>
        <v>1.25</v>
      </c>
      <c r="V589" s="1">
        <f>(AH$558/80)*100</f>
        <v>76.25</v>
      </c>
      <c r="W589" s="1">
        <f t="shared" si="117"/>
        <v>2.5</v>
      </c>
      <c r="X589" s="1">
        <f t="shared" si="113"/>
        <v>100</v>
      </c>
    </row>
    <row r="590" spans="2:24" x14ac:dyDescent="0.35">
      <c r="B590" s="9"/>
    </row>
    <row r="591" spans="2:24" ht="23.25" customHeight="1" x14ac:dyDescent="0.35">
      <c r="B591" s="9"/>
      <c r="N591" s="20" t="s">
        <v>135</v>
      </c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2:24" x14ac:dyDescent="0.35">
      <c r="B592" s="9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2:24" x14ac:dyDescent="0.35">
      <c r="B593" s="9"/>
      <c r="N593" s="10" t="s">
        <v>129</v>
      </c>
      <c r="O593" s="1" t="s">
        <v>40</v>
      </c>
      <c r="P593" s="1" t="s">
        <v>41</v>
      </c>
      <c r="Q593" s="1" t="s">
        <v>42</v>
      </c>
      <c r="R593" s="1" t="s">
        <v>70</v>
      </c>
      <c r="S593" s="1" t="s">
        <v>43</v>
      </c>
      <c r="T593" s="1" t="s">
        <v>44</v>
      </c>
      <c r="U593" s="1" t="s">
        <v>45</v>
      </c>
      <c r="V593" s="1" t="s">
        <v>84</v>
      </c>
      <c r="W593" s="1" t="s">
        <v>53</v>
      </c>
      <c r="X593" s="1" t="s">
        <v>131</v>
      </c>
    </row>
    <row r="594" spans="2:24" x14ac:dyDescent="0.35">
      <c r="B594" s="9"/>
      <c r="N594" s="9" t="s">
        <v>3</v>
      </c>
      <c r="O594" s="1">
        <f>(AM$93/80)*100</f>
        <v>0</v>
      </c>
      <c r="P594" s="1">
        <f t="shared" ref="P594:W594" si="118">(AN$93/80)*100</f>
        <v>0</v>
      </c>
      <c r="Q594" s="1">
        <f t="shared" si="118"/>
        <v>0</v>
      </c>
      <c r="R594" s="1">
        <f t="shared" si="118"/>
        <v>0</v>
      </c>
      <c r="S594" s="1">
        <f t="shared" si="118"/>
        <v>0</v>
      </c>
      <c r="T594" s="1">
        <f t="shared" si="118"/>
        <v>2.5</v>
      </c>
      <c r="U594" s="1">
        <f t="shared" si="118"/>
        <v>10</v>
      </c>
      <c r="V594" s="1">
        <f t="shared" si="118"/>
        <v>83.75</v>
      </c>
      <c r="W594" s="1">
        <f t="shared" si="118"/>
        <v>3.75</v>
      </c>
      <c r="X594" s="1">
        <f>SUM(O594:W594)</f>
        <v>100</v>
      </c>
    </row>
    <row r="595" spans="2:24" x14ac:dyDescent="0.35">
      <c r="B595" s="9"/>
      <c r="N595" s="9" t="s">
        <v>4</v>
      </c>
      <c r="O595" s="1">
        <f>(AM$186/80)*100</f>
        <v>0</v>
      </c>
      <c r="P595" s="1">
        <f t="shared" ref="P595:W595" si="119">(AN$186/80)*100</f>
        <v>0</v>
      </c>
      <c r="Q595" s="1">
        <f t="shared" si="119"/>
        <v>0</v>
      </c>
      <c r="R595" s="1">
        <f t="shared" si="119"/>
        <v>0</v>
      </c>
      <c r="S595" s="1">
        <f t="shared" si="119"/>
        <v>0</v>
      </c>
      <c r="T595" s="1">
        <f t="shared" si="119"/>
        <v>2.5</v>
      </c>
      <c r="U595" s="1">
        <f t="shared" si="119"/>
        <v>10</v>
      </c>
      <c r="V595" s="1">
        <f t="shared" si="119"/>
        <v>83.75</v>
      </c>
      <c r="W595" s="1">
        <f t="shared" si="119"/>
        <v>3.75</v>
      </c>
      <c r="X595" s="1">
        <f t="shared" ref="X595:X599" si="120">SUM(O595:W595)</f>
        <v>100</v>
      </c>
    </row>
    <row r="596" spans="2:24" x14ac:dyDescent="0.35">
      <c r="B596" s="9"/>
      <c r="N596" s="9" t="s">
        <v>5</v>
      </c>
      <c r="O596" s="1">
        <f>(AM$279/80)*100</f>
        <v>0</v>
      </c>
      <c r="P596" s="1">
        <f t="shared" ref="P596:W596" si="121">(AN$279/80)*100</f>
        <v>5</v>
      </c>
      <c r="Q596" s="1">
        <f t="shared" si="121"/>
        <v>0</v>
      </c>
      <c r="R596" s="1">
        <f t="shared" si="121"/>
        <v>0</v>
      </c>
      <c r="S596" s="1">
        <f t="shared" si="121"/>
        <v>0</v>
      </c>
      <c r="T596" s="1">
        <f t="shared" si="121"/>
        <v>1.25</v>
      </c>
      <c r="U596" s="1">
        <f t="shared" si="121"/>
        <v>11.25</v>
      </c>
      <c r="V596" s="1">
        <f t="shared" si="121"/>
        <v>71.25</v>
      </c>
      <c r="W596" s="1">
        <f t="shared" si="121"/>
        <v>11.25</v>
      </c>
      <c r="X596" s="1">
        <f t="shared" si="120"/>
        <v>100</v>
      </c>
    </row>
    <row r="597" spans="2:24" x14ac:dyDescent="0.35">
      <c r="B597" s="10"/>
      <c r="N597" s="9" t="s">
        <v>6</v>
      </c>
      <c r="O597" s="1">
        <f>(AM$372/80)*100</f>
        <v>0</v>
      </c>
      <c r="P597" s="1">
        <f t="shared" ref="P597:W597" si="122">(AN$372/80)*100</f>
        <v>38.75</v>
      </c>
      <c r="Q597" s="1">
        <f t="shared" si="122"/>
        <v>0</v>
      </c>
      <c r="R597" s="1">
        <f t="shared" si="122"/>
        <v>0</v>
      </c>
      <c r="S597" s="1">
        <f t="shared" si="122"/>
        <v>0</v>
      </c>
      <c r="T597" s="1">
        <f t="shared" si="122"/>
        <v>2.5</v>
      </c>
      <c r="U597" s="1">
        <f t="shared" si="122"/>
        <v>10</v>
      </c>
      <c r="V597" s="1">
        <f t="shared" si="122"/>
        <v>26.25</v>
      </c>
      <c r="W597" s="1">
        <f t="shared" si="122"/>
        <v>22.5</v>
      </c>
      <c r="X597" s="1">
        <f t="shared" si="120"/>
        <v>100</v>
      </c>
    </row>
    <row r="598" spans="2:24" x14ac:dyDescent="0.35">
      <c r="B598" s="9"/>
      <c r="N598" s="9" t="s">
        <v>7</v>
      </c>
      <c r="O598" s="1">
        <f>(AM$465/80)*100</f>
        <v>0</v>
      </c>
      <c r="P598" s="1">
        <f t="shared" ref="P598:W598" si="123">(AN$465/80)*100</f>
        <v>1.25</v>
      </c>
      <c r="Q598" s="1">
        <f t="shared" si="123"/>
        <v>0</v>
      </c>
      <c r="R598" s="1">
        <f t="shared" si="123"/>
        <v>0</v>
      </c>
      <c r="S598" s="1">
        <f t="shared" si="123"/>
        <v>0</v>
      </c>
      <c r="T598" s="1">
        <f t="shared" si="123"/>
        <v>1.25</v>
      </c>
      <c r="U598" s="1">
        <f t="shared" si="123"/>
        <v>11.25</v>
      </c>
      <c r="V598" s="1">
        <f t="shared" si="123"/>
        <v>61.250000000000007</v>
      </c>
      <c r="W598" s="1">
        <f t="shared" si="123"/>
        <v>25</v>
      </c>
      <c r="X598" s="1">
        <f t="shared" si="120"/>
        <v>100</v>
      </c>
    </row>
    <row r="599" spans="2:24" x14ac:dyDescent="0.35">
      <c r="B599" s="9"/>
      <c r="N599" s="9" t="s">
        <v>8</v>
      </c>
      <c r="O599" s="1">
        <f>(AM$558/80)*100</f>
        <v>2.5</v>
      </c>
      <c r="P599" s="1">
        <f t="shared" ref="P599:W599" si="124">(AN$558/80)*100</f>
        <v>10</v>
      </c>
      <c r="Q599" s="1">
        <f t="shared" si="124"/>
        <v>0</v>
      </c>
      <c r="R599" s="1">
        <f t="shared" si="124"/>
        <v>0</v>
      </c>
      <c r="S599" s="1">
        <f t="shared" si="124"/>
        <v>0</v>
      </c>
      <c r="T599" s="1">
        <f t="shared" si="124"/>
        <v>1.25</v>
      </c>
      <c r="U599" s="1">
        <f t="shared" si="124"/>
        <v>11.25</v>
      </c>
      <c r="V599" s="1">
        <f t="shared" si="124"/>
        <v>63.749999999999993</v>
      </c>
      <c r="W599" s="1">
        <f t="shared" si="124"/>
        <v>11.25</v>
      </c>
      <c r="X599" s="1">
        <f t="shared" si="120"/>
        <v>100</v>
      </c>
    </row>
    <row r="600" spans="2:24" x14ac:dyDescent="0.35">
      <c r="B600" s="9"/>
    </row>
    <row r="601" spans="2:24" ht="23.25" customHeight="1" x14ac:dyDescent="0.35">
      <c r="B601" s="9"/>
      <c r="N601" s="20" t="s">
        <v>136</v>
      </c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2:24" x14ac:dyDescent="0.35">
      <c r="B602" s="9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spans="2:24" x14ac:dyDescent="0.35">
      <c r="B603" s="9"/>
      <c r="N603" s="10" t="s">
        <v>129</v>
      </c>
      <c r="O603" s="1" t="s">
        <v>40</v>
      </c>
      <c r="P603" s="1" t="s">
        <v>41</v>
      </c>
      <c r="Q603" s="1" t="s">
        <v>42</v>
      </c>
      <c r="R603" s="1" t="s">
        <v>70</v>
      </c>
      <c r="S603" s="1" t="s">
        <v>43</v>
      </c>
      <c r="T603" s="1" t="s">
        <v>44</v>
      </c>
      <c r="U603" s="1" t="s">
        <v>45</v>
      </c>
      <c r="V603" s="1" t="s">
        <v>84</v>
      </c>
      <c r="W603" s="1" t="s">
        <v>53</v>
      </c>
      <c r="X603" s="1" t="s">
        <v>131</v>
      </c>
    </row>
    <row r="604" spans="2:24" x14ac:dyDescent="0.35">
      <c r="B604" s="9"/>
      <c r="N604" s="9" t="s">
        <v>3</v>
      </c>
      <c r="O604" s="1">
        <f>(AY$93/80)*100</f>
        <v>0</v>
      </c>
      <c r="P604" s="1">
        <f t="shared" ref="P604:W604" si="125">(AZ$93/80)*100</f>
        <v>7.5</v>
      </c>
      <c r="Q604" s="1">
        <f t="shared" si="125"/>
        <v>0</v>
      </c>
      <c r="R604" s="1">
        <f t="shared" si="125"/>
        <v>0</v>
      </c>
      <c r="S604" s="1">
        <f t="shared" si="125"/>
        <v>0</v>
      </c>
      <c r="T604" s="1">
        <f t="shared" si="125"/>
        <v>0</v>
      </c>
      <c r="U604" s="1">
        <f t="shared" si="125"/>
        <v>0</v>
      </c>
      <c r="V604" s="1">
        <f t="shared" si="125"/>
        <v>76.25</v>
      </c>
      <c r="W604" s="1">
        <f t="shared" si="125"/>
        <v>16.25</v>
      </c>
      <c r="X604" s="1">
        <f>SUM(O604:W604)</f>
        <v>100</v>
      </c>
    </row>
    <row r="605" spans="2:24" x14ac:dyDescent="0.35">
      <c r="B605" s="9"/>
      <c r="N605" s="9" t="s">
        <v>4</v>
      </c>
      <c r="O605" s="1">
        <f>(AY$186/80)*100</f>
        <v>0</v>
      </c>
      <c r="P605" s="1">
        <f t="shared" ref="P605:W605" si="126">(AZ$186/80)*100</f>
        <v>6.25</v>
      </c>
      <c r="Q605" s="1">
        <f t="shared" si="126"/>
        <v>0</v>
      </c>
      <c r="R605" s="1">
        <f t="shared" si="126"/>
        <v>0</v>
      </c>
      <c r="S605" s="1">
        <f t="shared" si="126"/>
        <v>0</v>
      </c>
      <c r="T605" s="1">
        <f t="shared" si="126"/>
        <v>0</v>
      </c>
      <c r="U605" s="1">
        <f t="shared" si="126"/>
        <v>0</v>
      </c>
      <c r="V605" s="1">
        <f t="shared" si="126"/>
        <v>76.25</v>
      </c>
      <c r="W605" s="1">
        <f t="shared" si="126"/>
        <v>17.5</v>
      </c>
      <c r="X605" s="1">
        <f t="shared" ref="X605:X609" si="127">SUM(O605:W605)</f>
        <v>100</v>
      </c>
    </row>
    <row r="606" spans="2:24" x14ac:dyDescent="0.35">
      <c r="B606" s="10"/>
      <c r="N606" s="9" t="s">
        <v>5</v>
      </c>
      <c r="O606" s="1">
        <f>(AY$279/80)*100</f>
        <v>10</v>
      </c>
      <c r="P606" s="1">
        <f t="shared" ref="P606:W606" si="128">(AZ$279/80)*100</f>
        <v>16.25</v>
      </c>
      <c r="Q606" s="1">
        <f t="shared" si="128"/>
        <v>0</v>
      </c>
      <c r="R606" s="1">
        <f t="shared" si="128"/>
        <v>0</v>
      </c>
      <c r="S606" s="1">
        <f t="shared" si="128"/>
        <v>0</v>
      </c>
      <c r="T606" s="1">
        <f t="shared" si="128"/>
        <v>0</v>
      </c>
      <c r="U606" s="1">
        <f t="shared" si="128"/>
        <v>0</v>
      </c>
      <c r="V606" s="1">
        <f t="shared" si="128"/>
        <v>10</v>
      </c>
      <c r="W606" s="1">
        <f t="shared" si="128"/>
        <v>63.749999999999993</v>
      </c>
      <c r="X606" s="1">
        <f t="shared" si="127"/>
        <v>100</v>
      </c>
    </row>
    <row r="607" spans="2:24" x14ac:dyDescent="0.35">
      <c r="B607" s="9"/>
      <c r="N607" s="9" t="s">
        <v>6</v>
      </c>
      <c r="O607" s="1">
        <f>(AY$372/80)*100</f>
        <v>0</v>
      </c>
      <c r="P607" s="1">
        <f t="shared" ref="P607:W607" si="129">(AZ$372/80)*100</f>
        <v>45</v>
      </c>
      <c r="Q607" s="1">
        <f t="shared" si="129"/>
        <v>0</v>
      </c>
      <c r="R607" s="1">
        <f t="shared" si="129"/>
        <v>0</v>
      </c>
      <c r="S607" s="1">
        <f t="shared" si="129"/>
        <v>0</v>
      </c>
      <c r="T607" s="1">
        <f t="shared" si="129"/>
        <v>8.75</v>
      </c>
      <c r="U607" s="1">
        <f t="shared" si="129"/>
        <v>0</v>
      </c>
      <c r="V607" s="1">
        <f t="shared" si="129"/>
        <v>41.25</v>
      </c>
      <c r="W607" s="1">
        <f t="shared" si="129"/>
        <v>5</v>
      </c>
      <c r="X607" s="1">
        <f t="shared" si="127"/>
        <v>100</v>
      </c>
    </row>
    <row r="608" spans="2:24" x14ac:dyDescent="0.35">
      <c r="B608" s="9"/>
      <c r="N608" s="9" t="s">
        <v>7</v>
      </c>
      <c r="O608" s="1">
        <f>(AY$465/80)*100</f>
        <v>8.75</v>
      </c>
      <c r="P608" s="1">
        <f t="shared" ref="P608:W608" si="130">(AZ$465/80)*100</f>
        <v>27.500000000000004</v>
      </c>
      <c r="Q608" s="1">
        <f t="shared" si="130"/>
        <v>0</v>
      </c>
      <c r="R608" s="1">
        <f t="shared" si="130"/>
        <v>0</v>
      </c>
      <c r="S608" s="1">
        <f t="shared" si="130"/>
        <v>0</v>
      </c>
      <c r="T608" s="1">
        <f t="shared" si="130"/>
        <v>6.25</v>
      </c>
      <c r="U608" s="1">
        <f t="shared" si="130"/>
        <v>0</v>
      </c>
      <c r="V608" s="1">
        <f t="shared" si="130"/>
        <v>52.5</v>
      </c>
      <c r="W608" s="1">
        <f t="shared" si="130"/>
        <v>5</v>
      </c>
      <c r="X608" s="1">
        <f t="shared" si="127"/>
        <v>100</v>
      </c>
    </row>
    <row r="609" spans="2:24" x14ac:dyDescent="0.35">
      <c r="B609" s="9"/>
      <c r="N609" s="9" t="s">
        <v>8</v>
      </c>
      <c r="O609" s="1">
        <f>(AY$558/80)*100</f>
        <v>8.75</v>
      </c>
      <c r="P609" s="1">
        <f t="shared" ref="P609:W609" si="131">(AZ$558/80)*100</f>
        <v>7.5</v>
      </c>
      <c r="Q609" s="1">
        <f t="shared" si="131"/>
        <v>0</v>
      </c>
      <c r="R609" s="1">
        <f t="shared" si="131"/>
        <v>0</v>
      </c>
      <c r="S609" s="1">
        <f t="shared" si="131"/>
        <v>1.25</v>
      </c>
      <c r="T609" s="1">
        <f t="shared" si="131"/>
        <v>0</v>
      </c>
      <c r="U609" s="1">
        <f t="shared" si="131"/>
        <v>0</v>
      </c>
      <c r="V609" s="1">
        <f t="shared" si="131"/>
        <v>40</v>
      </c>
      <c r="W609" s="1">
        <f t="shared" si="131"/>
        <v>42.5</v>
      </c>
      <c r="X609" s="1">
        <f t="shared" si="127"/>
        <v>100</v>
      </c>
    </row>
    <row r="610" spans="2:24" x14ac:dyDescent="0.35">
      <c r="B610" s="9"/>
    </row>
    <row r="611" spans="2:24" x14ac:dyDescent="0.35">
      <c r="B611" s="9"/>
    </row>
    <row r="612" spans="2:24" x14ac:dyDescent="0.35">
      <c r="B612" s="9"/>
    </row>
    <row r="613" spans="2:24" x14ac:dyDescent="0.35">
      <c r="B613" s="9"/>
    </row>
    <row r="614" spans="2:24" x14ac:dyDescent="0.35">
      <c r="B614" s="9"/>
    </row>
    <row r="615" spans="2:24" x14ac:dyDescent="0.35">
      <c r="B615" s="10"/>
    </row>
    <row r="616" spans="2:24" x14ac:dyDescent="0.35">
      <c r="B616" s="9"/>
    </row>
    <row r="617" spans="2:24" x14ac:dyDescent="0.35">
      <c r="B617" s="9"/>
    </row>
    <row r="618" spans="2:24" x14ac:dyDescent="0.35">
      <c r="B618" s="9"/>
    </row>
    <row r="619" spans="2:24" x14ac:dyDescent="0.35">
      <c r="B619" s="9"/>
    </row>
    <row r="620" spans="2:24" x14ac:dyDescent="0.35">
      <c r="B620" s="9"/>
    </row>
    <row r="621" spans="2:24" x14ac:dyDescent="0.35">
      <c r="B621" s="9"/>
    </row>
    <row r="622" spans="2:24" x14ac:dyDescent="0.35">
      <c r="B622" s="9"/>
    </row>
    <row r="623" spans="2:24" x14ac:dyDescent="0.35">
      <c r="B623" s="9"/>
    </row>
    <row r="624" spans="2:24" x14ac:dyDescent="0.35">
      <c r="B624" s="10"/>
    </row>
    <row r="625" spans="2:2" x14ac:dyDescent="0.35">
      <c r="B625" s="9"/>
    </row>
    <row r="626" spans="2:2" x14ac:dyDescent="0.35">
      <c r="B626" s="9"/>
    </row>
    <row r="627" spans="2:2" x14ac:dyDescent="0.35">
      <c r="B627" s="9"/>
    </row>
    <row r="628" spans="2:2" x14ac:dyDescent="0.35">
      <c r="B628" s="9"/>
    </row>
    <row r="629" spans="2:2" x14ac:dyDescent="0.35">
      <c r="B629" s="9"/>
    </row>
    <row r="630" spans="2:2" x14ac:dyDescent="0.35">
      <c r="B630" s="9"/>
    </row>
    <row r="631" spans="2:2" x14ac:dyDescent="0.35">
      <c r="B631" s="9"/>
    </row>
    <row r="632" spans="2:2" x14ac:dyDescent="0.35">
      <c r="B632" s="9"/>
    </row>
    <row r="633" spans="2:2" x14ac:dyDescent="0.35">
      <c r="B633" s="10"/>
    </row>
    <row r="634" spans="2:2" x14ac:dyDescent="0.35">
      <c r="B634" s="9"/>
    </row>
    <row r="635" spans="2:2" x14ac:dyDescent="0.35">
      <c r="B635" s="9"/>
    </row>
    <row r="636" spans="2:2" x14ac:dyDescent="0.35">
      <c r="B636" s="9"/>
    </row>
    <row r="637" spans="2:2" x14ac:dyDescent="0.35">
      <c r="B637" s="9"/>
    </row>
    <row r="638" spans="2:2" x14ac:dyDescent="0.35">
      <c r="B638" s="9"/>
    </row>
    <row r="639" spans="2:2" x14ac:dyDescent="0.35">
      <c r="B639" s="9"/>
    </row>
    <row r="640" spans="2:2" x14ac:dyDescent="0.35">
      <c r="B640" s="9"/>
    </row>
    <row r="641" spans="2:2" x14ac:dyDescent="0.35">
      <c r="B641" s="9"/>
    </row>
    <row r="642" spans="2:2" x14ac:dyDescent="0.35">
      <c r="B642" s="10"/>
    </row>
    <row r="643" spans="2:2" x14ac:dyDescent="0.35">
      <c r="B643" s="9"/>
    </row>
    <row r="644" spans="2:2" x14ac:dyDescent="0.35">
      <c r="B644" s="9"/>
    </row>
    <row r="645" spans="2:2" x14ac:dyDescent="0.35">
      <c r="B645" s="9"/>
    </row>
    <row r="646" spans="2:2" x14ac:dyDescent="0.35">
      <c r="B646" s="9"/>
    </row>
    <row r="647" spans="2:2" x14ac:dyDescent="0.35">
      <c r="B647" s="9"/>
    </row>
    <row r="648" spans="2:2" x14ac:dyDescent="0.35">
      <c r="B648" s="9"/>
    </row>
    <row r="649" spans="2:2" x14ac:dyDescent="0.35">
      <c r="B649" s="9"/>
    </row>
    <row r="650" spans="2:2" x14ac:dyDescent="0.35">
      <c r="B650" s="9"/>
    </row>
    <row r="651" spans="2:2" x14ac:dyDescent="0.35">
      <c r="B651" s="9"/>
    </row>
  </sheetData>
  <mergeCells count="7">
    <mergeCell ref="N591:W592"/>
    <mergeCell ref="N601:W602"/>
    <mergeCell ref="B561:K562"/>
    <mergeCell ref="B571:K572"/>
    <mergeCell ref="N561:W562"/>
    <mergeCell ref="N571:W572"/>
    <mergeCell ref="N581:W5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D4F-759F-4E3E-8C1A-DAA9C3AB3115}">
  <dimension ref="B2:M572"/>
  <sheetViews>
    <sheetView topLeftCell="A479" zoomScale="85" zoomScaleNormal="85" workbookViewId="0">
      <selection activeCell="L295" sqref="L295"/>
    </sheetView>
  </sheetViews>
  <sheetFormatPr defaultRowHeight="23.25" x14ac:dyDescent="0.35"/>
  <cols>
    <col min="1" max="1" width="9.140625" style="1"/>
    <col min="2" max="2" width="45.42578125" style="1" customWidth="1"/>
    <col min="3" max="3" width="12.7109375" style="1" customWidth="1"/>
    <col min="4" max="5" width="11.5703125" style="1" customWidth="1"/>
    <col min="6" max="6" width="13" style="1" customWidth="1"/>
    <col min="7" max="7" width="15.28515625" style="1" customWidth="1"/>
    <col min="8" max="8" width="13.5703125" style="1" customWidth="1"/>
    <col min="9" max="9" width="27.42578125" style="1" customWidth="1"/>
    <col min="10" max="10" width="20.42578125" style="1" customWidth="1"/>
    <col min="11" max="11" width="33" style="1" customWidth="1"/>
    <col min="12" max="12" width="46.5703125" style="1" customWidth="1"/>
    <col min="13" max="13" width="26.7109375" style="1" customWidth="1"/>
    <col min="14" max="16384" width="9.140625" style="1"/>
  </cols>
  <sheetData>
    <row r="2" spans="2:13" x14ac:dyDescent="0.35">
      <c r="B2" s="1" t="s">
        <v>52</v>
      </c>
      <c r="F2" s="18"/>
      <c r="G2" s="18"/>
      <c r="H2" s="18"/>
      <c r="I2" s="18"/>
      <c r="J2" s="18"/>
      <c r="K2" s="18"/>
      <c r="L2" s="18"/>
    </row>
    <row r="3" spans="2:13" x14ac:dyDescent="0.35">
      <c r="F3" s="18"/>
      <c r="G3" s="18"/>
      <c r="H3" s="18"/>
      <c r="I3" s="18"/>
      <c r="J3" s="18"/>
      <c r="K3" s="18"/>
      <c r="L3" s="18"/>
    </row>
    <row r="5" spans="2:13" x14ac:dyDescent="0.35">
      <c r="B5" s="1" t="s">
        <v>1</v>
      </c>
    </row>
    <row r="6" spans="2:13" x14ac:dyDescent="0.3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50</v>
      </c>
      <c r="J6" s="1" t="s">
        <v>9</v>
      </c>
      <c r="K6" s="1" t="s">
        <v>10</v>
      </c>
      <c r="L6" s="1" t="s">
        <v>51</v>
      </c>
    </row>
    <row r="7" spans="2:13" x14ac:dyDescent="0.35">
      <c r="B7" s="2" t="s">
        <v>29</v>
      </c>
    </row>
    <row r="8" spans="2:13" x14ac:dyDescent="0.35">
      <c r="B8" s="1" t="s">
        <v>11</v>
      </c>
      <c r="C8" s="3">
        <v>1.22690630827956E-2</v>
      </c>
      <c r="D8" s="3">
        <v>38.128558583974701</v>
      </c>
      <c r="E8" s="3">
        <v>0.99126609511534902</v>
      </c>
      <c r="F8" s="3">
        <v>0.98524364112319596</v>
      </c>
      <c r="G8" s="3">
        <v>4.4937252702705601</v>
      </c>
      <c r="H8" s="3">
        <v>1.8207997263482201</v>
      </c>
      <c r="I8" s="3">
        <v>97.51</v>
      </c>
      <c r="J8" s="11">
        <v>33535</v>
      </c>
      <c r="K8" s="11">
        <v>26205323521</v>
      </c>
      <c r="L8" s="3">
        <v>286.31</v>
      </c>
      <c r="M8" s="4"/>
    </row>
    <row r="9" spans="2:13" x14ac:dyDescent="0.35">
      <c r="B9" s="1" t="s">
        <v>12</v>
      </c>
      <c r="C9" s="3">
        <v>1.25271441501493E-2</v>
      </c>
      <c r="D9" s="3">
        <v>37.954061357992401</v>
      </c>
      <c r="E9" s="3">
        <v>0.99120235070013496</v>
      </c>
      <c r="F9" s="3">
        <v>0.98366132368468695</v>
      </c>
      <c r="G9" s="3">
        <v>4.43395110659515</v>
      </c>
      <c r="H9" s="3">
        <v>1.89053467711358</v>
      </c>
      <c r="I9" s="3">
        <v>91.11</v>
      </c>
      <c r="J9" s="11">
        <v>33535</v>
      </c>
      <c r="K9" s="11">
        <v>26205323521</v>
      </c>
      <c r="L9" s="3">
        <v>286.31</v>
      </c>
      <c r="M9" s="4"/>
    </row>
    <row r="10" spans="2:13" x14ac:dyDescent="0.35">
      <c r="B10" s="1" t="s">
        <v>13</v>
      </c>
      <c r="C10" s="3">
        <v>1.3696259899331001E-2</v>
      </c>
      <c r="D10" s="3">
        <v>37.1894915090841</v>
      </c>
      <c r="E10" s="3">
        <v>0.98953364361622498</v>
      </c>
      <c r="F10" s="3">
        <v>0.97711822630845202</v>
      </c>
      <c r="G10" s="3">
        <v>5.4365702392799697</v>
      </c>
      <c r="H10" s="3">
        <v>2.1325925258740202</v>
      </c>
      <c r="I10" s="3">
        <v>90.23</v>
      </c>
      <c r="J10" s="11">
        <v>33535</v>
      </c>
      <c r="K10" s="11">
        <v>26205323521</v>
      </c>
      <c r="L10" s="3">
        <v>286.31</v>
      </c>
      <c r="M10" s="4"/>
    </row>
    <row r="11" spans="2:13" x14ac:dyDescent="0.35">
      <c r="B11" s="1" t="s">
        <v>14</v>
      </c>
      <c r="C11" s="3">
        <v>1.9136851306698399E-2</v>
      </c>
      <c r="D11" s="3">
        <v>34.317267590103398</v>
      </c>
      <c r="E11" s="3">
        <v>0.98084712054058498</v>
      </c>
      <c r="F11" s="3">
        <v>0.95588344288691296</v>
      </c>
      <c r="G11" s="3">
        <v>8.5027534739825708</v>
      </c>
      <c r="H11" s="3">
        <v>2.9910711052466898</v>
      </c>
      <c r="I11" s="3">
        <v>92.08</v>
      </c>
      <c r="J11" s="11">
        <v>33535</v>
      </c>
      <c r="K11" s="11">
        <v>26205323521</v>
      </c>
      <c r="L11" s="3">
        <v>286.31</v>
      </c>
      <c r="M11" s="4"/>
    </row>
    <row r="12" spans="2:13" x14ac:dyDescent="0.35">
      <c r="B12" s="1" t="s">
        <v>15</v>
      </c>
      <c r="C12" s="3">
        <v>9.9252819113217497E-2</v>
      </c>
      <c r="D12" s="3">
        <v>20.057043070438901</v>
      </c>
      <c r="E12" s="3">
        <v>0.79798623522624701</v>
      </c>
      <c r="F12" s="3">
        <v>0.885839898383038</v>
      </c>
      <c r="G12" s="3">
        <v>11.229116472625901</v>
      </c>
      <c r="H12" s="3">
        <v>12.586112526987501</v>
      </c>
      <c r="I12" s="3">
        <v>90.69</v>
      </c>
      <c r="J12" s="11">
        <v>33343</v>
      </c>
      <c r="K12" s="11">
        <v>26054426881</v>
      </c>
      <c r="L12" s="3">
        <v>286.31</v>
      </c>
      <c r="M12" s="4"/>
    </row>
    <row r="13" spans="2:13" x14ac:dyDescent="0.35">
      <c r="B13" s="1" t="s">
        <v>16</v>
      </c>
      <c r="C13" s="3">
        <v>1.51037763006179E-2</v>
      </c>
      <c r="D13" s="3">
        <v>36.353390628864503</v>
      </c>
      <c r="E13" s="3">
        <v>0.98913787541128095</v>
      </c>
      <c r="F13" s="3">
        <v>0.98537143784890602</v>
      </c>
      <c r="G13" s="3">
        <v>4.3700368219273802</v>
      </c>
      <c r="H13" s="3">
        <v>2.1097907931035702</v>
      </c>
      <c r="I13" s="3">
        <v>90.63</v>
      </c>
      <c r="J13" s="11">
        <v>33471</v>
      </c>
      <c r="K13" s="11">
        <v>26155024641</v>
      </c>
      <c r="L13" s="3">
        <v>286.31</v>
      </c>
      <c r="M13" s="4"/>
    </row>
    <row r="14" spans="2:13" x14ac:dyDescent="0.35">
      <c r="B14" s="1" t="s">
        <v>17</v>
      </c>
      <c r="C14" s="3">
        <v>8.2424010884666402E-3</v>
      </c>
      <c r="D14" s="3">
        <v>41.499334842499998</v>
      </c>
      <c r="E14" s="3">
        <v>0.99468957692184901</v>
      </c>
      <c r="F14" s="3">
        <v>0.98361397590576105</v>
      </c>
      <c r="G14" s="3">
        <v>5.2146241228682397</v>
      </c>
      <c r="H14" s="3">
        <v>1.2796704121128499</v>
      </c>
      <c r="I14" s="3">
        <v>90.79</v>
      </c>
      <c r="J14" s="11">
        <v>33791</v>
      </c>
      <c r="K14" s="11">
        <v>26406519041</v>
      </c>
      <c r="L14" s="3">
        <v>286.31</v>
      </c>
      <c r="M14" s="4"/>
    </row>
    <row r="15" spans="2:13" x14ac:dyDescent="0.35">
      <c r="B15" s="1" t="s">
        <v>18</v>
      </c>
      <c r="C15" s="3">
        <v>9.1716595472826398E-3</v>
      </c>
      <c r="D15" s="3">
        <v>40.592546515585703</v>
      </c>
      <c r="E15" s="3">
        <v>0.99510148624399497</v>
      </c>
      <c r="F15" s="3">
        <v>0.98585634823062196</v>
      </c>
      <c r="G15" s="3">
        <v>3.58752942532041</v>
      </c>
      <c r="H15" s="3">
        <v>1.36445888636551</v>
      </c>
      <c r="I15" s="3">
        <v>90.45</v>
      </c>
      <c r="J15" s="11">
        <v>34303</v>
      </c>
      <c r="K15" s="11">
        <v>26808910081</v>
      </c>
      <c r="L15" s="3">
        <v>286.31</v>
      </c>
      <c r="M15" s="4"/>
    </row>
    <row r="16" spans="2:13" x14ac:dyDescent="0.35">
      <c r="B16" s="2" t="s">
        <v>30</v>
      </c>
    </row>
    <row r="17" spans="2:12" x14ac:dyDescent="0.35">
      <c r="B17" s="1" t="s">
        <v>11</v>
      </c>
      <c r="C17" s="3">
        <v>1.1784754765157701E-2</v>
      </c>
      <c r="D17" s="3">
        <v>38.473911992617602</v>
      </c>
      <c r="E17" s="3">
        <v>0.99189311721117601</v>
      </c>
      <c r="F17" s="3">
        <v>0.98700443123242099</v>
      </c>
      <c r="G17" s="3">
        <v>3.7371571154234702</v>
      </c>
      <c r="H17" s="3">
        <v>1.76492888565922</v>
      </c>
      <c r="I17" s="3">
        <v>90.59</v>
      </c>
      <c r="J17" s="11">
        <v>33535</v>
      </c>
      <c r="K17" s="11">
        <v>26205323521</v>
      </c>
      <c r="L17" s="3">
        <v>286.31</v>
      </c>
    </row>
    <row r="18" spans="2:12" x14ac:dyDescent="0.35">
      <c r="B18" s="1" t="s">
        <v>12</v>
      </c>
      <c r="C18" s="3">
        <v>1.22460998587678E-2</v>
      </c>
      <c r="D18" s="3">
        <v>38.146355560811202</v>
      </c>
      <c r="E18" s="3">
        <v>0.99166781322741004</v>
      </c>
      <c r="F18" s="3">
        <v>0.98433658717928696</v>
      </c>
      <c r="G18" s="3">
        <v>5.30057323299265</v>
      </c>
      <c r="H18" s="3">
        <v>1.8633016456756799</v>
      </c>
      <c r="I18" s="3">
        <v>91.09</v>
      </c>
      <c r="J18" s="11">
        <v>33535</v>
      </c>
      <c r="K18" s="11">
        <v>26205323521</v>
      </c>
      <c r="L18" s="3">
        <v>286.31</v>
      </c>
    </row>
    <row r="19" spans="2:12" x14ac:dyDescent="0.35">
      <c r="B19" s="1" t="s">
        <v>13</v>
      </c>
      <c r="C19" s="3">
        <v>1.3488896278208399E-2</v>
      </c>
      <c r="D19" s="3">
        <v>37.322055087968103</v>
      </c>
      <c r="E19" s="3">
        <v>0.99000832879119705</v>
      </c>
      <c r="F19" s="3">
        <v>0.97894517498964995</v>
      </c>
      <c r="G19" s="3">
        <v>5.5736536544988997</v>
      </c>
      <c r="H19" s="3">
        <v>2.1127555220901799</v>
      </c>
      <c r="I19" s="3">
        <v>90.35</v>
      </c>
      <c r="J19" s="11">
        <v>33535</v>
      </c>
      <c r="K19" s="11">
        <v>26205323521</v>
      </c>
      <c r="L19" s="3">
        <v>286.31</v>
      </c>
    </row>
    <row r="20" spans="2:12" x14ac:dyDescent="0.35">
      <c r="B20" s="1" t="s">
        <v>14</v>
      </c>
      <c r="C20" s="3">
        <v>2.0626884116605002E-2</v>
      </c>
      <c r="D20" s="3">
        <v>33.668190660580102</v>
      </c>
      <c r="E20" s="3">
        <v>0.97634552336639802</v>
      </c>
      <c r="F20" s="3">
        <v>0.94571542516695895</v>
      </c>
      <c r="G20" s="3">
        <v>13.0530443619861</v>
      </c>
      <c r="H20" s="3">
        <v>3.1703782985549198</v>
      </c>
      <c r="I20" s="3">
        <v>90.71</v>
      </c>
      <c r="J20" s="11">
        <v>33535</v>
      </c>
      <c r="K20" s="11">
        <v>26205323521</v>
      </c>
      <c r="L20" s="3">
        <v>286.31</v>
      </c>
    </row>
    <row r="21" spans="2:12" x14ac:dyDescent="0.35">
      <c r="B21" s="1" t="s">
        <v>15</v>
      </c>
      <c r="C21" s="3">
        <v>9.8929366483774206E-2</v>
      </c>
      <c r="D21" s="3">
        <v>20.085423909597299</v>
      </c>
      <c r="E21" s="3">
        <v>0.79964985387248699</v>
      </c>
      <c r="F21" s="3">
        <v>0.88836596849049798</v>
      </c>
      <c r="G21" s="3">
        <v>10.814393649015001</v>
      </c>
      <c r="H21" s="3">
        <v>12.4911285012947</v>
      </c>
      <c r="I21" s="3">
        <v>90.95</v>
      </c>
      <c r="J21" s="11">
        <v>33343</v>
      </c>
      <c r="K21" s="11">
        <v>26054426881</v>
      </c>
      <c r="L21" s="3">
        <v>286.31</v>
      </c>
    </row>
    <row r="22" spans="2:12" x14ac:dyDescent="0.35">
      <c r="B22" s="1" t="s">
        <v>16</v>
      </c>
      <c r="C22" s="3">
        <v>1.47966926218829E-2</v>
      </c>
      <c r="D22" s="3">
        <v>36.528546057097202</v>
      </c>
      <c r="E22" s="3">
        <v>0.98909157114642299</v>
      </c>
      <c r="F22" s="3">
        <v>0.98561103465493904</v>
      </c>
      <c r="G22" s="3">
        <v>3.7975118675441899</v>
      </c>
      <c r="H22" s="3">
        <v>2.09772825214251</v>
      </c>
      <c r="I22" s="3">
        <v>90.74</v>
      </c>
      <c r="J22" s="11">
        <v>33471</v>
      </c>
      <c r="K22" s="11">
        <v>26155024641</v>
      </c>
      <c r="L22" s="3">
        <v>286.31</v>
      </c>
    </row>
    <row r="23" spans="2:12" x14ac:dyDescent="0.35">
      <c r="B23" s="1" t="s">
        <v>17</v>
      </c>
      <c r="C23" s="3">
        <v>7.9157214724464697E-3</v>
      </c>
      <c r="D23" s="3">
        <v>41.8416515725769</v>
      </c>
      <c r="E23" s="3">
        <v>0.99485843920764006</v>
      </c>
      <c r="F23" s="3">
        <v>0.983379451490208</v>
      </c>
      <c r="G23" s="3">
        <v>4.1259412655443697</v>
      </c>
      <c r="H23" s="3">
        <v>1.23823944510291</v>
      </c>
      <c r="I23" s="3">
        <v>91.12</v>
      </c>
      <c r="J23" s="11">
        <v>33791</v>
      </c>
      <c r="K23" s="11">
        <v>26406519041</v>
      </c>
      <c r="L23" s="3">
        <v>286.31</v>
      </c>
    </row>
    <row r="24" spans="2:12" x14ac:dyDescent="0.35">
      <c r="B24" s="1" t="s">
        <v>18</v>
      </c>
      <c r="C24" s="3">
        <v>8.9503027053710396E-3</v>
      </c>
      <c r="D24" s="3">
        <v>40.801813267417302</v>
      </c>
      <c r="E24" s="3">
        <v>0.99516601610449096</v>
      </c>
      <c r="F24" s="3">
        <v>0.98690994797609399</v>
      </c>
      <c r="G24" s="3">
        <v>3.8890779854505402</v>
      </c>
      <c r="H24" s="3">
        <v>1.3388554953748899</v>
      </c>
      <c r="I24" s="3">
        <v>91.22</v>
      </c>
      <c r="J24" s="11">
        <v>34303</v>
      </c>
      <c r="K24" s="11">
        <v>26808910081</v>
      </c>
      <c r="L24" s="3">
        <v>286.31</v>
      </c>
    </row>
    <row r="25" spans="2:12" x14ac:dyDescent="0.35">
      <c r="B25" s="2" t="s">
        <v>31</v>
      </c>
    </row>
    <row r="26" spans="2:12" x14ac:dyDescent="0.35">
      <c r="B26" s="1" t="s">
        <v>11</v>
      </c>
      <c r="C26" s="3">
        <v>1.07450352159205E-2</v>
      </c>
      <c r="D26" s="3">
        <v>39.263067245210202</v>
      </c>
      <c r="E26" s="3">
        <v>0.99370057262727995</v>
      </c>
      <c r="F26" s="3">
        <v>0.98969904510646001</v>
      </c>
      <c r="G26" s="3">
        <v>2.9746120718741902</v>
      </c>
      <c r="H26" s="3">
        <v>1.58429610204348</v>
      </c>
      <c r="I26" s="3">
        <v>91.04</v>
      </c>
      <c r="J26" s="11">
        <v>33535</v>
      </c>
      <c r="K26" s="11">
        <v>26205323521</v>
      </c>
      <c r="L26" s="3">
        <v>286.31</v>
      </c>
    </row>
    <row r="27" spans="2:12" x14ac:dyDescent="0.35">
      <c r="B27" s="1" t="s">
        <v>12</v>
      </c>
      <c r="C27" s="3">
        <v>1.1837081398551301E-2</v>
      </c>
      <c r="D27" s="3">
        <v>38.434429954427401</v>
      </c>
      <c r="E27" s="3">
        <v>0.99265148364613298</v>
      </c>
      <c r="F27" s="3">
        <v>0.98636657583854404</v>
      </c>
      <c r="G27" s="3">
        <v>4.5379398353340896</v>
      </c>
      <c r="H27" s="3">
        <v>1.73776383594791</v>
      </c>
      <c r="I27" s="3">
        <v>90.55</v>
      </c>
      <c r="J27" s="11">
        <v>33535</v>
      </c>
      <c r="K27" s="11">
        <v>26205323521</v>
      </c>
      <c r="L27" s="3">
        <v>286.31</v>
      </c>
    </row>
    <row r="28" spans="2:12" x14ac:dyDescent="0.35">
      <c r="B28" s="1" t="s">
        <v>13</v>
      </c>
      <c r="C28" s="3">
        <v>1.30213390529564E-2</v>
      </c>
      <c r="D28" s="3">
        <v>37.6250206663087</v>
      </c>
      <c r="E28" s="3">
        <v>0.99089207875762197</v>
      </c>
      <c r="F28" s="3">
        <v>0.98085060329883</v>
      </c>
      <c r="G28" s="3">
        <v>4.3361602913552204</v>
      </c>
      <c r="H28" s="3">
        <v>2.0272983296291001</v>
      </c>
      <c r="I28" s="3">
        <v>90.62</v>
      </c>
      <c r="J28" s="11">
        <v>33535</v>
      </c>
      <c r="K28" s="11">
        <v>26205323521</v>
      </c>
      <c r="L28" s="3">
        <v>286.31</v>
      </c>
    </row>
    <row r="29" spans="2:12" x14ac:dyDescent="0.35">
      <c r="B29" s="1" t="s">
        <v>14</v>
      </c>
      <c r="C29" s="3">
        <v>2.06403248361718E-2</v>
      </c>
      <c r="D29" s="3">
        <v>33.6619025238342</v>
      </c>
      <c r="E29" s="3">
        <v>0.97919039170322197</v>
      </c>
      <c r="F29" s="3">
        <v>0.95490959327370495</v>
      </c>
      <c r="G29" s="3">
        <v>9.5015499453765493</v>
      </c>
      <c r="H29" s="3">
        <v>3.19042383655185</v>
      </c>
      <c r="I29" s="3">
        <v>91.66</v>
      </c>
      <c r="J29" s="11">
        <v>33535</v>
      </c>
      <c r="K29" s="11">
        <v>26205323521</v>
      </c>
      <c r="L29" s="3">
        <v>286.31</v>
      </c>
    </row>
    <row r="30" spans="2:12" x14ac:dyDescent="0.35">
      <c r="B30" s="1" t="s">
        <v>15</v>
      </c>
      <c r="C30" s="3">
        <v>9.8436401824895103E-2</v>
      </c>
      <c r="D30" s="3">
        <v>20.1288804872969</v>
      </c>
      <c r="E30" s="3">
        <v>0.79959983996791695</v>
      </c>
      <c r="F30" s="3">
        <v>0.89158859338575502</v>
      </c>
      <c r="G30" s="3">
        <v>10.6193890460238</v>
      </c>
      <c r="H30" s="3">
        <v>12.3478038117512</v>
      </c>
      <c r="I30" s="3">
        <v>91.4</v>
      </c>
      <c r="J30" s="11">
        <v>33343</v>
      </c>
      <c r="K30" s="11">
        <v>26054426881</v>
      </c>
      <c r="L30" s="3">
        <v>286.31</v>
      </c>
    </row>
    <row r="31" spans="2:12" x14ac:dyDescent="0.35">
      <c r="B31" s="1" t="s">
        <v>16</v>
      </c>
      <c r="C31" s="3">
        <v>1.37846869492928E-2</v>
      </c>
      <c r="D31" s="3">
        <v>37.136177055950498</v>
      </c>
      <c r="E31" s="3">
        <v>0.99114405077748302</v>
      </c>
      <c r="F31" s="3">
        <v>0.98803301029743495</v>
      </c>
      <c r="G31" s="3">
        <v>3.6669761905775902</v>
      </c>
      <c r="H31" s="3">
        <v>1.89823123309113</v>
      </c>
      <c r="I31" s="3">
        <v>91.47</v>
      </c>
      <c r="J31" s="11">
        <v>33471</v>
      </c>
      <c r="K31" s="11">
        <v>26155024641</v>
      </c>
      <c r="L31" s="3">
        <v>286.31</v>
      </c>
    </row>
    <row r="32" spans="2:12" x14ac:dyDescent="0.35">
      <c r="B32" s="1" t="s">
        <v>17</v>
      </c>
      <c r="C32" s="3">
        <v>7.6734990348788102E-3</v>
      </c>
      <c r="D32" s="3">
        <v>42.104470184977103</v>
      </c>
      <c r="E32" s="3">
        <v>0.99518536023724002</v>
      </c>
      <c r="F32" s="3">
        <v>0.98664022174858101</v>
      </c>
      <c r="G32" s="3">
        <v>3.85756627013743</v>
      </c>
      <c r="H32" s="3">
        <v>1.19698552940285</v>
      </c>
      <c r="I32" s="3">
        <v>91.63</v>
      </c>
      <c r="J32" s="11">
        <v>33791</v>
      </c>
      <c r="K32" s="11">
        <v>26406519041</v>
      </c>
      <c r="L32" s="3">
        <v>286.31</v>
      </c>
    </row>
    <row r="33" spans="2:12" x14ac:dyDescent="0.35">
      <c r="B33" s="1" t="s">
        <v>18</v>
      </c>
      <c r="C33" s="3">
        <v>8.4901947655264993E-3</v>
      </c>
      <c r="D33" s="3">
        <v>41.245230131896697</v>
      </c>
      <c r="E33" s="3">
        <v>0.99554326737815702</v>
      </c>
      <c r="F33" s="3">
        <v>0.98761492041783105</v>
      </c>
      <c r="G33" s="3">
        <v>3.2964018823704802</v>
      </c>
      <c r="H33" s="3">
        <v>1.27924736727113</v>
      </c>
      <c r="I33" s="3">
        <v>91.23</v>
      </c>
      <c r="J33" s="11">
        <v>34303</v>
      </c>
      <c r="K33" s="11">
        <v>26808910081</v>
      </c>
      <c r="L33" s="3">
        <v>286.31</v>
      </c>
    </row>
    <row r="34" spans="2:12" x14ac:dyDescent="0.35">
      <c r="B34" s="2" t="s">
        <v>32</v>
      </c>
    </row>
    <row r="35" spans="2:12" x14ac:dyDescent="0.35">
      <c r="B35" s="1" t="s">
        <v>11</v>
      </c>
      <c r="C35" s="3">
        <v>1.13011204693834E-2</v>
      </c>
      <c r="D35" s="3">
        <v>38.832426228018697</v>
      </c>
      <c r="E35" s="3">
        <v>0.99265205106015797</v>
      </c>
      <c r="F35" s="3">
        <v>0.98799600908118801</v>
      </c>
      <c r="G35" s="3">
        <v>3.3083983708542601</v>
      </c>
      <c r="H35" s="3">
        <v>1.6805513966955301</v>
      </c>
      <c r="I35" s="3">
        <v>91.66</v>
      </c>
      <c r="J35" s="11">
        <v>33535</v>
      </c>
      <c r="K35" s="11">
        <v>26205323521</v>
      </c>
      <c r="L35" s="3">
        <v>286.31</v>
      </c>
    </row>
    <row r="36" spans="2:12" x14ac:dyDescent="0.35">
      <c r="B36" s="1" t="s">
        <v>12</v>
      </c>
      <c r="C36" s="3">
        <v>1.19324497543231E-2</v>
      </c>
      <c r="D36" s="3">
        <v>38.366685349055103</v>
      </c>
      <c r="E36" s="3">
        <v>0.99223248081381499</v>
      </c>
      <c r="F36" s="3">
        <v>0.98579204690689004</v>
      </c>
      <c r="G36" s="3">
        <v>4.5784447693439798</v>
      </c>
      <c r="H36" s="3">
        <v>1.7847562844895399</v>
      </c>
      <c r="I36" s="3">
        <v>91.49</v>
      </c>
      <c r="J36" s="11">
        <v>33535</v>
      </c>
      <c r="K36" s="11">
        <v>26205323521</v>
      </c>
      <c r="L36" s="3">
        <v>286.31</v>
      </c>
    </row>
    <row r="37" spans="2:12" x14ac:dyDescent="0.35">
      <c r="B37" s="1" t="s">
        <v>13</v>
      </c>
      <c r="C37" s="3">
        <v>1.36195337004662E-2</v>
      </c>
      <c r="D37" s="3">
        <v>37.235255543616603</v>
      </c>
      <c r="E37" s="3">
        <v>0.99042019154190697</v>
      </c>
      <c r="F37" s="3">
        <v>0.98091309335337495</v>
      </c>
      <c r="G37" s="3">
        <v>4.7870743611833904</v>
      </c>
      <c r="H37" s="3">
        <v>2.0586651196187402</v>
      </c>
      <c r="I37" s="3">
        <v>91.65</v>
      </c>
      <c r="J37" s="11">
        <v>33535</v>
      </c>
      <c r="K37" s="11">
        <v>26205323521</v>
      </c>
      <c r="L37" s="3">
        <v>286.31</v>
      </c>
    </row>
    <row r="38" spans="2:12" x14ac:dyDescent="0.35">
      <c r="B38" s="1" t="s">
        <v>14</v>
      </c>
      <c r="C38" s="3">
        <v>1.97721149273128E-2</v>
      </c>
      <c r="D38" s="3">
        <v>34.035838910376199</v>
      </c>
      <c r="E38" s="3">
        <v>0.97925918807932599</v>
      </c>
      <c r="F38" s="3">
        <v>0.95378246321112103</v>
      </c>
      <c r="G38" s="3">
        <v>9.5358753865384305</v>
      </c>
      <c r="H38" s="3">
        <v>3.0568601276624898</v>
      </c>
      <c r="I38" s="3">
        <v>91.07</v>
      </c>
      <c r="J38" s="11">
        <v>33535</v>
      </c>
      <c r="K38" s="11">
        <v>26205323521</v>
      </c>
      <c r="L38" s="3">
        <v>286.31</v>
      </c>
    </row>
    <row r="39" spans="2:12" x14ac:dyDescent="0.35">
      <c r="B39" s="1" t="s">
        <v>15</v>
      </c>
      <c r="C39" s="3">
        <v>9.8680492227911698E-2</v>
      </c>
      <c r="D39" s="3">
        <v>20.107307629260202</v>
      </c>
      <c r="E39" s="3">
        <v>0.79883989480942197</v>
      </c>
      <c r="F39" s="3">
        <v>0.88917171987103205</v>
      </c>
      <c r="G39" s="3">
        <v>12.032728155544101</v>
      </c>
      <c r="H39" s="3">
        <v>12.398903018253</v>
      </c>
      <c r="I39" s="3">
        <v>91.06</v>
      </c>
      <c r="J39" s="11">
        <v>33343</v>
      </c>
      <c r="K39" s="11">
        <v>26054426881</v>
      </c>
      <c r="L39" s="3">
        <v>286.31</v>
      </c>
    </row>
    <row r="40" spans="2:12" x14ac:dyDescent="0.35">
      <c r="B40" s="1" t="s">
        <v>16</v>
      </c>
      <c r="C40" s="3">
        <v>1.40263991597034E-2</v>
      </c>
      <c r="D40" s="3">
        <v>36.988383708361397</v>
      </c>
      <c r="E40" s="3">
        <v>0.99064284376032397</v>
      </c>
      <c r="F40" s="3">
        <v>0.986516317875614</v>
      </c>
      <c r="G40" s="3">
        <v>4.2248107689800598</v>
      </c>
      <c r="H40" s="3">
        <v>1.9407670899210301</v>
      </c>
      <c r="I40" s="3">
        <v>91.35</v>
      </c>
      <c r="J40" s="11">
        <v>33471</v>
      </c>
      <c r="K40" s="11">
        <v>26155024641</v>
      </c>
      <c r="L40" s="3">
        <v>286.31</v>
      </c>
    </row>
    <row r="41" spans="2:12" x14ac:dyDescent="0.35">
      <c r="B41" s="1" t="s">
        <v>17</v>
      </c>
      <c r="C41" s="3">
        <v>7.7947759263968597E-3</v>
      </c>
      <c r="D41" s="3">
        <v>41.971852744222602</v>
      </c>
      <c r="E41" s="3">
        <v>0.99503593513742705</v>
      </c>
      <c r="F41" s="3">
        <v>0.98556514442919896</v>
      </c>
      <c r="G41" s="3">
        <v>4.2038121514185098</v>
      </c>
      <c r="H41" s="3">
        <v>1.2315729670295601</v>
      </c>
      <c r="I41" s="3">
        <v>91.39</v>
      </c>
      <c r="J41" s="11">
        <v>33791</v>
      </c>
      <c r="K41" s="11">
        <v>26406519041</v>
      </c>
      <c r="L41" s="3">
        <v>286.31</v>
      </c>
    </row>
    <row r="42" spans="2:12" x14ac:dyDescent="0.35">
      <c r="B42" s="1" t="s">
        <v>18</v>
      </c>
      <c r="C42" s="3">
        <v>8.8526533579180895E-3</v>
      </c>
      <c r="D42" s="3">
        <v>40.890142815231002</v>
      </c>
      <c r="E42" s="3">
        <v>0.99533260525532397</v>
      </c>
      <c r="F42" s="3">
        <v>0.986694319139507</v>
      </c>
      <c r="G42" s="3">
        <v>3.5972867972036</v>
      </c>
      <c r="H42" s="3">
        <v>1.3128657718093499</v>
      </c>
      <c r="I42" s="3">
        <v>91.35</v>
      </c>
      <c r="J42" s="11">
        <v>34303</v>
      </c>
      <c r="K42" s="11">
        <v>26808910081</v>
      </c>
      <c r="L42" s="3">
        <v>286.31</v>
      </c>
    </row>
    <row r="43" spans="2:12" x14ac:dyDescent="0.35">
      <c r="B43" s="2" t="s">
        <v>33</v>
      </c>
    </row>
    <row r="44" spans="2:12" x14ac:dyDescent="0.35">
      <c r="B44" s="1" t="s">
        <v>11</v>
      </c>
      <c r="C44" s="3">
        <v>1.06496953525195E-2</v>
      </c>
      <c r="D44" s="3">
        <v>39.345054909976</v>
      </c>
      <c r="E44" s="3">
        <v>0.99392708785274897</v>
      </c>
      <c r="F44" s="3">
        <v>0.99247297991594696</v>
      </c>
      <c r="G44" s="3">
        <v>2.4136316865160299</v>
      </c>
      <c r="H44" s="3">
        <v>1.5851283179051601</v>
      </c>
      <c r="I44" s="3">
        <v>91.24</v>
      </c>
      <c r="J44" s="11">
        <v>33535</v>
      </c>
      <c r="K44" s="11">
        <v>26205323521</v>
      </c>
      <c r="L44" s="3">
        <v>286.31</v>
      </c>
    </row>
    <row r="45" spans="2:12" x14ac:dyDescent="0.35">
      <c r="B45" s="1" t="s">
        <v>12</v>
      </c>
      <c r="C45" s="3">
        <v>1.15080527904717E-2</v>
      </c>
      <c r="D45" s="3">
        <v>38.677102917828996</v>
      </c>
      <c r="E45" s="3">
        <v>0.99307924520378599</v>
      </c>
      <c r="F45" s="3">
        <v>0.98847965939776905</v>
      </c>
      <c r="G45" s="3">
        <v>3.4553806460632401</v>
      </c>
      <c r="H45" s="3">
        <v>1.7185964041461499</v>
      </c>
      <c r="I45" s="3">
        <v>91.86</v>
      </c>
      <c r="J45" s="11">
        <v>33535</v>
      </c>
      <c r="K45" s="11">
        <v>26205323521</v>
      </c>
      <c r="L45" s="3">
        <v>286.31</v>
      </c>
    </row>
    <row r="46" spans="2:12" x14ac:dyDescent="0.35">
      <c r="B46" s="1" t="s">
        <v>13</v>
      </c>
      <c r="C46" s="3">
        <v>1.3412920201893001E-2</v>
      </c>
      <c r="D46" s="3">
        <v>37.3685247505028</v>
      </c>
      <c r="E46" s="3">
        <v>0.99017872721624001</v>
      </c>
      <c r="F46" s="3">
        <v>0.97853232811555702</v>
      </c>
      <c r="G46" s="3">
        <v>4.9773238528428996</v>
      </c>
      <c r="H46" s="3">
        <v>2.0491143807249399</v>
      </c>
      <c r="I46" s="3">
        <v>91.24</v>
      </c>
      <c r="J46" s="11">
        <v>33535</v>
      </c>
      <c r="K46" s="11">
        <v>26205323521</v>
      </c>
      <c r="L46" s="3">
        <v>286.31</v>
      </c>
    </row>
    <row r="47" spans="2:12" x14ac:dyDescent="0.35">
      <c r="B47" s="1" t="s">
        <v>14</v>
      </c>
      <c r="C47" s="3">
        <v>2.0078404945074201E-2</v>
      </c>
      <c r="D47" s="3">
        <v>33.902885874571901</v>
      </c>
      <c r="E47" s="3">
        <v>0.97760432667351704</v>
      </c>
      <c r="F47" s="3">
        <v>0.95053250751462204</v>
      </c>
      <c r="G47" s="3">
        <v>15.9444256610288</v>
      </c>
      <c r="H47" s="3">
        <v>3.11470307875262</v>
      </c>
      <c r="I47" s="3">
        <v>91.12</v>
      </c>
      <c r="J47" s="11">
        <v>33535</v>
      </c>
      <c r="K47" s="11">
        <v>26205323521</v>
      </c>
      <c r="L47" s="3">
        <v>286.31</v>
      </c>
    </row>
    <row r="48" spans="2:12" x14ac:dyDescent="0.35">
      <c r="B48" s="1" t="s">
        <v>15</v>
      </c>
      <c r="C48" s="3">
        <v>9.8204371037809393E-2</v>
      </c>
      <c r="D48" s="3">
        <v>20.149459782874001</v>
      </c>
      <c r="E48" s="3">
        <v>0.80158987179288299</v>
      </c>
      <c r="F48" s="3">
        <v>0.89045416167820801</v>
      </c>
      <c r="G48" s="3">
        <v>10.5365865555803</v>
      </c>
      <c r="H48" s="3">
        <v>12.3333374710891</v>
      </c>
      <c r="I48" s="3">
        <v>90.57</v>
      </c>
      <c r="J48" s="11">
        <v>33343</v>
      </c>
      <c r="K48" s="11">
        <v>26054426881</v>
      </c>
      <c r="L48" s="3">
        <v>286.31</v>
      </c>
    </row>
    <row r="49" spans="2:12" x14ac:dyDescent="0.35">
      <c r="B49" s="1" t="s">
        <v>16</v>
      </c>
      <c r="C49" s="3">
        <v>1.31389347286691E-2</v>
      </c>
      <c r="D49" s="3">
        <v>37.546886398272399</v>
      </c>
      <c r="E49" s="3">
        <v>0.99175814188939704</v>
      </c>
      <c r="F49" s="3">
        <v>0.98950464271162197</v>
      </c>
      <c r="G49" s="3">
        <v>3.5390819757299399</v>
      </c>
      <c r="H49" s="3">
        <v>1.8300270984735001</v>
      </c>
      <c r="I49" s="3">
        <v>90.83</v>
      </c>
      <c r="J49" s="11">
        <v>33471</v>
      </c>
      <c r="K49" s="11">
        <v>26155024641</v>
      </c>
      <c r="L49" s="3">
        <v>286.31</v>
      </c>
    </row>
    <row r="50" spans="2:12" x14ac:dyDescent="0.35">
      <c r="B50" s="1" t="s">
        <v>17</v>
      </c>
      <c r="C50" s="3">
        <v>7.5675171842277001E-3</v>
      </c>
      <c r="D50" s="3">
        <v>42.217146608690101</v>
      </c>
      <c r="E50" s="3">
        <v>0.99545126978332799</v>
      </c>
      <c r="F50" s="3">
        <v>0.98824237793924197</v>
      </c>
      <c r="G50" s="3">
        <v>3.2623783954222998</v>
      </c>
      <c r="H50" s="3">
        <v>1.1917393037900501</v>
      </c>
      <c r="I50" s="3">
        <v>90.79</v>
      </c>
      <c r="J50" s="11">
        <v>33791</v>
      </c>
      <c r="K50" s="11">
        <v>26406519041</v>
      </c>
      <c r="L50" s="3">
        <v>286.31</v>
      </c>
    </row>
    <row r="51" spans="2:12" x14ac:dyDescent="0.35">
      <c r="B51" s="1" t="s">
        <v>18</v>
      </c>
      <c r="C51" s="3">
        <v>8.2412003523594096E-3</v>
      </c>
      <c r="D51" s="3">
        <v>41.498812063200397</v>
      </c>
      <c r="E51" s="3">
        <v>0.99574712474861604</v>
      </c>
      <c r="F51" s="3">
        <v>0.98935910894536605</v>
      </c>
      <c r="G51" s="3">
        <v>3.0635011888769199</v>
      </c>
      <c r="H51" s="3">
        <v>1.2566322907641001</v>
      </c>
      <c r="I51" s="3">
        <v>90.28</v>
      </c>
      <c r="J51" s="11">
        <v>34303</v>
      </c>
      <c r="K51" s="11">
        <v>26808910081</v>
      </c>
      <c r="L51" s="3">
        <v>286.31</v>
      </c>
    </row>
    <row r="52" spans="2:12" x14ac:dyDescent="0.35">
      <c r="B52" s="2" t="s">
        <v>34</v>
      </c>
    </row>
    <row r="53" spans="2:12" x14ac:dyDescent="0.35">
      <c r="B53" s="1" t="s">
        <v>11</v>
      </c>
      <c r="C53" s="3">
        <v>1.18958692240911E-2</v>
      </c>
      <c r="D53" s="3">
        <v>38.393733264569804</v>
      </c>
      <c r="E53" s="3">
        <v>0.99190499224829598</v>
      </c>
      <c r="F53" s="3">
        <v>0.98529005441902295</v>
      </c>
      <c r="G53" s="3">
        <v>3.7858202691679002</v>
      </c>
      <c r="H53" s="3">
        <v>1.77893760364692</v>
      </c>
      <c r="I53" s="3">
        <v>90.81</v>
      </c>
      <c r="J53" s="11">
        <v>33535</v>
      </c>
      <c r="K53" s="11">
        <v>26205323521</v>
      </c>
      <c r="L53" s="3">
        <v>286.31</v>
      </c>
    </row>
    <row r="54" spans="2:12" x14ac:dyDescent="0.35">
      <c r="B54" s="1" t="s">
        <v>12</v>
      </c>
      <c r="C54" s="3">
        <v>1.2463908726193801E-2</v>
      </c>
      <c r="D54" s="3">
        <v>37.997202063270997</v>
      </c>
      <c r="E54" s="3">
        <v>0.991418882152723</v>
      </c>
      <c r="F54" s="3">
        <v>0.98388612158292998</v>
      </c>
      <c r="G54" s="3">
        <v>4.1933475528120496</v>
      </c>
      <c r="H54" s="3">
        <v>1.8766271313029701</v>
      </c>
      <c r="I54" s="3">
        <v>90.9</v>
      </c>
      <c r="J54" s="11">
        <v>33535</v>
      </c>
      <c r="K54" s="11">
        <v>26205323521</v>
      </c>
      <c r="L54" s="3">
        <v>286.31</v>
      </c>
    </row>
    <row r="55" spans="2:12" x14ac:dyDescent="0.35">
      <c r="B55" s="1" t="s">
        <v>13</v>
      </c>
      <c r="C55" s="3">
        <v>1.3595076722803299E-2</v>
      </c>
      <c r="D55" s="3">
        <v>37.253753740444402</v>
      </c>
      <c r="E55" s="3">
        <v>0.99003839864142695</v>
      </c>
      <c r="F55" s="3">
        <v>0.97813113301864796</v>
      </c>
      <c r="G55" s="3">
        <v>6.8928154737878904</v>
      </c>
      <c r="H55" s="3">
        <v>2.0841176061173798</v>
      </c>
      <c r="I55" s="3">
        <v>90.42</v>
      </c>
      <c r="J55" s="11">
        <v>33535</v>
      </c>
      <c r="K55" s="11">
        <v>26205323521</v>
      </c>
      <c r="L55" s="3">
        <v>286.31</v>
      </c>
    </row>
    <row r="56" spans="2:12" x14ac:dyDescent="0.35">
      <c r="B56" s="1" t="s">
        <v>14</v>
      </c>
      <c r="C56" s="3">
        <v>2.05397229066373E-2</v>
      </c>
      <c r="D56" s="3">
        <v>33.703392589961602</v>
      </c>
      <c r="E56" s="3">
        <v>0.98004934400046295</v>
      </c>
      <c r="F56" s="3">
        <v>0.95864645109361402</v>
      </c>
      <c r="G56" s="3">
        <v>8.2756004194952002</v>
      </c>
      <c r="H56" s="3">
        <v>3.1245963943219701</v>
      </c>
      <c r="I56" s="3">
        <v>90.89</v>
      </c>
      <c r="J56" s="11">
        <v>33535</v>
      </c>
      <c r="K56" s="11">
        <v>26205323521</v>
      </c>
      <c r="L56" s="3">
        <v>286.31</v>
      </c>
    </row>
    <row r="57" spans="2:12" x14ac:dyDescent="0.35">
      <c r="B57" s="1" t="s">
        <v>15</v>
      </c>
      <c r="C57" s="3">
        <v>9.9010292777397799E-2</v>
      </c>
      <c r="D57" s="3">
        <v>20.078324472093001</v>
      </c>
      <c r="E57" s="3">
        <v>0.79823053247073406</v>
      </c>
      <c r="F57" s="3">
        <v>0.88703277194767605</v>
      </c>
      <c r="G57" s="3">
        <v>11.173067208299001</v>
      </c>
      <c r="H57" s="3">
        <v>12.507705370410299</v>
      </c>
      <c r="I57" s="3">
        <v>90.69</v>
      </c>
      <c r="J57" s="11">
        <v>33343</v>
      </c>
      <c r="K57" s="11">
        <v>26054426881</v>
      </c>
      <c r="L57" s="3">
        <v>286.31</v>
      </c>
    </row>
    <row r="58" spans="2:12" x14ac:dyDescent="0.35">
      <c r="B58" s="1" t="s">
        <v>16</v>
      </c>
      <c r="C58" s="3">
        <v>1.50077378360903E-2</v>
      </c>
      <c r="D58" s="3">
        <v>36.407427916141799</v>
      </c>
      <c r="E58" s="3">
        <v>0.98941576078997795</v>
      </c>
      <c r="F58" s="3">
        <v>0.98572713430415404</v>
      </c>
      <c r="G58" s="3">
        <v>4.2276767206723802</v>
      </c>
      <c r="H58" s="3">
        <v>2.0692207500941699</v>
      </c>
      <c r="I58" s="3">
        <v>90.94</v>
      </c>
      <c r="J58" s="11">
        <v>33471</v>
      </c>
      <c r="K58" s="11">
        <v>26155024641</v>
      </c>
      <c r="L58" s="3">
        <v>286.31</v>
      </c>
    </row>
    <row r="59" spans="2:12" x14ac:dyDescent="0.35">
      <c r="B59" s="1" t="s">
        <v>17</v>
      </c>
      <c r="C59" s="3">
        <v>8.0681343119087794E-3</v>
      </c>
      <c r="D59" s="3">
        <v>41.681606754078103</v>
      </c>
      <c r="E59" s="3">
        <v>0.99483232722101</v>
      </c>
      <c r="F59" s="3">
        <v>0.98444268633307697</v>
      </c>
      <c r="G59" s="3">
        <v>4.4569764505016503</v>
      </c>
      <c r="H59" s="3">
        <v>1.24222966296037</v>
      </c>
      <c r="I59" s="3">
        <v>90.96</v>
      </c>
      <c r="J59" s="11">
        <v>33791</v>
      </c>
      <c r="K59" s="11">
        <v>26406519041</v>
      </c>
      <c r="L59" s="3">
        <v>286.31</v>
      </c>
    </row>
    <row r="60" spans="2:12" x14ac:dyDescent="0.35">
      <c r="B60" s="1" t="s">
        <v>18</v>
      </c>
      <c r="C60" s="3">
        <v>8.9235333787407098E-3</v>
      </c>
      <c r="D60" s="3">
        <v>40.826603014752401</v>
      </c>
      <c r="E60" s="3">
        <v>0.99513779610418196</v>
      </c>
      <c r="F60" s="3">
        <v>0.98632303178968905</v>
      </c>
      <c r="G60" s="3">
        <v>3.8453580279197701</v>
      </c>
      <c r="H60" s="3">
        <v>1.3380367264481401</v>
      </c>
      <c r="I60" s="3">
        <v>91</v>
      </c>
      <c r="J60" s="11">
        <v>34303</v>
      </c>
      <c r="K60" s="11">
        <v>26808910081</v>
      </c>
      <c r="L60" s="3">
        <v>286.31</v>
      </c>
    </row>
    <row r="61" spans="2:12" x14ac:dyDescent="0.35">
      <c r="B61" s="2" t="s">
        <v>35</v>
      </c>
    </row>
    <row r="62" spans="2:12" x14ac:dyDescent="0.35">
      <c r="B62" s="1" t="s">
        <v>11</v>
      </c>
      <c r="C62" s="3">
        <v>1.2462442849479401E-2</v>
      </c>
      <c r="D62" s="3">
        <v>37.997180112322098</v>
      </c>
      <c r="E62" s="3">
        <v>0.99121052959519396</v>
      </c>
      <c r="F62" s="3">
        <v>0.98268551508839697</v>
      </c>
      <c r="G62" s="3">
        <v>6.0071610033776697</v>
      </c>
      <c r="H62" s="3">
        <v>1.8901801476069799</v>
      </c>
      <c r="I62" s="3">
        <v>90.62</v>
      </c>
      <c r="J62" s="11">
        <v>33535</v>
      </c>
      <c r="K62" s="11">
        <v>26205323521</v>
      </c>
      <c r="L62" s="3">
        <v>286.31</v>
      </c>
    </row>
    <row r="63" spans="2:12" x14ac:dyDescent="0.35">
      <c r="B63" s="1" t="s">
        <v>12</v>
      </c>
      <c r="C63" s="3">
        <v>1.28644411837598E-2</v>
      </c>
      <c r="D63" s="3">
        <v>37.725306632118503</v>
      </c>
      <c r="E63" s="3">
        <v>0.99045069005310005</v>
      </c>
      <c r="F63" s="3">
        <v>0.98232412075919195</v>
      </c>
      <c r="G63" s="3">
        <v>5.2924469136420296</v>
      </c>
      <c r="H63" s="3">
        <v>1.95825386830014</v>
      </c>
      <c r="I63" s="3">
        <v>90.77</v>
      </c>
      <c r="J63" s="11">
        <v>33535</v>
      </c>
      <c r="K63" s="11">
        <v>26205323521</v>
      </c>
      <c r="L63" s="3">
        <v>286.31</v>
      </c>
    </row>
    <row r="64" spans="2:12" x14ac:dyDescent="0.35">
      <c r="B64" s="1" t="s">
        <v>13</v>
      </c>
      <c r="C64" s="3">
        <v>1.4127163781826499E-2</v>
      </c>
      <c r="D64" s="3">
        <v>36.9247492604391</v>
      </c>
      <c r="E64" s="3">
        <v>0.98896457099531399</v>
      </c>
      <c r="F64" s="3">
        <v>0.97705418605764405</v>
      </c>
      <c r="G64" s="3">
        <v>6.6803018290787604</v>
      </c>
      <c r="H64" s="3">
        <v>2.2007738220466102</v>
      </c>
      <c r="I64" s="3">
        <v>90.32</v>
      </c>
      <c r="J64" s="11">
        <v>33535</v>
      </c>
      <c r="K64" s="11">
        <v>26205323521</v>
      </c>
      <c r="L64" s="3">
        <v>286.31</v>
      </c>
    </row>
    <row r="65" spans="2:12" x14ac:dyDescent="0.35">
      <c r="B65" s="1" t="s">
        <v>14</v>
      </c>
      <c r="C65" s="3">
        <v>2.0461759661844402E-2</v>
      </c>
      <c r="D65" s="3">
        <v>33.7401792328738</v>
      </c>
      <c r="E65" s="3">
        <v>0.97608373796265102</v>
      </c>
      <c r="F65" s="3">
        <v>0.94649140762041895</v>
      </c>
      <c r="G65" s="3">
        <v>14.3490717922886</v>
      </c>
      <c r="H65" s="3">
        <v>3.1451366941469101</v>
      </c>
      <c r="I65" s="3">
        <v>90.77</v>
      </c>
      <c r="J65" s="11">
        <v>33535</v>
      </c>
      <c r="K65" s="11">
        <v>26205323521</v>
      </c>
      <c r="L65" s="3">
        <v>286.31</v>
      </c>
    </row>
    <row r="66" spans="2:12" x14ac:dyDescent="0.35">
      <c r="B66" s="1" t="s">
        <v>15</v>
      </c>
      <c r="C66" s="3">
        <v>9.9961756651908401E-2</v>
      </c>
      <c r="D66" s="3">
        <v>19.995193760300499</v>
      </c>
      <c r="E66" s="3">
        <v>0.79541709268738603</v>
      </c>
      <c r="F66" s="3">
        <v>0.88452452935335901</v>
      </c>
      <c r="G66" s="3">
        <v>11.3474491911381</v>
      </c>
      <c r="H66" s="3">
        <v>12.74873335471</v>
      </c>
      <c r="I66" s="3">
        <v>91.02</v>
      </c>
      <c r="J66" s="11">
        <v>33343</v>
      </c>
      <c r="K66" s="11">
        <v>26054426881</v>
      </c>
      <c r="L66" s="3">
        <v>286.31</v>
      </c>
    </row>
    <row r="67" spans="2:12" x14ac:dyDescent="0.35">
      <c r="B67" s="1" t="s">
        <v>16</v>
      </c>
      <c r="C67" s="3">
        <v>1.5763536256017299E-2</v>
      </c>
      <c r="D67" s="3">
        <v>35.984291027466099</v>
      </c>
      <c r="E67" s="3">
        <v>0.98797630955475901</v>
      </c>
      <c r="F67" s="3">
        <v>0.98552114565258997</v>
      </c>
      <c r="G67" s="3">
        <v>4.7261534877053197</v>
      </c>
      <c r="H67" s="3">
        <v>2.2478925223661799</v>
      </c>
      <c r="I67" s="3">
        <v>90.97</v>
      </c>
      <c r="J67" s="11">
        <v>33471</v>
      </c>
      <c r="K67" s="11">
        <v>26155024641</v>
      </c>
      <c r="L67" s="3">
        <v>286.31</v>
      </c>
    </row>
    <row r="68" spans="2:12" x14ac:dyDescent="0.35">
      <c r="B68" s="1" t="s">
        <v>17</v>
      </c>
      <c r="C68" s="3">
        <v>8.0658193611745296E-3</v>
      </c>
      <c r="D68" s="3">
        <v>41.681120169941501</v>
      </c>
      <c r="E68" s="3">
        <v>0.99451093537443702</v>
      </c>
      <c r="F68" s="3">
        <v>0.98150997908670501</v>
      </c>
      <c r="G68" s="3">
        <v>4.4540414872886398</v>
      </c>
      <c r="H68" s="3">
        <v>1.27747706761563</v>
      </c>
      <c r="I68" s="3">
        <v>91.03</v>
      </c>
      <c r="J68" s="11">
        <v>33791</v>
      </c>
      <c r="K68" s="11">
        <v>26406519041</v>
      </c>
      <c r="L68" s="3">
        <v>286.31</v>
      </c>
    </row>
    <row r="69" spans="2:12" x14ac:dyDescent="0.35">
      <c r="B69" s="1" t="s">
        <v>18</v>
      </c>
      <c r="C69" s="3">
        <v>9.2630675138153495E-3</v>
      </c>
      <c r="D69" s="3">
        <v>40.5111311183556</v>
      </c>
      <c r="E69" s="3">
        <v>0.99471217582665505</v>
      </c>
      <c r="F69" s="3">
        <v>0.98439136622071799</v>
      </c>
      <c r="G69" s="3">
        <v>4.4710456599488202</v>
      </c>
      <c r="H69" s="3">
        <v>1.3902923693537901</v>
      </c>
      <c r="I69" s="3">
        <v>91.18</v>
      </c>
      <c r="J69" s="11">
        <v>34303</v>
      </c>
      <c r="K69" s="11">
        <v>26808910081</v>
      </c>
      <c r="L69" s="3">
        <v>286.31</v>
      </c>
    </row>
    <row r="70" spans="2:12" x14ac:dyDescent="0.35">
      <c r="B70" s="2" t="s">
        <v>36</v>
      </c>
    </row>
    <row r="71" spans="2:12" x14ac:dyDescent="0.35">
      <c r="B71" s="1" t="s">
        <v>11</v>
      </c>
      <c r="C71" s="3">
        <v>1.11917809915098E-2</v>
      </c>
      <c r="D71" s="3">
        <v>38.9147964389972</v>
      </c>
      <c r="E71" s="3">
        <v>0.99315150410224196</v>
      </c>
      <c r="F71" s="3">
        <v>0.98847569364580501</v>
      </c>
      <c r="G71" s="3">
        <v>3.55965471039698</v>
      </c>
      <c r="H71" s="3">
        <v>1.6635711195320599</v>
      </c>
      <c r="I71" s="3">
        <v>90.78</v>
      </c>
      <c r="J71" s="11">
        <v>33535</v>
      </c>
      <c r="K71" s="11">
        <v>26205323521</v>
      </c>
      <c r="L71" s="3">
        <v>286.31</v>
      </c>
    </row>
    <row r="72" spans="2:12" x14ac:dyDescent="0.35">
      <c r="B72" s="1" t="s">
        <v>12</v>
      </c>
      <c r="C72" s="3">
        <v>1.18079060942686E-2</v>
      </c>
      <c r="D72" s="3">
        <v>38.458137420288097</v>
      </c>
      <c r="E72" s="3">
        <v>0.99273822245503995</v>
      </c>
      <c r="F72" s="3">
        <v>0.98662401535282196</v>
      </c>
      <c r="G72" s="3">
        <v>3.93229433219769</v>
      </c>
      <c r="H72" s="3">
        <v>1.77069463253577</v>
      </c>
      <c r="I72" s="3">
        <v>91.25</v>
      </c>
      <c r="J72" s="11">
        <v>33535</v>
      </c>
      <c r="K72" s="11">
        <v>26205323521</v>
      </c>
      <c r="L72" s="3">
        <v>286.31</v>
      </c>
    </row>
    <row r="73" spans="2:12" x14ac:dyDescent="0.35">
      <c r="B73" s="1" t="s">
        <v>13</v>
      </c>
      <c r="C73" s="3">
        <v>1.35155022286654E-2</v>
      </c>
      <c r="D73" s="3">
        <v>37.304708305955401</v>
      </c>
      <c r="E73" s="3">
        <v>0.99027560591448305</v>
      </c>
      <c r="F73" s="3">
        <v>0.97864147518534095</v>
      </c>
      <c r="G73" s="3">
        <v>6.1141203719961696</v>
      </c>
      <c r="H73" s="3">
        <v>2.0848810932005399</v>
      </c>
      <c r="I73" s="3">
        <v>91.29</v>
      </c>
      <c r="J73" s="11">
        <v>33535</v>
      </c>
      <c r="K73" s="11">
        <v>26205323521</v>
      </c>
      <c r="L73" s="3">
        <v>286.31</v>
      </c>
    </row>
    <row r="74" spans="2:12" x14ac:dyDescent="0.35">
      <c r="B74" s="1" t="s">
        <v>14</v>
      </c>
      <c r="C74" s="3">
        <v>1.9390933155554801E-2</v>
      </c>
      <c r="D74" s="3">
        <v>34.199987917525497</v>
      </c>
      <c r="E74" s="3">
        <v>0.98061346447775899</v>
      </c>
      <c r="F74" s="3">
        <v>0.953232418673709</v>
      </c>
      <c r="G74" s="3">
        <v>8.2284257982292992</v>
      </c>
      <c r="H74" s="3">
        <v>2.9442012799450001</v>
      </c>
      <c r="I74" s="3">
        <v>90.7</v>
      </c>
      <c r="J74" s="11">
        <v>33535</v>
      </c>
      <c r="K74" s="11">
        <v>26205323521</v>
      </c>
      <c r="L74" s="3">
        <v>286.31</v>
      </c>
    </row>
    <row r="75" spans="2:12" x14ac:dyDescent="0.35">
      <c r="B75" s="1" t="s">
        <v>15</v>
      </c>
      <c r="C75" s="3">
        <v>9.8541905002864305E-2</v>
      </c>
      <c r="D75" s="3">
        <v>20.1192641960324</v>
      </c>
      <c r="E75" s="3">
        <v>0.79885978594305296</v>
      </c>
      <c r="F75" s="3">
        <v>0.89055190454033095</v>
      </c>
      <c r="G75" s="3">
        <v>10.656740384893199</v>
      </c>
      <c r="H75" s="3">
        <v>12.3714968842083</v>
      </c>
      <c r="I75" s="3">
        <v>91.05</v>
      </c>
      <c r="J75" s="11">
        <v>33343</v>
      </c>
      <c r="K75" s="11">
        <v>26054426881</v>
      </c>
      <c r="L75" s="3">
        <v>286.31</v>
      </c>
    </row>
    <row r="76" spans="2:12" x14ac:dyDescent="0.35">
      <c r="B76" s="1" t="s">
        <v>16</v>
      </c>
      <c r="C76" s="3">
        <v>1.39525261436916E-2</v>
      </c>
      <c r="D76" s="3">
        <v>37.033806545391101</v>
      </c>
      <c r="E76" s="3">
        <v>0.99080553617601097</v>
      </c>
      <c r="F76" s="3">
        <v>0.98799416183429101</v>
      </c>
      <c r="G76" s="3">
        <v>3.6446242097635002</v>
      </c>
      <c r="H76" s="3">
        <v>1.93048680144651</v>
      </c>
      <c r="I76" s="3">
        <v>91.02</v>
      </c>
      <c r="J76" s="11">
        <v>33471</v>
      </c>
      <c r="K76" s="11">
        <v>26155024641</v>
      </c>
      <c r="L76" s="3">
        <v>286.31</v>
      </c>
    </row>
    <row r="77" spans="2:12" x14ac:dyDescent="0.35">
      <c r="B77" s="1" t="s">
        <v>17</v>
      </c>
      <c r="C77" s="3">
        <v>7.7166542083050398E-3</v>
      </c>
      <c r="D77" s="3">
        <v>42.056108193522</v>
      </c>
      <c r="E77" s="3">
        <v>0.99522237811283099</v>
      </c>
      <c r="F77" s="3">
        <v>0.98696495098533099</v>
      </c>
      <c r="G77" s="3">
        <v>3.5986254986602</v>
      </c>
      <c r="H77" s="3">
        <v>1.21764300966073</v>
      </c>
      <c r="I77" s="3">
        <v>90.83</v>
      </c>
      <c r="J77" s="11">
        <v>33791</v>
      </c>
      <c r="K77" s="11">
        <v>26406519041</v>
      </c>
      <c r="L77" s="3">
        <v>286.31</v>
      </c>
    </row>
    <row r="78" spans="2:12" x14ac:dyDescent="0.35">
      <c r="B78" s="1" t="s">
        <v>18</v>
      </c>
      <c r="C78" s="3">
        <v>8.5853847784720296E-3</v>
      </c>
      <c r="D78" s="3">
        <v>41.154270227411999</v>
      </c>
      <c r="E78" s="3">
        <v>0.99562801792320399</v>
      </c>
      <c r="F78" s="3">
        <v>0.98753732433632502</v>
      </c>
      <c r="G78" s="3">
        <v>3.4757111740984699</v>
      </c>
      <c r="H78" s="3">
        <v>1.28701958893808</v>
      </c>
      <c r="I78" s="3">
        <v>91.25</v>
      </c>
      <c r="J78" s="11">
        <v>34303</v>
      </c>
      <c r="K78" s="11">
        <v>26808910081</v>
      </c>
      <c r="L78" s="3">
        <v>286.31</v>
      </c>
    </row>
    <row r="79" spans="2:12" x14ac:dyDescent="0.35">
      <c r="B79" s="2" t="s">
        <v>37</v>
      </c>
    </row>
    <row r="80" spans="2:12" x14ac:dyDescent="0.35">
      <c r="B80" s="1" t="s">
        <v>11</v>
      </c>
      <c r="C80" s="3">
        <v>1.23948402726838E-2</v>
      </c>
      <c r="D80" s="3">
        <v>38.042263618184201</v>
      </c>
      <c r="E80" s="3">
        <v>0.99144038324919803</v>
      </c>
      <c r="F80" s="3">
        <v>0.98426042672008596</v>
      </c>
      <c r="G80" s="3">
        <v>4.4991389516088596</v>
      </c>
      <c r="H80" s="3">
        <v>1.85587509561376</v>
      </c>
      <c r="I80" s="3">
        <v>91.07</v>
      </c>
      <c r="J80" s="11">
        <v>33535</v>
      </c>
      <c r="K80" s="11">
        <v>26205323521</v>
      </c>
      <c r="L80" s="3">
        <v>286.31</v>
      </c>
    </row>
    <row r="81" spans="2:12" x14ac:dyDescent="0.35">
      <c r="B81" s="1" t="s">
        <v>12</v>
      </c>
      <c r="C81" s="3">
        <v>1.3050515576514401E-2</v>
      </c>
      <c r="D81" s="3">
        <v>37.6040465831327</v>
      </c>
      <c r="E81" s="3">
        <v>0.99061094662383897</v>
      </c>
      <c r="F81" s="3">
        <v>0.98305629639437098</v>
      </c>
      <c r="G81" s="3">
        <v>5.2380066737739499</v>
      </c>
      <c r="H81" s="3">
        <v>1.98102870720073</v>
      </c>
      <c r="I81" s="3">
        <v>92.01</v>
      </c>
      <c r="J81" s="11">
        <v>33535</v>
      </c>
      <c r="K81" s="11">
        <v>26205323521</v>
      </c>
      <c r="L81" s="3">
        <v>286.31</v>
      </c>
    </row>
    <row r="82" spans="2:12" x14ac:dyDescent="0.35">
      <c r="B82" s="1" t="s">
        <v>13</v>
      </c>
      <c r="C82" s="3">
        <v>1.40999481923176E-2</v>
      </c>
      <c r="D82" s="3">
        <v>36.941309993257903</v>
      </c>
      <c r="E82" s="3">
        <v>0.98900183688422805</v>
      </c>
      <c r="F82" s="3">
        <v>0.97369704432992599</v>
      </c>
      <c r="G82" s="3">
        <v>5.7659268036535201</v>
      </c>
      <c r="H82" s="3">
        <v>2.1736144285857</v>
      </c>
      <c r="I82" s="3">
        <v>92.27</v>
      </c>
      <c r="J82" s="11">
        <v>33535</v>
      </c>
      <c r="K82" s="11">
        <v>26205323521</v>
      </c>
      <c r="L82" s="3">
        <v>286.31</v>
      </c>
    </row>
    <row r="83" spans="2:12" x14ac:dyDescent="0.35">
      <c r="B83" s="1" t="s">
        <v>14</v>
      </c>
      <c r="C83" s="3">
        <v>2.05841779424344E-2</v>
      </c>
      <c r="D83" s="3">
        <v>33.687707812628403</v>
      </c>
      <c r="E83" s="3">
        <v>0.98081668861850102</v>
      </c>
      <c r="F83" s="3">
        <v>0.95624974330067503</v>
      </c>
      <c r="G83" s="3">
        <v>8.1378977854828296</v>
      </c>
      <c r="H83" s="3">
        <v>3.1439779098655301</v>
      </c>
      <c r="I83" s="3">
        <v>92.35</v>
      </c>
      <c r="J83" s="11">
        <v>33535</v>
      </c>
      <c r="K83" s="11">
        <v>26205323521</v>
      </c>
      <c r="L83" s="3">
        <v>286.31</v>
      </c>
    </row>
    <row r="84" spans="2:12" x14ac:dyDescent="0.35">
      <c r="B84" s="1" t="s">
        <v>15</v>
      </c>
      <c r="C84" s="3">
        <v>9.9106361369333901E-2</v>
      </c>
      <c r="D84" s="3">
        <v>20.070028402524699</v>
      </c>
      <c r="E84" s="3">
        <v>0.79992794775492304</v>
      </c>
      <c r="F84" s="3">
        <v>0.88654358485956497</v>
      </c>
      <c r="G84" s="3">
        <v>11.547074886495601</v>
      </c>
      <c r="H84" s="3">
        <v>12.597515527806801</v>
      </c>
      <c r="I84" s="3">
        <v>91.95</v>
      </c>
      <c r="J84" s="11">
        <v>33343</v>
      </c>
      <c r="K84" s="11">
        <v>26054426881</v>
      </c>
      <c r="L84" s="3">
        <v>286.31</v>
      </c>
    </row>
    <row r="85" spans="2:12" x14ac:dyDescent="0.35">
      <c r="B85" s="1" t="s">
        <v>16</v>
      </c>
      <c r="C85" s="3">
        <v>1.6175921123005099E-2</v>
      </c>
      <c r="D85" s="3">
        <v>35.762124712113902</v>
      </c>
      <c r="E85" s="3">
        <v>0.98823123213761299</v>
      </c>
      <c r="F85" s="3">
        <v>0.98496896438146797</v>
      </c>
      <c r="G85" s="3">
        <v>4.7601624238699802</v>
      </c>
      <c r="H85" s="3">
        <v>2.17157156169363</v>
      </c>
      <c r="I85" s="3">
        <v>91.66</v>
      </c>
      <c r="J85" s="11">
        <v>33471</v>
      </c>
      <c r="K85" s="11">
        <v>26155024641</v>
      </c>
      <c r="L85" s="3">
        <v>286.31</v>
      </c>
    </row>
    <row r="86" spans="2:12" x14ac:dyDescent="0.35">
      <c r="B86" s="1" t="s">
        <v>17</v>
      </c>
      <c r="C86" s="3">
        <v>8.2046635203030203E-3</v>
      </c>
      <c r="D86" s="3">
        <v>41.5399571667486</v>
      </c>
      <c r="E86" s="3">
        <v>0.99459786681384899</v>
      </c>
      <c r="F86" s="3">
        <v>0.98327595073920504</v>
      </c>
      <c r="G86" s="3">
        <v>3.9737303348489599</v>
      </c>
      <c r="H86" s="3">
        <v>1.2711689610303001</v>
      </c>
      <c r="I86" s="3">
        <v>91.61</v>
      </c>
      <c r="J86" s="11">
        <v>33791</v>
      </c>
      <c r="K86" s="11">
        <v>26406519041</v>
      </c>
      <c r="L86" s="3">
        <v>286.31</v>
      </c>
    </row>
    <row r="87" spans="2:12" x14ac:dyDescent="0.35">
      <c r="B87" s="1" t="s">
        <v>18</v>
      </c>
      <c r="C87" s="3">
        <v>9.3195005227794999E-3</v>
      </c>
      <c r="D87" s="3">
        <v>40.456393805313098</v>
      </c>
      <c r="E87" s="3">
        <v>0.99500993361730095</v>
      </c>
      <c r="F87" s="3">
        <v>0.98578698172552603</v>
      </c>
      <c r="G87" s="3">
        <v>3.6532553699714199</v>
      </c>
      <c r="H87" s="3">
        <v>1.37780550289054</v>
      </c>
      <c r="I87" s="3">
        <v>91.11</v>
      </c>
      <c r="J87" s="11">
        <v>34303</v>
      </c>
      <c r="K87" s="11">
        <v>26808910081</v>
      </c>
      <c r="L87" s="3">
        <v>286.31</v>
      </c>
    </row>
    <row r="88" spans="2:12" x14ac:dyDescent="0.35">
      <c r="B88" s="2" t="s">
        <v>38</v>
      </c>
    </row>
    <row r="89" spans="2:12" x14ac:dyDescent="0.35">
      <c r="B89" s="1" t="s">
        <v>11</v>
      </c>
      <c r="C89" s="3">
        <v>1.05879326418046E-2</v>
      </c>
      <c r="D89" s="3">
        <v>39.3888794754156</v>
      </c>
      <c r="E89" s="3">
        <v>0.99383401943030902</v>
      </c>
      <c r="F89" s="3">
        <v>0.99001439416465598</v>
      </c>
      <c r="G89" s="3">
        <v>2.98634660622597</v>
      </c>
      <c r="H89" s="3">
        <v>1.55156156667255</v>
      </c>
      <c r="I89" s="3">
        <v>91.48</v>
      </c>
      <c r="J89" s="11">
        <v>33535</v>
      </c>
      <c r="K89" s="11">
        <v>26205323521</v>
      </c>
      <c r="L89" s="3">
        <v>286.31</v>
      </c>
    </row>
    <row r="90" spans="2:12" x14ac:dyDescent="0.35">
      <c r="B90" s="1" t="s">
        <v>12</v>
      </c>
      <c r="C90" s="3">
        <v>1.1664518134096099E-2</v>
      </c>
      <c r="D90" s="3">
        <v>38.561802365849701</v>
      </c>
      <c r="E90" s="3">
        <v>0.99311473472795997</v>
      </c>
      <c r="F90" s="3">
        <v>0.98762723068217695</v>
      </c>
      <c r="G90" s="3">
        <v>3.3953601401657001</v>
      </c>
      <c r="H90" s="3">
        <v>1.72899878225208</v>
      </c>
      <c r="I90" s="3">
        <v>91.86</v>
      </c>
      <c r="J90" s="11">
        <v>33535</v>
      </c>
      <c r="K90" s="11">
        <v>26205323521</v>
      </c>
      <c r="L90" s="3">
        <v>286.31</v>
      </c>
    </row>
    <row r="91" spans="2:12" x14ac:dyDescent="0.35">
      <c r="B91" s="1" t="s">
        <v>13</v>
      </c>
      <c r="C91" s="3">
        <v>1.3248017683943099E-2</v>
      </c>
      <c r="D91" s="3">
        <v>37.475832710855599</v>
      </c>
      <c r="E91" s="3">
        <v>0.99080639354127598</v>
      </c>
      <c r="F91" s="3">
        <v>0.98230211154719405</v>
      </c>
      <c r="G91" s="3">
        <v>5.1471528474824</v>
      </c>
      <c r="H91" s="3">
        <v>2.0152806117844602</v>
      </c>
      <c r="I91" s="3">
        <v>91.46</v>
      </c>
      <c r="J91" s="11">
        <v>33535</v>
      </c>
      <c r="K91" s="11">
        <v>26205323521</v>
      </c>
      <c r="L91" s="3">
        <v>286.31</v>
      </c>
    </row>
    <row r="92" spans="2:12" x14ac:dyDescent="0.35">
      <c r="B92" s="1" t="s">
        <v>14</v>
      </c>
      <c r="C92" s="3">
        <v>1.9921031406228799E-2</v>
      </c>
      <c r="D92" s="3">
        <v>33.969258869470004</v>
      </c>
      <c r="E92" s="3">
        <v>0.98079771623794998</v>
      </c>
      <c r="F92" s="3">
        <v>0.96011579260173896</v>
      </c>
      <c r="G92" s="3">
        <v>7.9656071678063602</v>
      </c>
      <c r="H92" s="3">
        <v>2.9992267780025101</v>
      </c>
      <c r="I92" s="3">
        <v>91.2</v>
      </c>
      <c r="J92" s="11">
        <v>33535</v>
      </c>
      <c r="K92" s="11">
        <v>26205323521</v>
      </c>
      <c r="L92" s="3">
        <v>286.31</v>
      </c>
    </row>
    <row r="93" spans="2:12" x14ac:dyDescent="0.35">
      <c r="B93" s="1" t="s">
        <v>15</v>
      </c>
      <c r="C93" s="3">
        <v>9.8414454926142397E-2</v>
      </c>
      <c r="D93" s="3">
        <v>20.1307305788064</v>
      </c>
      <c r="E93" s="3">
        <v>0.79977248219152197</v>
      </c>
      <c r="F93" s="3">
        <v>0.89146802314201801</v>
      </c>
      <c r="G93" s="3">
        <v>10.558330462506699</v>
      </c>
      <c r="H93" s="3">
        <v>12.346827094699901</v>
      </c>
      <c r="I93" s="3">
        <v>91.67</v>
      </c>
      <c r="J93" s="11">
        <v>33343</v>
      </c>
      <c r="K93" s="11">
        <v>26054426881</v>
      </c>
      <c r="L93" s="3">
        <v>286.31</v>
      </c>
    </row>
    <row r="94" spans="2:12" x14ac:dyDescent="0.35">
      <c r="B94" s="1" t="s">
        <v>16</v>
      </c>
      <c r="C94" s="3">
        <v>1.3404989405385301E-2</v>
      </c>
      <c r="D94" s="3">
        <v>37.375335736323599</v>
      </c>
      <c r="E94" s="3">
        <v>0.99155918646555097</v>
      </c>
      <c r="F94" s="3">
        <v>0.98823173706377498</v>
      </c>
      <c r="G94" s="3">
        <v>3.7461075794390601</v>
      </c>
      <c r="H94" s="3">
        <v>1.8329190432567599</v>
      </c>
      <c r="I94" s="3">
        <v>91.22</v>
      </c>
      <c r="J94" s="11">
        <v>33471</v>
      </c>
      <c r="K94" s="11">
        <v>26155024641</v>
      </c>
      <c r="L94" s="3">
        <v>286.31</v>
      </c>
    </row>
    <row r="95" spans="2:12" x14ac:dyDescent="0.35">
      <c r="B95" s="1" t="s">
        <v>17</v>
      </c>
      <c r="C95" s="3">
        <v>7.6494347159937401E-3</v>
      </c>
      <c r="D95" s="3">
        <v>42.130967443421497</v>
      </c>
      <c r="E95" s="3">
        <v>0.99525684846196705</v>
      </c>
      <c r="F95" s="3">
        <v>0.98746805744632404</v>
      </c>
      <c r="G95" s="3">
        <v>3.7352353182912501</v>
      </c>
      <c r="H95" s="3">
        <v>1.2112703364434001</v>
      </c>
      <c r="I95" s="3">
        <v>91.49</v>
      </c>
      <c r="J95" s="11">
        <v>33791</v>
      </c>
      <c r="K95" s="11">
        <v>26406519041</v>
      </c>
      <c r="L95" s="3">
        <v>286.31</v>
      </c>
    </row>
    <row r="96" spans="2:12" x14ac:dyDescent="0.35">
      <c r="B96" s="1" t="s">
        <v>18</v>
      </c>
      <c r="C96" s="3">
        <v>8.2650227501596708E-3</v>
      </c>
      <c r="D96" s="3">
        <v>41.478594795430702</v>
      </c>
      <c r="E96" s="3">
        <v>0.995666068689115</v>
      </c>
      <c r="F96" s="3">
        <v>0.98815794102683596</v>
      </c>
      <c r="G96" s="3">
        <v>3.3944447726793698</v>
      </c>
      <c r="H96" s="3">
        <v>1.2519520103570601</v>
      </c>
      <c r="I96" s="3">
        <v>91.01</v>
      </c>
      <c r="J96" s="11">
        <v>34303</v>
      </c>
      <c r="K96" s="11">
        <v>26808910081</v>
      </c>
      <c r="L96" s="3">
        <v>286.31</v>
      </c>
    </row>
    <row r="97" spans="2:13" x14ac:dyDescent="0.35">
      <c r="B97" s="2" t="s">
        <v>19</v>
      </c>
      <c r="C97" s="10">
        <f>(SUM(C8:C15)+SUM(C17:C24)+SUM(C26:C33)+SUM(C35:C42)+SUM(C44:C51)+SUM(C53:C60)+SUM(C62:C69)+SUM(C71:C78)+SUM(C80:C87)+SUM(C89:C96))/80</f>
        <v>2.343520097394439E-2</v>
      </c>
      <c r="D97" s="10">
        <f t="shared" ref="D97" si="0">(SUM(D8:D15)+SUM(D17:D24)+SUM(D26:D33)+SUM(D35:D42)+SUM(D44:D51)+SUM(D53:D60)+SUM(D62:D69)+SUM(D71:D78)+SUM(D80:D87)+SUM(D89:D96))/80</f>
        <v>35.955626189186241</v>
      </c>
      <c r="E97" s="10">
        <f t="shared" ref="E97" si="1">(SUM(E8:E15)+SUM(E17:E24)+SUM(E26:E33)+SUM(E35:E42)+SUM(E44:E51)+SUM(E53:E60)+SUM(E62:E69)+SUM(E71:E78)+SUM(E80:E87)+SUM(E89:E96))/80</f>
        <v>0.96660244942055251</v>
      </c>
      <c r="F97" s="10">
        <f t="shared" ref="F97:L97" si="2">(SUM(F8:F15)+SUM(F17:F24)+SUM(F26:F33)+SUM(F35:F42)+SUM(F44:F51)+SUM(F53:F60)+SUM(F62:F69)+SUM(F71:F78)+SUM(F80:F87)+SUM(F89:F96))/80</f>
        <v>0.96899744522515463</v>
      </c>
      <c r="G97" s="10">
        <f t="shared" si="2"/>
        <v>5.8712913051645348</v>
      </c>
      <c r="H97" s="10">
        <f t="shared" si="2"/>
        <v>3.2214927035616454</v>
      </c>
      <c r="I97" s="10">
        <f t="shared" si="2"/>
        <v>91.196125000000009</v>
      </c>
      <c r="J97" s="10">
        <f t="shared" si="2"/>
        <v>33631</v>
      </c>
      <c r="K97" s="10">
        <f t="shared" si="2"/>
        <v>26280771841</v>
      </c>
      <c r="L97" s="10">
        <f t="shared" si="2"/>
        <v>286.31</v>
      </c>
      <c r="M97" s="2"/>
    </row>
    <row r="98" spans="2:13" x14ac:dyDescent="0.35">
      <c r="B98" s="10" t="s">
        <v>142</v>
      </c>
      <c r="C98" s="15">
        <f>SUM(C8:C11,C13:C15,C17:C20,C22:C24,C26:C29,C31:C33,C35:C38,C40:C42,C44:C47,C49:C51,C53:C56,C58:C60,C62:C65,C67:C69,C71:C74,C76:C78,C80:C83,C85:C87,C89:C92,C94:C96)/70</f>
        <v>1.2661112235718521E-2</v>
      </c>
      <c r="D98" s="15">
        <f t="shared" ref="D98:L98" si="3">SUM(D8:D11,D13:D15,D17:D20,D22:D24,D26:D29,D31:D33,D35:D38,D40:D42,D44:D47,D49:D51,D53:D56,D58:D60,D62:D65,D67:D69,D71:D74,D76:D78,D80:D83,D85:D87,D89:D92,D94:D96)/70</f>
        <v>38.221834840652505</v>
      </c>
      <c r="E98" s="15">
        <f t="shared" si="3"/>
        <v>0.99054746309896602</v>
      </c>
      <c r="F98" s="15">
        <f t="shared" si="3"/>
        <v>0.98048934946229838</v>
      </c>
      <c r="G98" s="15">
        <f t="shared" si="3"/>
        <v>5.1312632628720145</v>
      </c>
      <c r="H98" s="15">
        <f t="shared" si="3"/>
        <v>1.8998550389102971</v>
      </c>
      <c r="I98" s="15">
        <f t="shared" si="3"/>
        <v>91.209142857142851</v>
      </c>
      <c r="J98" s="15">
        <f t="shared" si="3"/>
        <v>33672.142857142855</v>
      </c>
      <c r="K98" s="15">
        <f t="shared" si="3"/>
        <v>26313106835.285713</v>
      </c>
      <c r="L98" s="15">
        <f t="shared" si="3"/>
        <v>286.31000000000012</v>
      </c>
    </row>
    <row r="100" spans="2:13" x14ac:dyDescent="0.35">
      <c r="B100" s="1" t="s">
        <v>20</v>
      </c>
    </row>
    <row r="101" spans="2:13" x14ac:dyDescent="0.35">
      <c r="B101" s="1" t="s">
        <v>2</v>
      </c>
      <c r="C101" s="1" t="s">
        <v>3</v>
      </c>
      <c r="D101" s="1" t="s">
        <v>4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50</v>
      </c>
      <c r="J101" s="1" t="s">
        <v>9</v>
      </c>
      <c r="K101" s="1" t="s">
        <v>10</v>
      </c>
      <c r="L101" s="1" t="s">
        <v>51</v>
      </c>
    </row>
    <row r="102" spans="2:13" x14ac:dyDescent="0.35">
      <c r="B102" s="2" t="s">
        <v>29</v>
      </c>
    </row>
    <row r="103" spans="2:13" x14ac:dyDescent="0.35">
      <c r="B103" s="1" t="s">
        <v>11</v>
      </c>
      <c r="C103" s="3">
        <v>4.0916375533519199E-2</v>
      </c>
      <c r="D103" s="3">
        <v>27.752060386605098</v>
      </c>
      <c r="E103" s="3">
        <v>0.941796247469041</v>
      </c>
      <c r="F103" s="3">
        <v>0.96459368855820304</v>
      </c>
      <c r="G103" s="3">
        <v>7.9739532298314098</v>
      </c>
      <c r="H103" s="3">
        <v>8.0415770070542205</v>
      </c>
      <c r="I103" s="3">
        <v>95.63</v>
      </c>
      <c r="J103" s="11">
        <v>32560</v>
      </c>
      <c r="K103" s="11">
        <v>20355956737</v>
      </c>
      <c r="L103" s="3">
        <v>211.06</v>
      </c>
    </row>
    <row r="104" spans="2:13" x14ac:dyDescent="0.35">
      <c r="B104" s="1" t="s">
        <v>12</v>
      </c>
      <c r="C104" s="3">
        <v>4.1081039661003398E-2</v>
      </c>
      <c r="D104" s="3">
        <v>27.716956221869001</v>
      </c>
      <c r="E104" s="3">
        <v>0.94337323606775303</v>
      </c>
      <c r="F104" s="3">
        <v>0.96440565068733497</v>
      </c>
      <c r="G104" s="3">
        <v>8.0098709057070892</v>
      </c>
      <c r="H104" s="3">
        <v>7.9848574086391402</v>
      </c>
      <c r="I104" s="3">
        <v>90.96</v>
      </c>
      <c r="J104" s="11">
        <v>32560</v>
      </c>
      <c r="K104" s="11">
        <v>20355956737</v>
      </c>
      <c r="L104" s="3">
        <v>211.06</v>
      </c>
    </row>
    <row r="105" spans="2:13" x14ac:dyDescent="0.35">
      <c r="B105" s="1" t="s">
        <v>13</v>
      </c>
      <c r="C105" s="3">
        <v>4.1365338328151202E-2</v>
      </c>
      <c r="D105" s="3">
        <v>27.6565383407351</v>
      </c>
      <c r="E105" s="3">
        <v>0.94083072039259996</v>
      </c>
      <c r="F105" s="3">
        <v>0.96013737004532496</v>
      </c>
      <c r="G105" s="3">
        <v>8.0372306686050692</v>
      </c>
      <c r="H105" s="3">
        <v>8.1399411226125107</v>
      </c>
      <c r="I105" s="3">
        <v>90.78</v>
      </c>
      <c r="J105" s="11">
        <v>32560</v>
      </c>
      <c r="K105" s="11">
        <v>20355956737</v>
      </c>
      <c r="L105" s="3">
        <v>211.06</v>
      </c>
    </row>
    <row r="106" spans="2:13" x14ac:dyDescent="0.35">
      <c r="B106" s="1" t="s">
        <v>14</v>
      </c>
      <c r="C106" s="3">
        <v>4.6883307937159703E-2</v>
      </c>
      <c r="D106" s="3">
        <v>26.576115802617402</v>
      </c>
      <c r="E106" s="3">
        <v>0.90845636610845104</v>
      </c>
      <c r="F106" s="3">
        <v>0.93049574413003799</v>
      </c>
      <c r="G106" s="3">
        <v>8.4857166538379598</v>
      </c>
      <c r="H106" s="3">
        <v>10.484561503343899</v>
      </c>
      <c r="I106" s="3">
        <v>91.25</v>
      </c>
      <c r="J106" s="11">
        <v>32560</v>
      </c>
      <c r="K106" s="11">
        <v>20355956737</v>
      </c>
      <c r="L106" s="3">
        <v>211.06</v>
      </c>
    </row>
    <row r="107" spans="2:13" x14ac:dyDescent="0.35">
      <c r="B107" s="1" t="s">
        <v>15</v>
      </c>
      <c r="C107" s="3">
        <v>6.5393532821754002E-2</v>
      </c>
      <c r="D107" s="3">
        <v>23.678701119853599</v>
      </c>
      <c r="E107" s="3">
        <v>0.82680534931358496</v>
      </c>
      <c r="F107" s="3">
        <v>0.93622140397280396</v>
      </c>
      <c r="G107" s="3">
        <v>10.988354812028099</v>
      </c>
      <c r="H107" s="3">
        <v>12.477824146565199</v>
      </c>
      <c r="I107" s="3">
        <v>91.3</v>
      </c>
      <c r="J107" s="11">
        <v>32368</v>
      </c>
      <c r="K107" s="11">
        <v>20235239425</v>
      </c>
      <c r="L107" s="3">
        <v>211.06</v>
      </c>
    </row>
    <row r="108" spans="2:13" x14ac:dyDescent="0.35">
      <c r="B108" s="1" t="s">
        <v>16</v>
      </c>
      <c r="C108" s="3">
        <v>4.2141635154395098E-2</v>
      </c>
      <c r="D108" s="3">
        <v>27.495278925991901</v>
      </c>
      <c r="E108" s="3">
        <v>0.93338852395312</v>
      </c>
      <c r="F108" s="3">
        <v>0.96116036714655395</v>
      </c>
      <c r="G108" s="3">
        <v>8.1072858313066902</v>
      </c>
      <c r="H108" s="3">
        <v>8.42744256779857</v>
      </c>
      <c r="I108" s="3">
        <v>91.52</v>
      </c>
      <c r="J108" s="11">
        <v>32496</v>
      </c>
      <c r="K108" s="11">
        <v>20315717633</v>
      </c>
      <c r="L108" s="3">
        <v>211.06</v>
      </c>
    </row>
    <row r="109" spans="2:13" x14ac:dyDescent="0.35">
      <c r="B109" s="1" t="s">
        <v>17</v>
      </c>
      <c r="C109" s="3">
        <v>4.0263469701829202E-2</v>
      </c>
      <c r="D109" s="3">
        <v>27.891552851048399</v>
      </c>
      <c r="E109" s="3">
        <v>0.95319929514641899</v>
      </c>
      <c r="F109" s="3">
        <v>0.96947971768363295</v>
      </c>
      <c r="G109" s="3">
        <v>7.9518639328565701</v>
      </c>
      <c r="H109" s="3">
        <v>7.4699618905104401</v>
      </c>
      <c r="I109" s="3">
        <v>91.72</v>
      </c>
      <c r="J109" s="11">
        <v>32816</v>
      </c>
      <c r="K109" s="11">
        <v>20516913153</v>
      </c>
      <c r="L109" s="3">
        <v>211.06</v>
      </c>
    </row>
    <row r="110" spans="2:13" x14ac:dyDescent="0.35">
      <c r="B110" s="1" t="s">
        <v>18</v>
      </c>
      <c r="C110" s="3">
        <v>3.9847040073420999E-2</v>
      </c>
      <c r="D110" s="3">
        <v>27.984618635684001</v>
      </c>
      <c r="E110" s="3">
        <v>0.95353682385460703</v>
      </c>
      <c r="F110" s="3">
        <v>0.96751180256632996</v>
      </c>
      <c r="G110" s="3">
        <v>7.77308730123268</v>
      </c>
      <c r="H110" s="3">
        <v>6.7954854057267298</v>
      </c>
      <c r="I110" s="3">
        <v>91.35</v>
      </c>
      <c r="J110" s="11">
        <v>33328</v>
      </c>
      <c r="K110" s="11">
        <v>20838825985</v>
      </c>
      <c r="L110" s="3">
        <v>211.06</v>
      </c>
    </row>
    <row r="111" spans="2:13" x14ac:dyDescent="0.35">
      <c r="B111" s="2" t="s">
        <v>30</v>
      </c>
    </row>
    <row r="112" spans="2:13" x14ac:dyDescent="0.35">
      <c r="B112" s="1" t="s">
        <v>11</v>
      </c>
      <c r="C112" s="3">
        <v>4.08578010117195E-2</v>
      </c>
      <c r="D112" s="3">
        <v>27.7640207709969</v>
      </c>
      <c r="E112" s="3">
        <v>0.94426596580298705</v>
      </c>
      <c r="F112" s="3">
        <v>0.96541338927770304</v>
      </c>
      <c r="G112" s="3">
        <v>7.9872568212139399</v>
      </c>
      <c r="H112" s="3">
        <v>7.9696627990567999</v>
      </c>
      <c r="I112" s="3">
        <v>91.38</v>
      </c>
      <c r="J112" s="11">
        <v>32560</v>
      </c>
      <c r="K112" s="11">
        <v>20355956737</v>
      </c>
      <c r="L112" s="3">
        <v>211.06</v>
      </c>
    </row>
    <row r="113" spans="2:12" x14ac:dyDescent="0.35">
      <c r="B113" s="1" t="s">
        <v>12</v>
      </c>
      <c r="C113" s="3">
        <v>4.0955645406772802E-2</v>
      </c>
      <c r="D113" s="3">
        <v>27.743206527944999</v>
      </c>
      <c r="E113" s="3">
        <v>0.94386299536693896</v>
      </c>
      <c r="F113" s="3">
        <v>0.96483869617600604</v>
      </c>
      <c r="G113" s="3">
        <v>8.0029005378456208</v>
      </c>
      <c r="H113" s="3">
        <v>7.9294150555988603</v>
      </c>
      <c r="I113" s="3">
        <v>91.65</v>
      </c>
      <c r="J113" s="11">
        <v>32560</v>
      </c>
      <c r="K113" s="11">
        <v>20355956737</v>
      </c>
      <c r="L113" s="3">
        <v>211.06</v>
      </c>
    </row>
    <row r="114" spans="2:12" x14ac:dyDescent="0.35">
      <c r="B114" s="1" t="s">
        <v>13</v>
      </c>
      <c r="C114" s="3">
        <v>4.1280472280505999E-2</v>
      </c>
      <c r="D114" s="3">
        <v>27.676194153420699</v>
      </c>
      <c r="E114" s="3">
        <v>0.94241966875868199</v>
      </c>
      <c r="F114" s="3">
        <v>0.962026455752375</v>
      </c>
      <c r="G114" s="3">
        <v>8.0145396975613998</v>
      </c>
      <c r="H114" s="3">
        <v>8.0219555811160692</v>
      </c>
      <c r="I114" s="3">
        <v>91.4</v>
      </c>
      <c r="J114" s="11">
        <v>32560</v>
      </c>
      <c r="K114" s="11">
        <v>20355956737</v>
      </c>
      <c r="L114" s="3">
        <v>211.06</v>
      </c>
    </row>
    <row r="115" spans="2:12" x14ac:dyDescent="0.35">
      <c r="B115" s="1" t="s">
        <v>14</v>
      </c>
      <c r="C115" s="3">
        <v>4.6729487420333601E-2</v>
      </c>
      <c r="D115" s="3">
        <v>26.602511318287998</v>
      </c>
      <c r="E115" s="3">
        <v>0.91121563758807</v>
      </c>
      <c r="F115" s="3">
        <v>0.93382905258200999</v>
      </c>
      <c r="G115" s="3">
        <v>8.4919428799031405</v>
      </c>
      <c r="H115" s="3">
        <v>10.4530931142904</v>
      </c>
      <c r="I115" s="3">
        <v>92.07</v>
      </c>
      <c r="J115" s="11">
        <v>32560</v>
      </c>
      <c r="K115" s="11">
        <v>20355956737</v>
      </c>
      <c r="L115" s="3">
        <v>211.06</v>
      </c>
    </row>
    <row r="116" spans="2:12" x14ac:dyDescent="0.35">
      <c r="B116" s="1" t="s">
        <v>15</v>
      </c>
      <c r="C116" s="3">
        <v>6.5307495909150207E-2</v>
      </c>
      <c r="D116" s="3">
        <v>23.690399256261902</v>
      </c>
      <c r="E116" s="3">
        <v>0.82573683521114005</v>
      </c>
      <c r="F116" s="3">
        <v>0.93638133408345303</v>
      </c>
      <c r="G116" s="3">
        <v>10.9541701636069</v>
      </c>
      <c r="H116" s="3">
        <v>12.5293058436605</v>
      </c>
      <c r="I116" s="3">
        <v>91.35</v>
      </c>
      <c r="J116" s="11">
        <v>32368</v>
      </c>
      <c r="K116" s="11">
        <v>20235239425</v>
      </c>
      <c r="L116" s="3">
        <v>211.06</v>
      </c>
    </row>
    <row r="117" spans="2:12" x14ac:dyDescent="0.35">
      <c r="B117" s="1" t="s">
        <v>16</v>
      </c>
      <c r="C117" s="3">
        <v>4.1916954164256601E-2</v>
      </c>
      <c r="D117" s="3">
        <v>27.541478598188299</v>
      </c>
      <c r="E117" s="3">
        <v>0.933751409330556</v>
      </c>
      <c r="F117" s="3">
        <v>0.961310115218732</v>
      </c>
      <c r="G117" s="3">
        <v>8.0916216975744604</v>
      </c>
      <c r="H117" s="3">
        <v>8.3574775250355398</v>
      </c>
      <c r="I117" s="3">
        <v>91.26</v>
      </c>
      <c r="J117" s="11">
        <v>32496</v>
      </c>
      <c r="K117" s="11">
        <v>20315717633</v>
      </c>
      <c r="L117" s="3">
        <v>211.06</v>
      </c>
    </row>
    <row r="118" spans="2:12" x14ac:dyDescent="0.35">
      <c r="B118" s="1" t="s">
        <v>17</v>
      </c>
      <c r="C118" s="3">
        <v>4.0201855407191497E-2</v>
      </c>
      <c r="D118" s="3">
        <v>27.904421606595399</v>
      </c>
      <c r="E118" s="3">
        <v>0.95294466226152097</v>
      </c>
      <c r="F118" s="3">
        <v>0.96894557435158901</v>
      </c>
      <c r="G118" s="3">
        <v>7.91548808725112</v>
      </c>
      <c r="H118" s="3">
        <v>7.44675632280532</v>
      </c>
      <c r="I118" s="3">
        <v>91.86</v>
      </c>
      <c r="J118" s="11">
        <v>32816</v>
      </c>
      <c r="K118" s="11">
        <v>20516913153</v>
      </c>
      <c r="L118" s="3">
        <v>211.06</v>
      </c>
    </row>
    <row r="119" spans="2:12" x14ac:dyDescent="0.35">
      <c r="B119" s="1" t="s">
        <v>18</v>
      </c>
      <c r="C119" s="3">
        <v>3.97727188207024E-2</v>
      </c>
      <c r="D119" s="3">
        <v>28.000535059334599</v>
      </c>
      <c r="E119" s="3">
        <v>0.95325798487571001</v>
      </c>
      <c r="F119" s="3">
        <v>0.96745834138398001</v>
      </c>
      <c r="G119" s="3">
        <v>7.7779149519182402</v>
      </c>
      <c r="H119" s="3">
        <v>6.7510669780068504</v>
      </c>
      <c r="I119" s="3">
        <v>91.55</v>
      </c>
      <c r="J119" s="11">
        <v>33328</v>
      </c>
      <c r="K119" s="11">
        <v>20838825985</v>
      </c>
      <c r="L119" s="3">
        <v>211.06</v>
      </c>
    </row>
    <row r="120" spans="2:12" x14ac:dyDescent="0.35">
      <c r="B120" s="2" t="s">
        <v>31</v>
      </c>
    </row>
    <row r="121" spans="2:12" x14ac:dyDescent="0.35">
      <c r="B121" s="1" t="s">
        <v>11</v>
      </c>
      <c r="C121" s="3">
        <v>4.0784898117146501E-2</v>
      </c>
      <c r="D121" s="3">
        <v>27.7782306233638</v>
      </c>
      <c r="E121" s="3">
        <v>0.94510830447540295</v>
      </c>
      <c r="F121" s="3">
        <v>0.96585646656286595</v>
      </c>
      <c r="G121" s="3">
        <v>7.9451861234423902</v>
      </c>
      <c r="H121" s="3">
        <v>7.6688450463101603</v>
      </c>
      <c r="I121" s="3">
        <v>91.71</v>
      </c>
      <c r="J121" s="11">
        <v>32560</v>
      </c>
      <c r="K121" s="11">
        <v>20355956737</v>
      </c>
      <c r="L121" s="3">
        <v>211.06</v>
      </c>
    </row>
    <row r="122" spans="2:12" x14ac:dyDescent="0.35">
      <c r="B122" s="1" t="s">
        <v>12</v>
      </c>
      <c r="C122" s="3">
        <v>4.07646796515726E-2</v>
      </c>
      <c r="D122" s="3">
        <v>27.783427105354399</v>
      </c>
      <c r="E122" s="3">
        <v>0.94445835894380803</v>
      </c>
      <c r="F122" s="3">
        <v>0.96518665241613499</v>
      </c>
      <c r="G122" s="3">
        <v>7.9454583079260503</v>
      </c>
      <c r="H122" s="3">
        <v>7.9112382146701599</v>
      </c>
      <c r="I122" s="3">
        <v>91.83</v>
      </c>
      <c r="J122" s="11">
        <v>32560</v>
      </c>
      <c r="K122" s="11">
        <v>20355956737</v>
      </c>
      <c r="L122" s="3">
        <v>211.06</v>
      </c>
    </row>
    <row r="123" spans="2:12" x14ac:dyDescent="0.35">
      <c r="B123" s="1" t="s">
        <v>13</v>
      </c>
      <c r="C123" s="3">
        <v>4.1304566422376503E-2</v>
      </c>
      <c r="D123" s="3">
        <v>27.670055812602801</v>
      </c>
      <c r="E123" s="3">
        <v>0.94263119585143695</v>
      </c>
      <c r="F123" s="3">
        <v>0.96200272611996196</v>
      </c>
      <c r="G123" s="3">
        <v>8.0582240689263092</v>
      </c>
      <c r="H123" s="3">
        <v>8.0666420937608798</v>
      </c>
      <c r="I123" s="3">
        <v>91.33</v>
      </c>
      <c r="J123" s="11">
        <v>32560</v>
      </c>
      <c r="K123" s="11">
        <v>20355956737</v>
      </c>
      <c r="L123" s="3">
        <v>211.06</v>
      </c>
    </row>
    <row r="124" spans="2:12" x14ac:dyDescent="0.35">
      <c r="B124" s="1" t="s">
        <v>14</v>
      </c>
      <c r="C124" s="3">
        <v>4.7701217572567997E-2</v>
      </c>
      <c r="D124" s="3">
        <v>26.4271426736831</v>
      </c>
      <c r="E124" s="3">
        <v>0.90586096426517104</v>
      </c>
      <c r="F124" s="3">
        <v>0.92906650845863603</v>
      </c>
      <c r="G124" s="3">
        <v>8.5635984776641596</v>
      </c>
      <c r="H124" s="3">
        <v>10.664526742690001</v>
      </c>
      <c r="I124" s="3">
        <v>91.62</v>
      </c>
      <c r="J124" s="11">
        <v>32560</v>
      </c>
      <c r="K124" s="11">
        <v>20355956737</v>
      </c>
      <c r="L124" s="3">
        <v>211.06</v>
      </c>
    </row>
    <row r="125" spans="2:12" x14ac:dyDescent="0.35">
      <c r="B125" s="1" t="s">
        <v>15</v>
      </c>
      <c r="C125" s="3">
        <v>6.5149298122578206E-2</v>
      </c>
      <c r="D125" s="3">
        <v>23.711179864030601</v>
      </c>
      <c r="E125" s="3">
        <v>0.82730854117102903</v>
      </c>
      <c r="F125" s="3">
        <v>0.93636113171714996</v>
      </c>
      <c r="G125" s="3">
        <v>10.938000241854301</v>
      </c>
      <c r="H125" s="3">
        <v>12.643545880170899</v>
      </c>
      <c r="I125" s="3">
        <v>91.65</v>
      </c>
      <c r="J125" s="11">
        <v>32368</v>
      </c>
      <c r="K125" s="11">
        <v>20235239425</v>
      </c>
      <c r="L125" s="3">
        <v>211.06</v>
      </c>
    </row>
    <row r="126" spans="2:12" x14ac:dyDescent="0.35">
      <c r="B126" s="1" t="s">
        <v>16</v>
      </c>
      <c r="C126" s="3">
        <v>4.1888934586341797E-2</v>
      </c>
      <c r="D126" s="3">
        <v>27.546789530490901</v>
      </c>
      <c r="E126" s="3">
        <v>0.93421249305057497</v>
      </c>
      <c r="F126" s="3">
        <v>0.96199435408564005</v>
      </c>
      <c r="G126" s="3">
        <v>8.1073568147316699</v>
      </c>
      <c r="H126" s="3">
        <v>8.3716313845431003</v>
      </c>
      <c r="I126" s="3">
        <v>91.58</v>
      </c>
      <c r="J126" s="11">
        <v>32496</v>
      </c>
      <c r="K126" s="11">
        <v>20315717633</v>
      </c>
      <c r="L126" s="3">
        <v>211.06</v>
      </c>
    </row>
    <row r="127" spans="2:12" x14ac:dyDescent="0.35">
      <c r="B127" s="1" t="s">
        <v>17</v>
      </c>
      <c r="C127" s="3">
        <v>4.0077469932177298E-2</v>
      </c>
      <c r="D127" s="3">
        <v>27.930863946467099</v>
      </c>
      <c r="E127" s="3">
        <v>0.95398115561015795</v>
      </c>
      <c r="F127" s="3">
        <v>0.96973810054903897</v>
      </c>
      <c r="G127" s="3">
        <v>7.8738824607742597</v>
      </c>
      <c r="H127" s="3">
        <v>7.4177988820454104</v>
      </c>
      <c r="I127" s="3">
        <v>91.45</v>
      </c>
      <c r="J127" s="11">
        <v>32816</v>
      </c>
      <c r="K127" s="11">
        <v>20516913153</v>
      </c>
      <c r="L127" s="3">
        <v>211.06</v>
      </c>
    </row>
    <row r="128" spans="2:12" x14ac:dyDescent="0.35">
      <c r="B128" s="1" t="s">
        <v>18</v>
      </c>
      <c r="C128" s="3">
        <v>3.9742312701141203E-2</v>
      </c>
      <c r="D128" s="3">
        <v>28.006965202448701</v>
      </c>
      <c r="E128" s="3">
        <v>0.95315010790573595</v>
      </c>
      <c r="F128" s="3">
        <v>0.96745416098980896</v>
      </c>
      <c r="G128" s="3">
        <v>7.74180931743411</v>
      </c>
      <c r="H128" s="3">
        <v>6.7453992016562099</v>
      </c>
      <c r="I128" s="3">
        <v>91.5</v>
      </c>
      <c r="J128" s="11">
        <v>33328</v>
      </c>
      <c r="K128" s="11">
        <v>20838825985</v>
      </c>
      <c r="L128" s="3">
        <v>211.06</v>
      </c>
    </row>
    <row r="129" spans="2:12" x14ac:dyDescent="0.35">
      <c r="B129" s="2" t="s">
        <v>32</v>
      </c>
    </row>
    <row r="130" spans="2:12" x14ac:dyDescent="0.35">
      <c r="B130" s="1" t="s">
        <v>11</v>
      </c>
      <c r="C130" s="3">
        <v>4.0861196399313002E-2</v>
      </c>
      <c r="D130" s="3">
        <v>27.762689682756399</v>
      </c>
      <c r="E130" s="3">
        <v>0.94367047797754</v>
      </c>
      <c r="F130" s="3">
        <v>0.96519192970066003</v>
      </c>
      <c r="G130" s="3">
        <v>7.9795875758603296</v>
      </c>
      <c r="H130" s="3">
        <v>7.79598474884172</v>
      </c>
      <c r="I130" s="3">
        <v>91.43</v>
      </c>
      <c r="J130" s="11">
        <v>32560</v>
      </c>
      <c r="K130" s="11">
        <v>20355956737</v>
      </c>
      <c r="L130" s="3">
        <v>211.06</v>
      </c>
    </row>
    <row r="131" spans="2:12" x14ac:dyDescent="0.35">
      <c r="B131" s="1" t="s">
        <v>12</v>
      </c>
      <c r="C131" s="3">
        <v>4.0832996203931597E-2</v>
      </c>
      <c r="D131" s="3">
        <v>27.768912562433801</v>
      </c>
      <c r="E131" s="3">
        <v>0.94396477822165903</v>
      </c>
      <c r="F131" s="3">
        <v>0.96496774673487595</v>
      </c>
      <c r="G131" s="3">
        <v>7.9622522493783299</v>
      </c>
      <c r="H131" s="3">
        <v>7.9005455535245099</v>
      </c>
      <c r="I131" s="3">
        <v>91.37</v>
      </c>
      <c r="J131" s="11">
        <v>32560</v>
      </c>
      <c r="K131" s="11">
        <v>20355956737</v>
      </c>
      <c r="L131" s="3">
        <v>211.06</v>
      </c>
    </row>
    <row r="132" spans="2:12" x14ac:dyDescent="0.35">
      <c r="B132" s="1" t="s">
        <v>13</v>
      </c>
      <c r="C132" s="3">
        <v>4.1385625706449901E-2</v>
      </c>
      <c r="D132" s="3">
        <v>27.6537479640157</v>
      </c>
      <c r="E132" s="3">
        <v>0.94167651163058597</v>
      </c>
      <c r="F132" s="3">
        <v>0.96110517198763201</v>
      </c>
      <c r="G132" s="3">
        <v>8.0607267103652092</v>
      </c>
      <c r="H132" s="3">
        <v>8.1606528174969295</v>
      </c>
      <c r="I132" s="3">
        <v>91.48</v>
      </c>
      <c r="J132" s="11">
        <v>32560</v>
      </c>
      <c r="K132" s="11">
        <v>20355956737</v>
      </c>
      <c r="L132" s="3">
        <v>211.06</v>
      </c>
    </row>
    <row r="133" spans="2:12" x14ac:dyDescent="0.35">
      <c r="B133" s="1" t="s">
        <v>14</v>
      </c>
      <c r="C133" s="3">
        <v>4.8364372969170101E-2</v>
      </c>
      <c r="D133" s="3">
        <v>26.307602036713899</v>
      </c>
      <c r="E133" s="3">
        <v>0.905021714598928</v>
      </c>
      <c r="F133" s="3">
        <v>0.92915964071730905</v>
      </c>
      <c r="G133" s="3">
        <v>8.66180345507194</v>
      </c>
      <c r="H133" s="3">
        <v>10.8528154213134</v>
      </c>
      <c r="I133" s="3">
        <v>91.27</v>
      </c>
      <c r="J133" s="11">
        <v>32560</v>
      </c>
      <c r="K133" s="11">
        <v>20355956737</v>
      </c>
      <c r="L133" s="3">
        <v>211.06</v>
      </c>
    </row>
    <row r="134" spans="2:12" x14ac:dyDescent="0.35">
      <c r="B134" s="1" t="s">
        <v>15</v>
      </c>
      <c r="C134" s="3">
        <v>6.5247810952773502E-2</v>
      </c>
      <c r="D134" s="3">
        <v>23.698076234644098</v>
      </c>
      <c r="E134" s="3">
        <v>0.82705593160904101</v>
      </c>
      <c r="F134" s="3">
        <v>0.93630198693685895</v>
      </c>
      <c r="G134" s="3">
        <v>10.9400740971472</v>
      </c>
      <c r="H134" s="3">
        <v>12.517151522032499</v>
      </c>
      <c r="I134" s="3">
        <v>91.32</v>
      </c>
      <c r="J134" s="11">
        <v>32368</v>
      </c>
      <c r="K134" s="11">
        <v>20235239425</v>
      </c>
      <c r="L134" s="3">
        <v>211.06</v>
      </c>
    </row>
    <row r="135" spans="2:12" x14ac:dyDescent="0.35">
      <c r="B135" s="1" t="s">
        <v>16</v>
      </c>
      <c r="C135" s="3">
        <v>4.1852867942331298E-2</v>
      </c>
      <c r="D135" s="3">
        <v>27.554695242619001</v>
      </c>
      <c r="E135" s="3">
        <v>0.93385565259127301</v>
      </c>
      <c r="F135" s="3">
        <v>0.96194201918650901</v>
      </c>
      <c r="G135" s="3">
        <v>8.0725751893140707</v>
      </c>
      <c r="H135" s="3">
        <v>8.4729598022011796</v>
      </c>
      <c r="I135" s="3">
        <v>91.91</v>
      </c>
      <c r="J135" s="11">
        <v>32496</v>
      </c>
      <c r="K135" s="11">
        <v>20315717633</v>
      </c>
      <c r="L135" s="3">
        <v>211.06</v>
      </c>
    </row>
    <row r="136" spans="2:12" x14ac:dyDescent="0.35">
      <c r="B136" s="1" t="s">
        <v>17</v>
      </c>
      <c r="C136" s="3">
        <v>4.0199636164058597E-2</v>
      </c>
      <c r="D136" s="3">
        <v>27.904520177646599</v>
      </c>
      <c r="E136" s="3">
        <v>0.95385128073491598</v>
      </c>
      <c r="F136" s="3">
        <v>0.96930515569482001</v>
      </c>
      <c r="G136" s="3">
        <v>7.8875992188329196</v>
      </c>
      <c r="H136" s="3">
        <v>7.2823912355235496</v>
      </c>
      <c r="I136" s="3">
        <v>91.94</v>
      </c>
      <c r="J136" s="11">
        <v>32816</v>
      </c>
      <c r="K136" s="11">
        <v>20516913153</v>
      </c>
      <c r="L136" s="3">
        <v>211.06</v>
      </c>
    </row>
    <row r="137" spans="2:12" x14ac:dyDescent="0.35">
      <c r="B137" s="1" t="s">
        <v>18</v>
      </c>
      <c r="C137" s="3">
        <v>3.97535511406669E-2</v>
      </c>
      <c r="D137" s="3">
        <v>28.004332455878199</v>
      </c>
      <c r="E137" s="3">
        <v>0.95294696142314494</v>
      </c>
      <c r="F137" s="3">
        <v>0.96711087645036797</v>
      </c>
      <c r="G137" s="3">
        <v>7.7537013121973999</v>
      </c>
      <c r="H137" s="3">
        <v>6.73282951914927</v>
      </c>
      <c r="I137" s="3">
        <v>91.71</v>
      </c>
      <c r="J137" s="11">
        <v>33328</v>
      </c>
      <c r="K137" s="11">
        <v>20838825985</v>
      </c>
      <c r="L137" s="3">
        <v>211.06</v>
      </c>
    </row>
    <row r="138" spans="2:12" x14ac:dyDescent="0.35">
      <c r="B138" s="2" t="s">
        <v>33</v>
      </c>
    </row>
    <row r="139" spans="2:12" x14ac:dyDescent="0.35">
      <c r="B139" s="1" t="s">
        <v>11</v>
      </c>
      <c r="C139" s="3">
        <v>4.10043141374399E-2</v>
      </c>
      <c r="D139" s="3">
        <v>27.730747072223799</v>
      </c>
      <c r="E139" s="3">
        <v>0.94725525565250601</v>
      </c>
      <c r="F139" s="3">
        <v>0.966433001988803</v>
      </c>
      <c r="G139" s="3">
        <v>7.9964095015779</v>
      </c>
      <c r="H139" s="3">
        <v>7.4480813795043002</v>
      </c>
      <c r="I139" s="3">
        <v>92.36</v>
      </c>
      <c r="J139" s="11">
        <v>32560</v>
      </c>
      <c r="K139" s="11">
        <v>20355956737</v>
      </c>
      <c r="L139" s="3">
        <v>211.06</v>
      </c>
    </row>
    <row r="140" spans="2:12" x14ac:dyDescent="0.35">
      <c r="B140" s="1" t="s">
        <v>12</v>
      </c>
      <c r="C140" s="3">
        <v>4.0950755236107798E-2</v>
      </c>
      <c r="D140" s="3">
        <v>27.743681585951499</v>
      </c>
      <c r="E140" s="3">
        <v>0.94465902019499703</v>
      </c>
      <c r="F140" s="3">
        <v>0.96500581492601001</v>
      </c>
      <c r="G140" s="3">
        <v>7.9740779089109903</v>
      </c>
      <c r="H140" s="3">
        <v>7.8460508892315604</v>
      </c>
      <c r="I140" s="3">
        <v>91.22</v>
      </c>
      <c r="J140" s="11">
        <v>32560</v>
      </c>
      <c r="K140" s="11">
        <v>20355956737</v>
      </c>
      <c r="L140" s="3">
        <v>211.06</v>
      </c>
    </row>
    <row r="141" spans="2:12" x14ac:dyDescent="0.35">
      <c r="B141" s="1" t="s">
        <v>13</v>
      </c>
      <c r="C141" s="3">
        <v>4.1198954462804097E-2</v>
      </c>
      <c r="D141" s="3">
        <v>27.692496535723699</v>
      </c>
      <c r="E141" s="3">
        <v>0.94177348881084799</v>
      </c>
      <c r="F141" s="3">
        <v>0.96156808301845698</v>
      </c>
      <c r="G141" s="3">
        <v>7.9883497604418903</v>
      </c>
      <c r="H141" s="3">
        <v>8.0765714812667806</v>
      </c>
      <c r="I141" s="3">
        <v>91.38</v>
      </c>
      <c r="J141" s="11">
        <v>32560</v>
      </c>
      <c r="K141" s="11">
        <v>20355956737</v>
      </c>
      <c r="L141" s="3">
        <v>211.06</v>
      </c>
    </row>
    <row r="142" spans="2:12" x14ac:dyDescent="0.35">
      <c r="B142" s="1" t="s">
        <v>14</v>
      </c>
      <c r="C142" s="3">
        <v>4.6605192906843701E-2</v>
      </c>
      <c r="D142" s="3">
        <v>26.625807617413901</v>
      </c>
      <c r="E142" s="3">
        <v>0.91010037885899697</v>
      </c>
      <c r="F142" s="3">
        <v>0.931044122829218</v>
      </c>
      <c r="G142" s="3">
        <v>8.4991204289374203</v>
      </c>
      <c r="H142" s="3">
        <v>10.4878673149022</v>
      </c>
      <c r="I142" s="3">
        <v>91.57</v>
      </c>
      <c r="J142" s="11">
        <v>32560</v>
      </c>
      <c r="K142" s="11">
        <v>20355956737</v>
      </c>
      <c r="L142" s="3">
        <v>211.06</v>
      </c>
    </row>
    <row r="143" spans="2:12" x14ac:dyDescent="0.35">
      <c r="B143" s="1" t="s">
        <v>15</v>
      </c>
      <c r="C143" s="3">
        <v>6.5110125293796201E-2</v>
      </c>
      <c r="D143" s="3">
        <v>23.715813624076699</v>
      </c>
      <c r="E143" s="3">
        <v>0.82919131871551</v>
      </c>
      <c r="F143" s="3">
        <v>0.936756484561592</v>
      </c>
      <c r="G143" s="3">
        <v>10.983414122562801</v>
      </c>
      <c r="H143" s="3">
        <v>12.533920490218501</v>
      </c>
      <c r="I143" s="3">
        <v>91.29</v>
      </c>
      <c r="J143" s="11">
        <v>32368</v>
      </c>
      <c r="K143" s="11">
        <v>20235239425</v>
      </c>
      <c r="L143" s="3">
        <v>211.06</v>
      </c>
    </row>
    <row r="144" spans="2:12" x14ac:dyDescent="0.35">
      <c r="B144" s="1" t="s">
        <v>16</v>
      </c>
      <c r="C144" s="3">
        <v>4.1715143970047303E-2</v>
      </c>
      <c r="D144" s="3">
        <v>27.582590185034899</v>
      </c>
      <c r="E144" s="3">
        <v>0.93350101636923899</v>
      </c>
      <c r="F144" s="3">
        <v>0.96104414117589099</v>
      </c>
      <c r="G144" s="3">
        <v>8.0516929429907798</v>
      </c>
      <c r="H144" s="3">
        <v>8.3775147387394195</v>
      </c>
      <c r="I144" s="3">
        <v>91.42</v>
      </c>
      <c r="J144" s="11">
        <v>32496</v>
      </c>
      <c r="K144" s="11">
        <v>20315717633</v>
      </c>
      <c r="L144" s="3">
        <v>211.06</v>
      </c>
    </row>
    <row r="145" spans="2:12" x14ac:dyDescent="0.35">
      <c r="B145" s="1" t="s">
        <v>17</v>
      </c>
      <c r="C145" s="3">
        <v>4.0108406058156097E-2</v>
      </c>
      <c r="D145" s="3">
        <v>27.923657268610899</v>
      </c>
      <c r="E145" s="3">
        <v>0.95435431185744501</v>
      </c>
      <c r="F145" s="3">
        <v>0.96962761561981003</v>
      </c>
      <c r="G145" s="3">
        <v>7.8772328641340996</v>
      </c>
      <c r="H145" s="3">
        <v>7.36941467573868</v>
      </c>
      <c r="I145" s="3">
        <v>91.63</v>
      </c>
      <c r="J145" s="11">
        <v>32816</v>
      </c>
      <c r="K145" s="11">
        <v>20516913153</v>
      </c>
      <c r="L145" s="3">
        <v>211.06</v>
      </c>
    </row>
    <row r="146" spans="2:12" x14ac:dyDescent="0.35">
      <c r="B146" s="1" t="s">
        <v>18</v>
      </c>
      <c r="C146" s="3">
        <v>3.95185948084864E-2</v>
      </c>
      <c r="D146" s="3">
        <v>28.055980842915702</v>
      </c>
      <c r="E146" s="3">
        <v>0.95585619393612997</v>
      </c>
      <c r="F146" s="3">
        <v>0.96918678810002601</v>
      </c>
      <c r="G146" s="3">
        <v>7.6995291193725501</v>
      </c>
      <c r="H146" s="3">
        <v>6.6591526954591602</v>
      </c>
      <c r="I146" s="3">
        <v>92.75</v>
      </c>
      <c r="J146" s="11">
        <v>33328</v>
      </c>
      <c r="K146" s="11">
        <v>20838825985</v>
      </c>
      <c r="L146" s="3">
        <v>211.06</v>
      </c>
    </row>
    <row r="147" spans="2:12" x14ac:dyDescent="0.35">
      <c r="B147" s="2" t="s">
        <v>34</v>
      </c>
    </row>
    <row r="148" spans="2:12" x14ac:dyDescent="0.35">
      <c r="B148" s="1" t="s">
        <v>11</v>
      </c>
      <c r="C148" s="3">
        <v>4.0983052359282499E-2</v>
      </c>
      <c r="D148" s="3">
        <v>27.737691358287599</v>
      </c>
      <c r="E148" s="3">
        <v>0.94223032599406298</v>
      </c>
      <c r="F148" s="3">
        <v>0.964716827040626</v>
      </c>
      <c r="G148" s="3">
        <v>7.9969342095790399</v>
      </c>
      <c r="H148" s="3">
        <v>7.9235026730985698</v>
      </c>
      <c r="I148" s="3">
        <v>93.19</v>
      </c>
      <c r="J148" s="11">
        <v>32560</v>
      </c>
      <c r="K148" s="11">
        <v>20355956737</v>
      </c>
      <c r="L148" s="3">
        <v>211.06</v>
      </c>
    </row>
    <row r="149" spans="2:12" x14ac:dyDescent="0.35">
      <c r="B149" s="1" t="s">
        <v>12</v>
      </c>
      <c r="C149" s="3">
        <v>4.0947640678060698E-2</v>
      </c>
      <c r="D149" s="3">
        <v>27.745169469943502</v>
      </c>
      <c r="E149" s="3">
        <v>0.94321225869488101</v>
      </c>
      <c r="F149" s="3">
        <v>0.96451262554726402</v>
      </c>
      <c r="G149" s="3">
        <v>7.9862532941972901</v>
      </c>
      <c r="H149" s="3">
        <v>8.0750739622912597</v>
      </c>
      <c r="I149" s="3">
        <v>93.19</v>
      </c>
      <c r="J149" s="11">
        <v>32560</v>
      </c>
      <c r="K149" s="11">
        <v>20355956737</v>
      </c>
      <c r="L149" s="3">
        <v>211.06</v>
      </c>
    </row>
    <row r="150" spans="2:12" x14ac:dyDescent="0.35">
      <c r="B150" s="1" t="s">
        <v>13</v>
      </c>
      <c r="C150" s="3">
        <v>4.1453308207726601E-2</v>
      </c>
      <c r="D150" s="3">
        <v>27.639014423145799</v>
      </c>
      <c r="E150" s="3">
        <v>0.94138989208733104</v>
      </c>
      <c r="F150" s="3">
        <v>0.960816454650258</v>
      </c>
      <c r="G150" s="3">
        <v>8.0297861945771398</v>
      </c>
      <c r="H150" s="3">
        <v>8.1451713399694494</v>
      </c>
      <c r="I150" s="3">
        <v>92.91</v>
      </c>
      <c r="J150" s="11">
        <v>32560</v>
      </c>
      <c r="K150" s="11">
        <v>20355956737</v>
      </c>
      <c r="L150" s="3">
        <v>211.06</v>
      </c>
    </row>
    <row r="151" spans="2:12" x14ac:dyDescent="0.35">
      <c r="B151" s="1" t="s">
        <v>14</v>
      </c>
      <c r="C151" s="3">
        <v>4.7438176444960803E-2</v>
      </c>
      <c r="D151" s="3">
        <v>26.473855254413099</v>
      </c>
      <c r="E151" s="3">
        <v>0.90180205864761698</v>
      </c>
      <c r="F151" s="3">
        <v>0.92563166201493596</v>
      </c>
      <c r="G151" s="3">
        <v>8.5863633052508099</v>
      </c>
      <c r="H151" s="3">
        <v>10.820922706757599</v>
      </c>
      <c r="I151" s="3">
        <v>93.28</v>
      </c>
      <c r="J151" s="11">
        <v>32560</v>
      </c>
      <c r="K151" s="11">
        <v>20355956737</v>
      </c>
      <c r="L151" s="3">
        <v>211.06</v>
      </c>
    </row>
    <row r="152" spans="2:12" x14ac:dyDescent="0.35">
      <c r="B152" s="1" t="s">
        <v>15</v>
      </c>
      <c r="C152" s="3">
        <v>6.5447763779780496E-2</v>
      </c>
      <c r="D152" s="3">
        <v>23.6712653993511</v>
      </c>
      <c r="E152" s="3">
        <v>0.827115601600665</v>
      </c>
      <c r="F152" s="3">
        <v>0.93608948178295104</v>
      </c>
      <c r="G152" s="3">
        <v>10.992453722539199</v>
      </c>
      <c r="H152" s="3">
        <v>12.3885535741131</v>
      </c>
      <c r="I152" s="3">
        <v>93.38</v>
      </c>
      <c r="J152" s="11">
        <v>32368</v>
      </c>
      <c r="K152" s="11">
        <v>20235239425</v>
      </c>
      <c r="L152" s="3">
        <v>211.06</v>
      </c>
    </row>
    <row r="153" spans="2:12" x14ac:dyDescent="0.35">
      <c r="B153" s="1" t="s">
        <v>16</v>
      </c>
      <c r="C153" s="3">
        <v>4.17961443274774E-2</v>
      </c>
      <c r="D153" s="3">
        <v>27.566434599324001</v>
      </c>
      <c r="E153" s="3">
        <v>0.93285654921091099</v>
      </c>
      <c r="F153" s="3">
        <v>0.96124434165961903</v>
      </c>
      <c r="G153" s="3">
        <v>8.0673259657253595</v>
      </c>
      <c r="H153" s="3">
        <v>8.4572529284310907</v>
      </c>
      <c r="I153" s="3">
        <v>91.9</v>
      </c>
      <c r="J153" s="11">
        <v>32496</v>
      </c>
      <c r="K153" s="11">
        <v>20315717633</v>
      </c>
      <c r="L153" s="3">
        <v>211.06</v>
      </c>
    </row>
    <row r="154" spans="2:12" x14ac:dyDescent="0.35">
      <c r="B154" s="1" t="s">
        <v>17</v>
      </c>
      <c r="C154" s="3">
        <v>4.0276944162869102E-2</v>
      </c>
      <c r="D154" s="3">
        <v>27.888873720997701</v>
      </c>
      <c r="E154" s="3">
        <v>0.95301641347390298</v>
      </c>
      <c r="F154" s="3">
        <v>0.96899671269142695</v>
      </c>
      <c r="G154" s="3">
        <v>7.9359055735858597</v>
      </c>
      <c r="H154" s="3">
        <v>7.3984873759408396</v>
      </c>
      <c r="I154" s="3">
        <v>92.24</v>
      </c>
      <c r="J154" s="11">
        <v>32816</v>
      </c>
      <c r="K154" s="11">
        <v>20516913153</v>
      </c>
      <c r="L154" s="3">
        <v>211.06</v>
      </c>
    </row>
    <row r="155" spans="2:12" x14ac:dyDescent="0.35">
      <c r="B155" s="1" t="s">
        <v>18</v>
      </c>
      <c r="C155" s="3">
        <v>3.9826948534810502E-2</v>
      </c>
      <c r="D155" s="3">
        <v>27.989420669991802</v>
      </c>
      <c r="E155" s="3">
        <v>0.953435562622576</v>
      </c>
      <c r="F155" s="3">
        <v>0.96753900706336204</v>
      </c>
      <c r="G155" s="3">
        <v>7.7683392439648902</v>
      </c>
      <c r="H155" s="3">
        <v>6.7189305110751203</v>
      </c>
      <c r="I155" s="3">
        <v>92.88</v>
      </c>
      <c r="J155" s="11">
        <v>33328</v>
      </c>
      <c r="K155" s="11">
        <v>20838825985</v>
      </c>
      <c r="L155" s="3">
        <v>211.06</v>
      </c>
    </row>
    <row r="156" spans="2:12" x14ac:dyDescent="0.35">
      <c r="B156" s="2" t="s">
        <v>35</v>
      </c>
    </row>
    <row r="157" spans="2:12" x14ac:dyDescent="0.35">
      <c r="B157" s="1" t="s">
        <v>11</v>
      </c>
      <c r="C157" s="3">
        <v>4.1142020145764902E-2</v>
      </c>
      <c r="D157" s="3">
        <v>27.704466079904702</v>
      </c>
      <c r="E157" s="3">
        <v>0.94169085340057201</v>
      </c>
      <c r="F157" s="3">
        <v>0.96424170735403603</v>
      </c>
      <c r="G157" s="3">
        <v>8.0689497291859595</v>
      </c>
      <c r="H157" s="3">
        <v>7.9309441641992899</v>
      </c>
      <c r="I157" s="3">
        <v>93.09</v>
      </c>
      <c r="J157" s="11">
        <v>32560</v>
      </c>
      <c r="K157" s="11">
        <v>20355956737</v>
      </c>
      <c r="L157" s="3">
        <v>211.06</v>
      </c>
    </row>
    <row r="158" spans="2:12" x14ac:dyDescent="0.35">
      <c r="B158" s="1" t="s">
        <v>12</v>
      </c>
      <c r="C158" s="3">
        <v>4.1129740347015303E-2</v>
      </c>
      <c r="D158" s="3">
        <v>27.706776834555601</v>
      </c>
      <c r="E158" s="3">
        <v>0.94247827221194203</v>
      </c>
      <c r="F158" s="3">
        <v>0.96387060666203905</v>
      </c>
      <c r="G158" s="3">
        <v>8.0377039461892199</v>
      </c>
      <c r="H158" s="3">
        <v>7.9919949563218102</v>
      </c>
      <c r="I158" s="3">
        <v>93.65</v>
      </c>
      <c r="J158" s="11">
        <v>32560</v>
      </c>
      <c r="K158" s="11">
        <v>20355956737</v>
      </c>
      <c r="L158" s="3">
        <v>211.06</v>
      </c>
    </row>
    <row r="159" spans="2:12" x14ac:dyDescent="0.35">
      <c r="B159" s="1" t="s">
        <v>13</v>
      </c>
      <c r="C159" s="3">
        <v>4.1544199290279797E-2</v>
      </c>
      <c r="D159" s="3">
        <v>27.620195572074199</v>
      </c>
      <c r="E159" s="3">
        <v>0.94107902290858203</v>
      </c>
      <c r="F159" s="3">
        <v>0.96074734347035595</v>
      </c>
      <c r="G159" s="3">
        <v>8.0793810365048397</v>
      </c>
      <c r="H159" s="3">
        <v>8.17989004529427</v>
      </c>
      <c r="I159" s="3">
        <v>92.74</v>
      </c>
      <c r="J159" s="11">
        <v>32560</v>
      </c>
      <c r="K159" s="11">
        <v>20355956737</v>
      </c>
      <c r="L159" s="3">
        <v>211.06</v>
      </c>
    </row>
    <row r="160" spans="2:12" x14ac:dyDescent="0.35">
      <c r="B160" s="1" t="s">
        <v>14</v>
      </c>
      <c r="C160" s="3">
        <v>4.6463414851292698E-2</v>
      </c>
      <c r="D160" s="3">
        <v>26.6538100719279</v>
      </c>
      <c r="E160" s="3">
        <v>0.90735649199494905</v>
      </c>
      <c r="F160" s="3">
        <v>0.927592286039852</v>
      </c>
      <c r="G160" s="3">
        <v>8.4603843318617695</v>
      </c>
      <c r="H160" s="3">
        <v>10.5063634671746</v>
      </c>
      <c r="I160" s="3">
        <v>92.51</v>
      </c>
      <c r="J160" s="11">
        <v>32560</v>
      </c>
      <c r="K160" s="11">
        <v>20355956737</v>
      </c>
      <c r="L160" s="3">
        <v>211.06</v>
      </c>
    </row>
    <row r="161" spans="2:12" x14ac:dyDescent="0.35">
      <c r="B161" s="1" t="s">
        <v>15</v>
      </c>
      <c r="C161" s="3">
        <v>6.5208515429379194E-2</v>
      </c>
      <c r="D161" s="3">
        <v>23.703569204049199</v>
      </c>
      <c r="E161" s="3">
        <v>0.82727849053940705</v>
      </c>
      <c r="F161" s="3">
        <v>0.936284678119641</v>
      </c>
      <c r="G161" s="3">
        <v>10.9808132481625</v>
      </c>
      <c r="H161" s="3">
        <v>12.491048246571999</v>
      </c>
      <c r="I161" s="3">
        <v>92.76</v>
      </c>
      <c r="J161" s="11">
        <v>32368</v>
      </c>
      <c r="K161" s="11">
        <v>20235239425</v>
      </c>
      <c r="L161" s="3">
        <v>211.06</v>
      </c>
    </row>
    <row r="162" spans="2:12" x14ac:dyDescent="0.35">
      <c r="B162" s="1" t="s">
        <v>16</v>
      </c>
      <c r="C162" s="3">
        <v>4.21355986222288E-2</v>
      </c>
      <c r="D162" s="3">
        <v>27.4959262311449</v>
      </c>
      <c r="E162" s="3">
        <v>0.93260746453332</v>
      </c>
      <c r="F162" s="3">
        <v>0.96077672474836295</v>
      </c>
      <c r="G162" s="3">
        <v>8.1195596571606092</v>
      </c>
      <c r="H162" s="3">
        <v>8.3831718429194897</v>
      </c>
      <c r="I162" s="3">
        <v>93.32</v>
      </c>
      <c r="J162" s="11">
        <v>32496</v>
      </c>
      <c r="K162" s="11">
        <v>20315717633</v>
      </c>
      <c r="L162" s="3">
        <v>211.06</v>
      </c>
    </row>
    <row r="163" spans="2:12" x14ac:dyDescent="0.35">
      <c r="B163" s="1" t="s">
        <v>17</v>
      </c>
      <c r="C163" s="3">
        <v>4.02409665178802E-2</v>
      </c>
      <c r="D163" s="3">
        <v>27.8959519176179</v>
      </c>
      <c r="E163" s="3">
        <v>0.952547815303463</v>
      </c>
      <c r="F163" s="3">
        <v>0.96880740932702603</v>
      </c>
      <c r="G163" s="3">
        <v>7.9003149375917099</v>
      </c>
      <c r="H163" s="3">
        <v>7.5216561772436803</v>
      </c>
      <c r="I163" s="3">
        <v>93.29</v>
      </c>
      <c r="J163" s="11">
        <v>32816</v>
      </c>
      <c r="K163" s="11">
        <v>20516913153</v>
      </c>
      <c r="L163" s="3">
        <v>211.06</v>
      </c>
    </row>
    <row r="164" spans="2:12" x14ac:dyDescent="0.35">
      <c r="B164" s="1" t="s">
        <v>18</v>
      </c>
      <c r="C164" s="3">
        <v>4.0047437425780798E-2</v>
      </c>
      <c r="D164" s="3">
        <v>27.9417501618953</v>
      </c>
      <c r="E164" s="3">
        <v>0.95155599685137904</v>
      </c>
      <c r="F164" s="3">
        <v>0.965798261504487</v>
      </c>
      <c r="G164" s="3">
        <v>7.7502075263282002</v>
      </c>
      <c r="H164" s="3">
        <v>6.8632869860701602</v>
      </c>
      <c r="I164" s="3">
        <v>92.62</v>
      </c>
      <c r="J164" s="11">
        <v>33328</v>
      </c>
      <c r="K164" s="11">
        <v>20838825985</v>
      </c>
      <c r="L164" s="3">
        <v>211.06</v>
      </c>
    </row>
    <row r="165" spans="2:12" x14ac:dyDescent="0.35">
      <c r="B165" s="2" t="s">
        <v>36</v>
      </c>
    </row>
    <row r="166" spans="2:12" x14ac:dyDescent="0.35">
      <c r="B166" s="1" t="s">
        <v>11</v>
      </c>
      <c r="C166" s="3">
        <v>4.0796748098719901E-2</v>
      </c>
      <c r="D166" s="3">
        <v>27.776067333488999</v>
      </c>
      <c r="E166" s="3">
        <v>0.94475257663855805</v>
      </c>
      <c r="F166" s="3">
        <v>0.96615575655172303</v>
      </c>
      <c r="G166" s="3">
        <v>7.9600773422802202</v>
      </c>
      <c r="H166" s="3">
        <v>7.7372357304695001</v>
      </c>
      <c r="I166" s="3">
        <v>92.8</v>
      </c>
      <c r="J166" s="11">
        <v>32560</v>
      </c>
      <c r="K166" s="11">
        <v>20355956737</v>
      </c>
      <c r="L166" s="3">
        <v>211.06</v>
      </c>
    </row>
    <row r="167" spans="2:12" x14ac:dyDescent="0.35">
      <c r="B167" s="1" t="s">
        <v>12</v>
      </c>
      <c r="C167" s="3">
        <v>4.0934631956364702E-2</v>
      </c>
      <c r="D167" s="3">
        <v>27.747688299676</v>
      </c>
      <c r="E167" s="3">
        <v>0.94327386274565395</v>
      </c>
      <c r="F167" s="3">
        <v>0.96421791708828697</v>
      </c>
      <c r="G167" s="3">
        <v>7.9750839324350604</v>
      </c>
      <c r="H167" s="3">
        <v>7.9176056585239101</v>
      </c>
      <c r="I167" s="3">
        <v>93.62</v>
      </c>
      <c r="J167" s="11">
        <v>32560</v>
      </c>
      <c r="K167" s="11">
        <v>20355956737</v>
      </c>
      <c r="L167" s="3">
        <v>211.06</v>
      </c>
    </row>
    <row r="168" spans="2:12" x14ac:dyDescent="0.35">
      <c r="B168" s="1" t="s">
        <v>13</v>
      </c>
      <c r="C168" s="3">
        <v>4.12363130634779E-2</v>
      </c>
      <c r="D168" s="3">
        <v>27.684858575276301</v>
      </c>
      <c r="E168" s="3">
        <v>0.94206888354881002</v>
      </c>
      <c r="F168" s="3">
        <v>0.96182153123011205</v>
      </c>
      <c r="G168" s="3">
        <v>8.0271178004969599</v>
      </c>
      <c r="H168" s="3">
        <v>8.0957480911352402</v>
      </c>
      <c r="I168" s="3">
        <v>94.11</v>
      </c>
      <c r="J168" s="11">
        <v>32560</v>
      </c>
      <c r="K168" s="11">
        <v>20355956737</v>
      </c>
      <c r="L168" s="3">
        <v>211.06</v>
      </c>
    </row>
    <row r="169" spans="2:12" x14ac:dyDescent="0.35">
      <c r="B169" s="1" t="s">
        <v>14</v>
      </c>
      <c r="C169" s="3">
        <v>4.9505796225495599E-2</v>
      </c>
      <c r="D169" s="3">
        <v>26.1053696200267</v>
      </c>
      <c r="E169" s="3">
        <v>0.90493968613568099</v>
      </c>
      <c r="F169" s="3">
        <v>0.93052641385052504</v>
      </c>
      <c r="G169" s="3">
        <v>8.8379959045069807</v>
      </c>
      <c r="H169" s="3">
        <v>10.474270115812001</v>
      </c>
      <c r="I169" s="3">
        <v>94.24</v>
      </c>
      <c r="J169" s="11">
        <v>32560</v>
      </c>
      <c r="K169" s="11">
        <v>20355956737</v>
      </c>
      <c r="L169" s="3">
        <v>211.06</v>
      </c>
    </row>
    <row r="170" spans="2:12" x14ac:dyDescent="0.35">
      <c r="B170" s="1" t="s">
        <v>15</v>
      </c>
      <c r="C170" s="3">
        <v>6.5274252684844894E-2</v>
      </c>
      <c r="D170" s="3">
        <v>23.694561217785498</v>
      </c>
      <c r="E170" s="3">
        <v>0.82727530695626095</v>
      </c>
      <c r="F170" s="3">
        <v>0.93653348397154601</v>
      </c>
      <c r="G170" s="3">
        <v>10.969490326237</v>
      </c>
      <c r="H170" s="3">
        <v>12.6340655776029</v>
      </c>
      <c r="I170" s="3">
        <v>93.55</v>
      </c>
      <c r="J170" s="11">
        <v>32368</v>
      </c>
      <c r="K170" s="11">
        <v>20235239425</v>
      </c>
      <c r="L170" s="3">
        <v>211.06</v>
      </c>
    </row>
    <row r="171" spans="2:12" x14ac:dyDescent="0.35">
      <c r="B171" s="1" t="s">
        <v>16</v>
      </c>
      <c r="C171" s="3">
        <v>4.1717088150766801E-2</v>
      </c>
      <c r="D171" s="3">
        <v>27.582343958499202</v>
      </c>
      <c r="E171" s="3">
        <v>0.93384879284618505</v>
      </c>
      <c r="F171" s="3">
        <v>0.96143440319526796</v>
      </c>
      <c r="G171" s="3">
        <v>8.0513386497257606</v>
      </c>
      <c r="H171" s="3">
        <v>8.4150013782253907</v>
      </c>
      <c r="I171" s="3">
        <v>93.57</v>
      </c>
      <c r="J171" s="11">
        <v>32496</v>
      </c>
      <c r="K171" s="11">
        <v>20315717633</v>
      </c>
      <c r="L171" s="3">
        <v>211.06</v>
      </c>
    </row>
    <row r="172" spans="2:12" x14ac:dyDescent="0.35">
      <c r="B172" s="1" t="s">
        <v>17</v>
      </c>
      <c r="C172" s="3">
        <v>4.0087098683843601E-2</v>
      </c>
      <c r="D172" s="3">
        <v>27.928395681897801</v>
      </c>
      <c r="E172" s="3">
        <v>0.95405301092415395</v>
      </c>
      <c r="F172" s="3">
        <v>0.96958825615927102</v>
      </c>
      <c r="G172" s="3">
        <v>7.8627372203379897</v>
      </c>
      <c r="H172" s="3">
        <v>7.4045824660014299</v>
      </c>
      <c r="I172" s="3">
        <v>93.01</v>
      </c>
      <c r="J172" s="11">
        <v>32816</v>
      </c>
      <c r="K172" s="11">
        <v>20516913153</v>
      </c>
      <c r="L172" s="3">
        <v>211.06</v>
      </c>
    </row>
    <row r="173" spans="2:12" x14ac:dyDescent="0.35">
      <c r="B173" s="1" t="s">
        <v>18</v>
      </c>
      <c r="C173" s="3">
        <v>3.9886624150016897E-2</v>
      </c>
      <c r="D173" s="3">
        <v>27.975943481163402</v>
      </c>
      <c r="E173" s="3">
        <v>0.95338591215964097</v>
      </c>
      <c r="F173" s="3">
        <v>0.96756920366404398</v>
      </c>
      <c r="G173" s="3">
        <v>7.7725956504248996</v>
      </c>
      <c r="H173" s="3">
        <v>6.7373604958899298</v>
      </c>
      <c r="I173" s="3">
        <v>92.96</v>
      </c>
      <c r="J173" s="11">
        <v>33328</v>
      </c>
      <c r="K173" s="11">
        <v>20838825985</v>
      </c>
      <c r="L173" s="3">
        <v>211.06</v>
      </c>
    </row>
    <row r="174" spans="2:12" x14ac:dyDescent="0.35">
      <c r="B174" s="2" t="s">
        <v>37</v>
      </c>
    </row>
    <row r="175" spans="2:12" x14ac:dyDescent="0.35">
      <c r="B175" s="1" t="s">
        <v>11</v>
      </c>
      <c r="C175" s="3">
        <v>4.1009631818751703E-2</v>
      </c>
      <c r="D175" s="3">
        <v>27.731888357196201</v>
      </c>
      <c r="E175" s="3">
        <v>0.94239059286336202</v>
      </c>
      <c r="F175" s="3">
        <v>0.96460948311438099</v>
      </c>
      <c r="G175" s="3">
        <v>8.0223482938198991</v>
      </c>
      <c r="H175" s="3">
        <v>7.9800566394262704</v>
      </c>
      <c r="I175" s="3">
        <v>93.29</v>
      </c>
      <c r="J175" s="11">
        <v>32560</v>
      </c>
      <c r="K175" s="11">
        <v>20355956737</v>
      </c>
      <c r="L175" s="3">
        <v>211.06</v>
      </c>
    </row>
    <row r="176" spans="2:12" x14ac:dyDescent="0.35">
      <c r="B176" s="1" t="s">
        <v>12</v>
      </c>
      <c r="C176" s="3">
        <v>4.1080873659427301E-2</v>
      </c>
      <c r="D176" s="3">
        <v>27.716355907971199</v>
      </c>
      <c r="E176" s="3">
        <v>0.94299071153683101</v>
      </c>
      <c r="F176" s="3">
        <v>0.96420923150273397</v>
      </c>
      <c r="G176" s="3">
        <v>8.0164378700427594</v>
      </c>
      <c r="H176" s="3">
        <v>7.8868194346137201</v>
      </c>
      <c r="I176" s="3">
        <v>92.99</v>
      </c>
      <c r="J176" s="11">
        <v>32560</v>
      </c>
      <c r="K176" s="11">
        <v>20355956737</v>
      </c>
      <c r="L176" s="3">
        <v>211.06</v>
      </c>
    </row>
    <row r="177" spans="2:13" x14ac:dyDescent="0.35">
      <c r="B177" s="1" t="s">
        <v>13</v>
      </c>
      <c r="C177" s="3">
        <v>4.1492474403469801E-2</v>
      </c>
      <c r="D177" s="3">
        <v>27.6310816691776</v>
      </c>
      <c r="E177" s="3">
        <v>0.94127301323045398</v>
      </c>
      <c r="F177" s="3">
        <v>0.96082961861972704</v>
      </c>
      <c r="G177" s="3">
        <v>8.0640350451175298</v>
      </c>
      <c r="H177" s="3">
        <v>8.1650907329101496</v>
      </c>
      <c r="I177" s="3">
        <v>92.83</v>
      </c>
      <c r="J177" s="11">
        <v>32560</v>
      </c>
      <c r="K177" s="11">
        <v>20355956737</v>
      </c>
      <c r="L177" s="3">
        <v>211.06</v>
      </c>
    </row>
    <row r="178" spans="2:13" x14ac:dyDescent="0.35">
      <c r="B178" s="1" t="s">
        <v>14</v>
      </c>
      <c r="C178" s="3">
        <v>4.8016580363274199E-2</v>
      </c>
      <c r="D178" s="3">
        <v>26.368900688548202</v>
      </c>
      <c r="E178" s="3">
        <v>0.90504999917561502</v>
      </c>
      <c r="F178" s="3">
        <v>0.927029819222427</v>
      </c>
      <c r="G178" s="3">
        <v>8.7771122128619492</v>
      </c>
      <c r="H178" s="3">
        <v>10.638942561606401</v>
      </c>
      <c r="I178" s="3">
        <v>93.48</v>
      </c>
      <c r="J178" s="11">
        <v>32560</v>
      </c>
      <c r="K178" s="11">
        <v>20355956737</v>
      </c>
      <c r="L178" s="3">
        <v>211.06</v>
      </c>
    </row>
    <row r="179" spans="2:13" x14ac:dyDescent="0.35">
      <c r="B179" s="1" t="s">
        <v>15</v>
      </c>
      <c r="C179" s="3">
        <v>6.5617223073990705E-2</v>
      </c>
      <c r="D179" s="3">
        <v>23.649237802267301</v>
      </c>
      <c r="E179" s="3">
        <v>0.82715290088673599</v>
      </c>
      <c r="F179" s="3">
        <v>0.93568745183073898</v>
      </c>
      <c r="G179" s="3">
        <v>11.0516705374436</v>
      </c>
      <c r="H179" s="3">
        <v>12.451745630540399</v>
      </c>
      <c r="I179" s="3">
        <v>93.89</v>
      </c>
      <c r="J179" s="11">
        <v>32368</v>
      </c>
      <c r="K179" s="11">
        <v>20235239425</v>
      </c>
      <c r="L179" s="3">
        <v>211.06</v>
      </c>
    </row>
    <row r="180" spans="2:13" x14ac:dyDescent="0.35">
      <c r="B180" s="1" t="s">
        <v>16</v>
      </c>
      <c r="C180" s="3">
        <v>4.21335045064124E-2</v>
      </c>
      <c r="D180" s="3">
        <v>27.496709276519201</v>
      </c>
      <c r="E180" s="3">
        <v>0.93376440720183995</v>
      </c>
      <c r="F180" s="3">
        <v>0.96131052616927104</v>
      </c>
      <c r="G180" s="3">
        <v>8.1387595366062495</v>
      </c>
      <c r="H180" s="3">
        <v>8.4255156006789793</v>
      </c>
      <c r="I180" s="3">
        <v>93.62</v>
      </c>
      <c r="J180" s="11">
        <v>32496</v>
      </c>
      <c r="K180" s="11">
        <v>20315717633</v>
      </c>
      <c r="L180" s="3">
        <v>211.06</v>
      </c>
    </row>
    <row r="181" spans="2:13" x14ac:dyDescent="0.35">
      <c r="B181" s="1" t="s">
        <v>17</v>
      </c>
      <c r="C181" s="3">
        <v>4.0353431603779702E-2</v>
      </c>
      <c r="D181" s="3">
        <v>27.871825647344199</v>
      </c>
      <c r="E181" s="3">
        <v>0.95283869014955502</v>
      </c>
      <c r="F181" s="3">
        <v>0.96881836327379101</v>
      </c>
      <c r="G181" s="3">
        <v>7.9430113287705097</v>
      </c>
      <c r="H181" s="3">
        <v>7.3773837989527902</v>
      </c>
      <c r="I181" s="3">
        <v>92.21</v>
      </c>
      <c r="J181" s="11">
        <v>32816</v>
      </c>
      <c r="K181" s="11">
        <v>20516913153</v>
      </c>
      <c r="L181" s="3">
        <v>211.06</v>
      </c>
    </row>
    <row r="182" spans="2:13" x14ac:dyDescent="0.35">
      <c r="B182" s="1" t="s">
        <v>18</v>
      </c>
      <c r="C182" s="3">
        <v>4.0032726796696998E-2</v>
      </c>
      <c r="D182" s="3">
        <v>27.945268681207299</v>
      </c>
      <c r="E182" s="3">
        <v>0.95123633805543695</v>
      </c>
      <c r="F182" s="3">
        <v>0.96598924876557002</v>
      </c>
      <c r="G182" s="3">
        <v>7.8281792850094902</v>
      </c>
      <c r="H182" s="3">
        <v>6.8320269177863002</v>
      </c>
      <c r="I182" s="3">
        <v>92.3</v>
      </c>
      <c r="J182" s="11">
        <v>33328</v>
      </c>
      <c r="K182" s="11">
        <v>20838825985</v>
      </c>
      <c r="L182" s="3">
        <v>211.06</v>
      </c>
    </row>
    <row r="183" spans="2:13" x14ac:dyDescent="0.35">
      <c r="B183" s="2" t="s">
        <v>38</v>
      </c>
    </row>
    <row r="184" spans="2:13" x14ac:dyDescent="0.35">
      <c r="B184" s="1" t="s">
        <v>11</v>
      </c>
      <c r="C184" s="3">
        <v>4.0795659704027903E-2</v>
      </c>
      <c r="D184" s="3">
        <v>27.775153471685801</v>
      </c>
      <c r="E184" s="3">
        <v>0.94664483078484996</v>
      </c>
      <c r="F184" s="3">
        <v>0.966969916085198</v>
      </c>
      <c r="G184" s="3">
        <v>7.9562318559922698</v>
      </c>
      <c r="H184" s="3">
        <v>7.4964450952435202</v>
      </c>
      <c r="I184" s="3">
        <v>91.47</v>
      </c>
      <c r="J184" s="11">
        <v>32560</v>
      </c>
      <c r="K184" s="11">
        <v>20355956737</v>
      </c>
      <c r="L184" s="3">
        <v>211.06</v>
      </c>
    </row>
    <row r="185" spans="2:13" x14ac:dyDescent="0.35">
      <c r="B185" s="1" t="s">
        <v>12</v>
      </c>
      <c r="C185" s="3">
        <v>4.0870295153602902E-2</v>
      </c>
      <c r="D185" s="3">
        <v>27.760964415323901</v>
      </c>
      <c r="E185" s="3">
        <v>0.94493331658608204</v>
      </c>
      <c r="F185" s="3">
        <v>0.96577004713473302</v>
      </c>
      <c r="G185" s="3">
        <v>7.9687673280993696</v>
      </c>
      <c r="H185" s="3">
        <v>7.9418519763038002</v>
      </c>
      <c r="I185" s="3">
        <v>91.83</v>
      </c>
      <c r="J185" s="11">
        <v>32560</v>
      </c>
      <c r="K185" s="11">
        <v>20355956737</v>
      </c>
      <c r="L185" s="3">
        <v>211.06</v>
      </c>
    </row>
    <row r="186" spans="2:13" x14ac:dyDescent="0.35">
      <c r="B186" s="1" t="s">
        <v>13</v>
      </c>
      <c r="C186" s="3">
        <v>4.1279807868047497E-2</v>
      </c>
      <c r="D186" s="3">
        <v>27.674941023459098</v>
      </c>
      <c r="E186" s="3">
        <v>0.94187296050388603</v>
      </c>
      <c r="F186" s="3">
        <v>0.96182605648075303</v>
      </c>
      <c r="G186" s="3">
        <v>8.0214453298346697</v>
      </c>
      <c r="H186" s="3">
        <v>8.1713625541155093</v>
      </c>
      <c r="I186" s="3">
        <v>91.79</v>
      </c>
      <c r="J186" s="11">
        <v>32560</v>
      </c>
      <c r="K186" s="11">
        <v>20355956737</v>
      </c>
      <c r="L186" s="3">
        <v>211.06</v>
      </c>
    </row>
    <row r="187" spans="2:13" x14ac:dyDescent="0.35">
      <c r="B187" s="1" t="s">
        <v>14</v>
      </c>
      <c r="C187" s="3">
        <v>4.60259699295133E-2</v>
      </c>
      <c r="D187" s="3">
        <v>26.735346815417898</v>
      </c>
      <c r="E187" s="3">
        <v>0.90483587103028995</v>
      </c>
      <c r="F187" s="3">
        <v>0.92824789410431097</v>
      </c>
      <c r="G187" s="3">
        <v>8.4614941256693097</v>
      </c>
      <c r="H187" s="3">
        <v>10.734560941118399</v>
      </c>
      <c r="I187" s="3">
        <v>91.97</v>
      </c>
      <c r="J187" s="11">
        <v>32560</v>
      </c>
      <c r="K187" s="11">
        <v>20355956737</v>
      </c>
      <c r="L187" s="3">
        <v>211.06</v>
      </c>
    </row>
    <row r="188" spans="2:13" x14ac:dyDescent="0.35">
      <c r="B188" s="1" t="s">
        <v>15</v>
      </c>
      <c r="C188" s="3">
        <v>6.4977384221194798E-2</v>
      </c>
      <c r="D188" s="3">
        <v>23.7338472961533</v>
      </c>
      <c r="E188" s="3">
        <v>0.82887905265815198</v>
      </c>
      <c r="F188" s="3">
        <v>0.93679553573643604</v>
      </c>
      <c r="G188" s="3">
        <v>10.928813500085701</v>
      </c>
      <c r="H188" s="3">
        <v>12.5430789201218</v>
      </c>
      <c r="I188" s="3">
        <v>92.14</v>
      </c>
      <c r="J188" s="11">
        <v>32368</v>
      </c>
      <c r="K188" s="11">
        <v>20235239425</v>
      </c>
      <c r="L188" s="3">
        <v>211.06</v>
      </c>
    </row>
    <row r="189" spans="2:13" x14ac:dyDescent="0.35">
      <c r="B189" s="1" t="s">
        <v>16</v>
      </c>
      <c r="C189" s="3">
        <v>4.1682317533331001E-2</v>
      </c>
      <c r="D189" s="3">
        <v>27.590171647765899</v>
      </c>
      <c r="E189" s="3">
        <v>0.93442686395908003</v>
      </c>
      <c r="F189" s="3">
        <v>0.96223530574259397</v>
      </c>
      <c r="G189" s="3">
        <v>8.0507898686629495</v>
      </c>
      <c r="H189" s="3">
        <v>8.4477248145389208</v>
      </c>
      <c r="I189" s="3">
        <v>91.51</v>
      </c>
      <c r="J189" s="11">
        <v>32496</v>
      </c>
      <c r="K189" s="11">
        <v>20315717633</v>
      </c>
      <c r="L189" s="3">
        <v>211.06</v>
      </c>
    </row>
    <row r="190" spans="2:13" x14ac:dyDescent="0.35">
      <c r="B190" s="1" t="s">
        <v>17</v>
      </c>
      <c r="C190" s="3">
        <v>4.00346417173921E-2</v>
      </c>
      <c r="D190" s="3">
        <v>27.939821329858098</v>
      </c>
      <c r="E190" s="3">
        <v>0.95409815475056403</v>
      </c>
      <c r="F190" s="3">
        <v>0.96946885285306095</v>
      </c>
      <c r="G190" s="3">
        <v>7.8638526664012502</v>
      </c>
      <c r="H190" s="3">
        <v>7.3656111141446301</v>
      </c>
      <c r="I190" s="3">
        <v>92.03</v>
      </c>
      <c r="J190" s="11">
        <v>32816</v>
      </c>
      <c r="K190" s="11">
        <v>20516913153</v>
      </c>
      <c r="L190" s="3">
        <v>211.06</v>
      </c>
    </row>
    <row r="191" spans="2:13" x14ac:dyDescent="0.35">
      <c r="B191" s="1" t="s">
        <v>18</v>
      </c>
      <c r="C191" s="3">
        <v>3.9646842043418798E-2</v>
      </c>
      <c r="D191" s="3">
        <v>28.027627636085999</v>
      </c>
      <c r="E191" s="3">
        <v>0.95515234355747802</v>
      </c>
      <c r="F191" s="3">
        <v>0.96867735001758004</v>
      </c>
      <c r="G191" s="3">
        <v>7.7357302438613003</v>
      </c>
      <c r="H191" s="3">
        <v>6.7670752338740696</v>
      </c>
      <c r="I191" s="3">
        <v>91.58</v>
      </c>
      <c r="J191" s="11">
        <v>33328</v>
      </c>
      <c r="K191" s="11">
        <v>20838825985</v>
      </c>
      <c r="L191" s="3">
        <v>211.06</v>
      </c>
    </row>
    <row r="192" spans="2:13" x14ac:dyDescent="0.35">
      <c r="B192" s="2" t="s">
        <v>19</v>
      </c>
      <c r="C192" s="10">
        <f>(SUM(C103:C110)+SUM(C112:C119)+SUM(C121:C128)+SUM(C130:C137)+SUM(C139:C146)+SUM(C148:C155)+SUM(C157:C164)+SUM(C166:C173)+SUM(C175:C182)+SUM(C184:C191))/80</f>
        <v>4.472008599530744E-2</v>
      </c>
      <c r="D192" s="10">
        <f t="shared" ref="D192" si="4">(SUM(D103:D110)+SUM(D112:D119)+SUM(D121:D128)+SUM(D130:D137)+SUM(D139:D146)+SUM(D148:D155)+SUM(D157:D164)+SUM(D166:D173)+SUM(D175:D182)+SUM(D184:D191))/80</f>
        <v>27.097914202811932</v>
      </c>
      <c r="E192" s="10">
        <f t="shared" ref="E192" si="5">(SUM(E103:E110)+SUM(E112:E119)+SUM(E121:E128)+SUM(E130:E137)+SUM(E139:E146)+SUM(E148:E155)+SUM(E157:E164)+SUM(E166:E173)+SUM(E175:E182)+SUM(E184:E191))/80</f>
        <v>0.9254634785614746</v>
      </c>
      <c r="F192" s="10">
        <f t="shared" ref="F192" si="6">(SUM(F103:F110)+SUM(F112:F119)+SUM(F121:F128)+SUM(F130:F137)+SUM(F139:F146)+SUM(F148:F155)+SUM(F157:F164)+SUM(F166:F173)+SUM(F175:F182)+SUM(F184:F191))/80</f>
        <v>0.95689508975230597</v>
      </c>
      <c r="G192" s="10">
        <f t="shared" ref="G192" si="7">(SUM(G103:G110)+SUM(G112:G119)+SUM(G121:G128)+SUM(G130:G137)+SUM(G139:G146)+SUM(G148:G155)+SUM(G157:G164)+SUM(G166:G173)+SUM(G175:G182)+SUM(G184:G191))/80</f>
        <v>8.4146331527407181</v>
      </c>
      <c r="H192" s="10">
        <f t="shared" ref="H192:L192" si="8">(SUM(H103:H110)+SUM(H112:H119)+SUM(H121:H128)+SUM(H130:H137)+SUM(H139:H146)+SUM(H148:H155)+SUM(H157:H164)+SUM(H166:H173)+SUM(H175:H182)+SUM(H184:H191))/80</f>
        <v>8.6965166054989957</v>
      </c>
      <c r="I192" s="10">
        <f t="shared" si="8"/>
        <v>92.24362499999998</v>
      </c>
      <c r="J192" s="10">
        <f t="shared" si="8"/>
        <v>32656</v>
      </c>
      <c r="K192" s="10">
        <f t="shared" si="8"/>
        <v>20416315393</v>
      </c>
      <c r="L192" s="10">
        <f t="shared" si="8"/>
        <v>211.06</v>
      </c>
      <c r="M192" s="2"/>
    </row>
    <row r="193" spans="2:12" x14ac:dyDescent="0.35">
      <c r="B193" s="10" t="s">
        <v>142</v>
      </c>
      <c r="C193" s="15">
        <f>SUM(C103:C106,C108:C110,C112:C115,C117:C119,C121:C124,C126:C128,C130:C133,C135:C137,C139:C142,C144:C146,C148:C151,C153:C155,C157:C160,C162:C164,C166:C169,C171:C173,C175:C178,C180:C182,C184:C187,C189:C191)/70</f>
        <v>4.1783906819076476E-2</v>
      </c>
      <c r="D193" s="15">
        <f t="shared" ref="D193:L193" si="9">SUM(D103:D106,D108:D110,D112:D115,D117:D119,D121:D124,D126:D128,D130:D133,D135:D137,D139:D142,D144:D146,D148:D151,D153:D155,D157:D160,D162:D164,D166:D169,D171:D173,D175:D178,D180:D182,D184:D187,D189:D191)/70</f>
        <v>27.584092645806876</v>
      </c>
      <c r="E193" s="15">
        <f t="shared" si="9"/>
        <v>0.93947541366080611</v>
      </c>
      <c r="F193" s="15">
        <f t="shared" si="9"/>
        <v>0.95983134582101859</v>
      </c>
      <c r="G193" s="15">
        <f t="shared" si="9"/>
        <v>8.0491913921084315</v>
      </c>
      <c r="H193" s="15">
        <f t="shared" si="9"/>
        <v>8.1501584086903129</v>
      </c>
      <c r="I193" s="15">
        <f t="shared" si="9"/>
        <v>92.240857142857138</v>
      </c>
      <c r="J193" s="15">
        <f t="shared" si="9"/>
        <v>32697.142857142859</v>
      </c>
      <c r="K193" s="15">
        <f t="shared" si="9"/>
        <v>20442183388.42857</v>
      </c>
      <c r="L193" s="15">
        <f t="shared" si="9"/>
        <v>211.05999999999989</v>
      </c>
    </row>
    <row r="195" spans="2:12" x14ac:dyDescent="0.35">
      <c r="B195" s="1" t="s">
        <v>21</v>
      </c>
    </row>
    <row r="196" spans="2:12" x14ac:dyDescent="0.35">
      <c r="B196" s="1" t="s">
        <v>2</v>
      </c>
      <c r="C196" s="1" t="s">
        <v>3</v>
      </c>
      <c r="D196" s="1" t="s">
        <v>4</v>
      </c>
      <c r="E196" s="1" t="s">
        <v>5</v>
      </c>
      <c r="F196" s="1" t="s">
        <v>6</v>
      </c>
      <c r="G196" s="1" t="s">
        <v>7</v>
      </c>
      <c r="H196" s="1" t="s">
        <v>8</v>
      </c>
      <c r="I196" s="1" t="s">
        <v>50</v>
      </c>
      <c r="J196" s="1" t="s">
        <v>9</v>
      </c>
      <c r="K196" s="1" t="s">
        <v>10</v>
      </c>
      <c r="L196" s="1" t="s">
        <v>51</v>
      </c>
    </row>
    <row r="197" spans="2:12" x14ac:dyDescent="0.35">
      <c r="B197" s="2" t="s">
        <v>29</v>
      </c>
    </row>
    <row r="198" spans="2:12" x14ac:dyDescent="0.35">
      <c r="B198" s="1" t="s">
        <v>11</v>
      </c>
      <c r="C198" s="3">
        <v>1.6629204234053001E-2</v>
      </c>
      <c r="D198" s="3">
        <v>35.5432953588369</v>
      </c>
      <c r="E198" s="3">
        <v>0.96549048018415795</v>
      </c>
      <c r="F198" s="3">
        <v>0.99447569047656603</v>
      </c>
      <c r="G198" s="3">
        <v>2.03921757584745</v>
      </c>
      <c r="H198" s="3">
        <v>2.6941612879223502</v>
      </c>
      <c r="I198" s="3">
        <v>93.4</v>
      </c>
      <c r="J198" s="11">
        <v>27815</v>
      </c>
      <c r="K198" s="11">
        <v>11476479001</v>
      </c>
      <c r="L198" s="3">
        <v>81.489999999999995</v>
      </c>
    </row>
    <row r="199" spans="2:12" x14ac:dyDescent="0.35">
      <c r="B199" s="1" t="s">
        <v>12</v>
      </c>
      <c r="C199" s="3">
        <v>1.7168186203962401E-2</v>
      </c>
      <c r="D199" s="3">
        <v>35.271267829777003</v>
      </c>
      <c r="E199" s="3">
        <v>0.96512587323231103</v>
      </c>
      <c r="F199" s="3">
        <v>0.99366636074192405</v>
      </c>
      <c r="G199" s="3">
        <v>2.07747764807459</v>
      </c>
      <c r="H199" s="3">
        <v>2.8264411346911702</v>
      </c>
      <c r="I199" s="3">
        <v>90.67</v>
      </c>
      <c r="J199" s="11">
        <v>27815</v>
      </c>
      <c r="K199" s="11">
        <v>11476479001</v>
      </c>
      <c r="L199" s="3">
        <v>81.489999999999995</v>
      </c>
    </row>
    <row r="200" spans="2:12" x14ac:dyDescent="0.35">
      <c r="B200" s="1" t="s">
        <v>13</v>
      </c>
      <c r="C200" s="3">
        <v>2.0150473836188398E-2</v>
      </c>
      <c r="D200" s="3">
        <v>33.9006415980678</v>
      </c>
      <c r="E200" s="3">
        <v>0.95927751578684695</v>
      </c>
      <c r="F200" s="3">
        <v>0.98794617601240997</v>
      </c>
      <c r="G200" s="3">
        <v>2.3627435669977901</v>
      </c>
      <c r="H200" s="3">
        <v>3.3979870955695999</v>
      </c>
      <c r="I200" s="3">
        <v>91.46</v>
      </c>
      <c r="J200" s="11">
        <v>27815</v>
      </c>
      <c r="K200" s="11">
        <v>11476479001</v>
      </c>
      <c r="L200" s="3">
        <v>81.489999999999995</v>
      </c>
    </row>
    <row r="201" spans="2:12" x14ac:dyDescent="0.35">
      <c r="B201" s="1" t="s">
        <v>14</v>
      </c>
      <c r="C201" s="3">
        <v>3.0759830623939E-2</v>
      </c>
      <c r="D201" s="3">
        <v>30.232183256869401</v>
      </c>
      <c r="E201" s="3">
        <v>0.93396988968203898</v>
      </c>
      <c r="F201" s="3">
        <v>0.97219635349556699</v>
      </c>
      <c r="G201" s="3">
        <v>3.30096288293469</v>
      </c>
      <c r="H201" s="3">
        <v>4.9418407937637996</v>
      </c>
      <c r="I201" s="3">
        <v>91.43</v>
      </c>
      <c r="J201" s="11">
        <v>27815</v>
      </c>
      <c r="K201" s="11">
        <v>11476479001</v>
      </c>
      <c r="L201" s="3">
        <v>81.489999999999995</v>
      </c>
    </row>
    <row r="202" spans="2:12" x14ac:dyDescent="0.35">
      <c r="B202" s="1" t="s">
        <v>15</v>
      </c>
      <c r="C202" s="3">
        <v>0.115730430474048</v>
      </c>
      <c r="D202" s="3">
        <v>18.724565687862501</v>
      </c>
      <c r="E202" s="3">
        <v>0.68615418892513202</v>
      </c>
      <c r="F202" s="3">
        <v>0.90290763858932199</v>
      </c>
      <c r="G202" s="3">
        <v>8.4892850514955001</v>
      </c>
      <c r="H202" s="3">
        <v>12.1201049416168</v>
      </c>
      <c r="I202" s="3">
        <v>90.88</v>
      </c>
      <c r="J202" s="11">
        <v>27623</v>
      </c>
      <c r="K202" s="11">
        <v>11396837401</v>
      </c>
      <c r="L202" s="3">
        <v>81.489999999999995</v>
      </c>
    </row>
    <row r="203" spans="2:12" x14ac:dyDescent="0.35">
      <c r="B203" s="1" t="s">
        <v>16</v>
      </c>
      <c r="C203" s="3">
        <v>2.0023501004639802E-2</v>
      </c>
      <c r="D203" s="3">
        <v>33.947140803215497</v>
      </c>
      <c r="E203" s="3">
        <v>0.95876452759128605</v>
      </c>
      <c r="F203" s="3">
        <v>0.99207727219393704</v>
      </c>
      <c r="G203" s="3">
        <v>2.4850509031564099</v>
      </c>
      <c r="H203" s="3">
        <v>3.4707401361744599</v>
      </c>
      <c r="I203" s="3">
        <v>90.74</v>
      </c>
      <c r="J203" s="11">
        <v>27751</v>
      </c>
      <c r="K203" s="11">
        <v>11449931801</v>
      </c>
      <c r="L203" s="3">
        <v>81.489999999999995</v>
      </c>
    </row>
    <row r="204" spans="2:12" x14ac:dyDescent="0.35">
      <c r="B204" s="1" t="s">
        <v>17</v>
      </c>
      <c r="C204" s="3">
        <v>1.48902401499289E-2</v>
      </c>
      <c r="D204" s="3">
        <v>36.500546809572903</v>
      </c>
      <c r="E204" s="3">
        <v>0.97174532067431896</v>
      </c>
      <c r="F204" s="3">
        <v>0.99365735891884799</v>
      </c>
      <c r="G204" s="3">
        <v>1.8358973927859299</v>
      </c>
      <c r="H204" s="3">
        <v>2.6648990499707299</v>
      </c>
      <c r="I204" s="3">
        <v>90.92</v>
      </c>
      <c r="J204" s="11">
        <v>28071</v>
      </c>
      <c r="K204" s="11">
        <v>11582667801</v>
      </c>
      <c r="L204" s="3">
        <v>81.489999999999995</v>
      </c>
    </row>
    <row r="205" spans="2:12" x14ac:dyDescent="0.35">
      <c r="B205" s="1" t="s">
        <v>18</v>
      </c>
      <c r="C205" s="3">
        <v>1.46112934077964E-2</v>
      </c>
      <c r="D205" s="3">
        <v>36.661084215677597</v>
      </c>
      <c r="E205" s="3">
        <v>0.97886229413694303</v>
      </c>
      <c r="F205" s="3">
        <v>0.99493485644393198</v>
      </c>
      <c r="G205" s="3">
        <v>1.5910577335559699</v>
      </c>
      <c r="H205" s="3">
        <v>2.5148611382467001</v>
      </c>
      <c r="I205" s="3">
        <v>90.31</v>
      </c>
      <c r="J205" s="11">
        <v>28583</v>
      </c>
      <c r="K205" s="11">
        <v>11795045401</v>
      </c>
      <c r="L205" s="3">
        <v>81.489999999999995</v>
      </c>
    </row>
    <row r="206" spans="2:12" x14ac:dyDescent="0.35">
      <c r="B206" s="2" t="s">
        <v>30</v>
      </c>
    </row>
    <row r="207" spans="2:12" x14ac:dyDescent="0.35">
      <c r="B207" s="1" t="s">
        <v>11</v>
      </c>
      <c r="C207" s="3">
        <v>1.6551543476040299E-2</v>
      </c>
      <c r="D207" s="3">
        <v>35.584299485817503</v>
      </c>
      <c r="E207" s="3">
        <v>0.96562406216832497</v>
      </c>
      <c r="F207" s="3">
        <v>0.99461380071619898</v>
      </c>
      <c r="G207" s="3">
        <v>2.04569478096353</v>
      </c>
      <c r="H207" s="3">
        <v>2.6741398690309302</v>
      </c>
      <c r="I207" s="3">
        <v>91.07</v>
      </c>
      <c r="J207" s="11">
        <v>27815</v>
      </c>
      <c r="K207" s="11">
        <v>11476479001</v>
      </c>
      <c r="L207" s="3">
        <v>81.489999999999995</v>
      </c>
    </row>
    <row r="208" spans="2:12" x14ac:dyDescent="0.35">
      <c r="B208" s="1" t="s">
        <v>12</v>
      </c>
      <c r="C208" s="3">
        <v>1.6660254999073601E-2</v>
      </c>
      <c r="D208" s="3">
        <v>35.529501140188799</v>
      </c>
      <c r="E208" s="3">
        <v>0.96487996212875904</v>
      </c>
      <c r="F208" s="3">
        <v>0.99321006076419405</v>
      </c>
      <c r="G208" s="3">
        <v>2.06857899657569</v>
      </c>
      <c r="H208" s="3">
        <v>2.7804718271428701</v>
      </c>
      <c r="I208" s="3">
        <v>90.99</v>
      </c>
      <c r="J208" s="11">
        <v>27815</v>
      </c>
      <c r="K208" s="11">
        <v>11476479001</v>
      </c>
      <c r="L208" s="3">
        <v>81.489999999999995</v>
      </c>
    </row>
    <row r="209" spans="2:12" x14ac:dyDescent="0.35">
      <c r="B209" s="1" t="s">
        <v>13</v>
      </c>
      <c r="C209" s="3">
        <v>1.9213505340211798E-2</v>
      </c>
      <c r="D209" s="3">
        <v>34.308959202783903</v>
      </c>
      <c r="E209" s="3">
        <v>0.96068413408092701</v>
      </c>
      <c r="F209" s="3">
        <v>0.98939887786054004</v>
      </c>
      <c r="G209" s="3">
        <v>2.2568389556969</v>
      </c>
      <c r="H209" s="3">
        <v>3.25765082723135</v>
      </c>
      <c r="I209" s="3">
        <v>90.8</v>
      </c>
      <c r="J209" s="11">
        <v>27815</v>
      </c>
      <c r="K209" s="11">
        <v>11476479001</v>
      </c>
      <c r="L209" s="3">
        <v>81.489999999999995</v>
      </c>
    </row>
    <row r="210" spans="2:12" x14ac:dyDescent="0.35">
      <c r="B210" s="1" t="s">
        <v>14</v>
      </c>
      <c r="C210" s="3">
        <v>2.9673812559571602E-2</v>
      </c>
      <c r="D210" s="3">
        <v>30.545401178528099</v>
      </c>
      <c r="E210" s="3">
        <v>0.93853825549554004</v>
      </c>
      <c r="F210" s="3">
        <v>0.97779958454573901</v>
      </c>
      <c r="G210" s="3">
        <v>3.1081342439311102</v>
      </c>
      <c r="H210" s="3">
        <v>4.4934311907896403</v>
      </c>
      <c r="I210" s="3">
        <v>90.56</v>
      </c>
      <c r="J210" s="11">
        <v>27815</v>
      </c>
      <c r="K210" s="11">
        <v>11476479001</v>
      </c>
      <c r="L210" s="3">
        <v>81.489999999999995</v>
      </c>
    </row>
    <row r="211" spans="2:12" x14ac:dyDescent="0.35">
      <c r="B211" s="1" t="s">
        <v>15</v>
      </c>
      <c r="C211" s="3">
        <v>0.11701467621796199</v>
      </c>
      <c r="D211" s="3">
        <v>18.628743446533299</v>
      </c>
      <c r="E211" s="3">
        <v>0.68361903466891905</v>
      </c>
      <c r="F211" s="3">
        <v>0.89992583837955398</v>
      </c>
      <c r="G211" s="3">
        <v>8.5571430097434202</v>
      </c>
      <c r="H211" s="3">
        <v>12.1928054751424</v>
      </c>
      <c r="I211" s="3">
        <v>90.89</v>
      </c>
      <c r="J211" s="11">
        <v>27623</v>
      </c>
      <c r="K211" s="11">
        <v>11396837401</v>
      </c>
      <c r="L211" s="3">
        <v>81.489999999999995</v>
      </c>
    </row>
    <row r="212" spans="2:12" x14ac:dyDescent="0.35">
      <c r="B212" s="1" t="s">
        <v>16</v>
      </c>
      <c r="C212" s="3">
        <v>1.9173733976179101E-2</v>
      </c>
      <c r="D212" s="3">
        <v>34.317134373839899</v>
      </c>
      <c r="E212" s="3">
        <v>0.95893558730736095</v>
      </c>
      <c r="F212" s="3">
        <v>0.99200965102348604</v>
      </c>
      <c r="G212" s="3">
        <v>2.4349640572348901</v>
      </c>
      <c r="H212" s="3">
        <v>3.04858599381325</v>
      </c>
      <c r="I212" s="3">
        <v>90.42</v>
      </c>
      <c r="J212" s="11">
        <v>27751</v>
      </c>
      <c r="K212" s="11">
        <v>11449931801</v>
      </c>
      <c r="L212" s="3">
        <v>81.489999999999995</v>
      </c>
    </row>
    <row r="213" spans="2:12" x14ac:dyDescent="0.35">
      <c r="B213" s="1" t="s">
        <v>17</v>
      </c>
      <c r="C213" s="3">
        <v>1.51091049201142E-2</v>
      </c>
      <c r="D213" s="3">
        <v>36.370605279466403</v>
      </c>
      <c r="E213" s="3">
        <v>0.97215973747153905</v>
      </c>
      <c r="F213" s="3">
        <v>0.99408943998231303</v>
      </c>
      <c r="G213" s="3">
        <v>1.8678879484099999</v>
      </c>
      <c r="H213" s="3">
        <v>2.68115618085583</v>
      </c>
      <c r="I213" s="3">
        <v>90.85</v>
      </c>
      <c r="J213" s="11">
        <v>28071</v>
      </c>
      <c r="K213" s="11">
        <v>11582667801</v>
      </c>
      <c r="L213" s="3">
        <v>81.489999999999995</v>
      </c>
    </row>
    <row r="214" spans="2:12" x14ac:dyDescent="0.35">
      <c r="B214" s="1" t="s">
        <v>18</v>
      </c>
      <c r="C214" s="3">
        <v>1.42738918733474E-2</v>
      </c>
      <c r="D214" s="3">
        <v>36.857250125835002</v>
      </c>
      <c r="E214" s="3">
        <v>0.978689143936325</v>
      </c>
      <c r="F214" s="3">
        <v>0.99524265163973002</v>
      </c>
      <c r="G214" s="3">
        <v>1.5807897088743901</v>
      </c>
      <c r="H214" s="3">
        <v>2.33599513247017</v>
      </c>
      <c r="I214" s="3">
        <v>91.02</v>
      </c>
      <c r="J214" s="11">
        <v>28583</v>
      </c>
      <c r="K214" s="11">
        <v>11795045401</v>
      </c>
      <c r="L214" s="3">
        <v>81.489999999999995</v>
      </c>
    </row>
    <row r="215" spans="2:12" x14ac:dyDescent="0.35">
      <c r="B215" s="2" t="s">
        <v>31</v>
      </c>
    </row>
    <row r="216" spans="2:12" x14ac:dyDescent="0.35">
      <c r="B216" s="1" t="s">
        <v>11</v>
      </c>
      <c r="C216" s="3">
        <v>1.5975254427306199E-2</v>
      </c>
      <c r="D216" s="3">
        <v>35.887044730215003</v>
      </c>
      <c r="E216" s="3">
        <v>0.96622262284291405</v>
      </c>
      <c r="F216" s="3">
        <v>0.99506017138018399</v>
      </c>
      <c r="G216" s="3">
        <v>1.9905438688811401</v>
      </c>
      <c r="H216" s="3">
        <v>2.5519983708679401</v>
      </c>
      <c r="I216" s="3">
        <v>91.07</v>
      </c>
      <c r="J216" s="11">
        <v>27815</v>
      </c>
      <c r="K216" s="11">
        <v>11476479001</v>
      </c>
      <c r="L216" s="3">
        <v>81.489999999999995</v>
      </c>
    </row>
    <row r="217" spans="2:12" x14ac:dyDescent="0.35">
      <c r="B217" s="1" t="s">
        <v>12</v>
      </c>
      <c r="C217" s="3">
        <v>1.6481731481155101E-2</v>
      </c>
      <c r="D217" s="3">
        <v>35.621927448892997</v>
      </c>
      <c r="E217" s="3">
        <v>0.96586067287204502</v>
      </c>
      <c r="F217" s="3">
        <v>0.99421876141216603</v>
      </c>
      <c r="G217" s="3">
        <v>2.0307215391313198</v>
      </c>
      <c r="H217" s="3">
        <v>2.6766226427942299</v>
      </c>
      <c r="I217" s="3">
        <v>91.02</v>
      </c>
      <c r="J217" s="11">
        <v>27815</v>
      </c>
      <c r="K217" s="11">
        <v>11476479001</v>
      </c>
      <c r="L217" s="3">
        <v>81.489999999999995</v>
      </c>
    </row>
    <row r="218" spans="2:12" x14ac:dyDescent="0.35">
      <c r="B218" s="1" t="s">
        <v>13</v>
      </c>
      <c r="C218" s="3">
        <v>1.8588776954167701E-2</v>
      </c>
      <c r="D218" s="3">
        <v>34.593408794194801</v>
      </c>
      <c r="E218" s="3">
        <v>0.96140383897811599</v>
      </c>
      <c r="F218" s="3">
        <v>0.98996944164954004</v>
      </c>
      <c r="G218" s="3">
        <v>2.2384251616222</v>
      </c>
      <c r="H218" s="3">
        <v>3.2818608596312799</v>
      </c>
      <c r="I218" s="3">
        <v>90.86</v>
      </c>
      <c r="J218" s="11">
        <v>27815</v>
      </c>
      <c r="K218" s="11">
        <v>11476479001</v>
      </c>
      <c r="L218" s="3">
        <v>81.489999999999995</v>
      </c>
    </row>
    <row r="219" spans="2:12" x14ac:dyDescent="0.35">
      <c r="B219" s="1" t="s">
        <v>14</v>
      </c>
      <c r="C219" s="3">
        <v>2.92628380045671E-2</v>
      </c>
      <c r="D219" s="3">
        <v>30.6661700699736</v>
      </c>
      <c r="E219" s="3">
        <v>0.93722318023273399</v>
      </c>
      <c r="F219" s="3">
        <v>0.97583976943164297</v>
      </c>
      <c r="G219" s="3">
        <v>3.1709494084709098</v>
      </c>
      <c r="H219" s="3">
        <v>4.8719764962910297</v>
      </c>
      <c r="I219" s="3">
        <v>90.78</v>
      </c>
      <c r="J219" s="11">
        <v>27815</v>
      </c>
      <c r="K219" s="11">
        <v>11476479001</v>
      </c>
      <c r="L219" s="3">
        <v>81.489999999999995</v>
      </c>
    </row>
    <row r="220" spans="2:12" x14ac:dyDescent="0.35">
      <c r="B220" s="1" t="s">
        <v>15</v>
      </c>
      <c r="C220" s="3">
        <v>0.112130695888552</v>
      </c>
      <c r="D220" s="3">
        <v>18.998931749382798</v>
      </c>
      <c r="E220" s="3">
        <v>0.69099722754514203</v>
      </c>
      <c r="F220" s="3">
        <v>0.90750682255385395</v>
      </c>
      <c r="G220" s="3">
        <v>8.2434180776354307</v>
      </c>
      <c r="H220" s="3">
        <v>11.7363482017787</v>
      </c>
      <c r="I220" s="3">
        <v>90.7</v>
      </c>
      <c r="J220" s="11">
        <v>27623</v>
      </c>
      <c r="K220" s="11">
        <v>11396837401</v>
      </c>
      <c r="L220" s="3">
        <v>81.489999999999995</v>
      </c>
    </row>
    <row r="221" spans="2:12" x14ac:dyDescent="0.35">
      <c r="B221" s="1" t="s">
        <v>16</v>
      </c>
      <c r="C221" s="3">
        <v>1.8946269207594402E-2</v>
      </c>
      <c r="D221" s="3">
        <v>34.418653051931202</v>
      </c>
      <c r="E221" s="3">
        <v>0.959596120326621</v>
      </c>
      <c r="F221" s="3">
        <v>0.99265668795962203</v>
      </c>
      <c r="G221" s="3">
        <v>2.42949451918235</v>
      </c>
      <c r="H221" s="3">
        <v>2.91008341782373</v>
      </c>
      <c r="I221" s="3">
        <v>91</v>
      </c>
      <c r="J221" s="11">
        <v>27751</v>
      </c>
      <c r="K221" s="11">
        <v>11449931801</v>
      </c>
      <c r="L221" s="3">
        <v>81.489999999999995</v>
      </c>
    </row>
    <row r="222" spans="2:12" x14ac:dyDescent="0.35">
      <c r="B222" s="1" t="s">
        <v>17</v>
      </c>
      <c r="C222" s="3">
        <v>1.41386367094783E-2</v>
      </c>
      <c r="D222" s="3">
        <v>36.936041029862999</v>
      </c>
      <c r="E222" s="3">
        <v>0.97371188175761603</v>
      </c>
      <c r="F222" s="3">
        <v>0.99579207546056903</v>
      </c>
      <c r="G222" s="3">
        <v>1.75839271562741</v>
      </c>
      <c r="H222" s="3">
        <v>2.41161471809232</v>
      </c>
      <c r="I222" s="3">
        <v>90.84</v>
      </c>
      <c r="J222" s="11">
        <v>28071</v>
      </c>
      <c r="K222" s="11">
        <v>11582667801</v>
      </c>
      <c r="L222" s="3">
        <v>81.489999999999995</v>
      </c>
    </row>
    <row r="223" spans="2:12" x14ac:dyDescent="0.35">
      <c r="B223" s="1" t="s">
        <v>18</v>
      </c>
      <c r="C223" s="3">
        <v>1.34249345527594E-2</v>
      </c>
      <c r="D223" s="3">
        <v>37.379523452374301</v>
      </c>
      <c r="E223" s="3">
        <v>0.98005124367486196</v>
      </c>
      <c r="F223" s="3">
        <v>0.99620930079994297</v>
      </c>
      <c r="G223" s="3">
        <v>1.50605145080287</v>
      </c>
      <c r="H223" s="3">
        <v>2.1933483392017501</v>
      </c>
      <c r="I223" s="3">
        <v>90.53</v>
      </c>
      <c r="J223" s="11">
        <v>28583</v>
      </c>
      <c r="K223" s="11">
        <v>11795045401</v>
      </c>
      <c r="L223" s="3">
        <v>81.489999999999995</v>
      </c>
    </row>
    <row r="224" spans="2:12" x14ac:dyDescent="0.35">
      <c r="B224" s="2" t="s">
        <v>32</v>
      </c>
    </row>
    <row r="225" spans="2:12" x14ac:dyDescent="0.35">
      <c r="B225" s="1" t="s">
        <v>11</v>
      </c>
      <c r="C225" s="3">
        <v>1.62661663258429E-2</v>
      </c>
      <c r="D225" s="3">
        <v>35.732482900494396</v>
      </c>
      <c r="E225" s="3">
        <v>0.96595508676604303</v>
      </c>
      <c r="F225" s="3">
        <v>0.99494176879588003</v>
      </c>
      <c r="G225" s="3">
        <v>2.01694518330901</v>
      </c>
      <c r="H225" s="3">
        <v>2.6156192351090901</v>
      </c>
      <c r="I225" s="3">
        <v>91.02</v>
      </c>
      <c r="J225" s="11">
        <v>27815</v>
      </c>
      <c r="K225" s="11">
        <v>11476479001</v>
      </c>
      <c r="L225" s="3">
        <v>81.489999999999995</v>
      </c>
    </row>
    <row r="226" spans="2:12" x14ac:dyDescent="0.35">
      <c r="B226" s="1" t="s">
        <v>12</v>
      </c>
      <c r="C226" s="3">
        <v>1.6573694232168399E-2</v>
      </c>
      <c r="D226" s="3">
        <v>35.571157310023402</v>
      </c>
      <c r="E226" s="3">
        <v>0.96599894026424604</v>
      </c>
      <c r="F226" s="3">
        <v>0.99467327290614305</v>
      </c>
      <c r="G226" s="3">
        <v>2.0420064052048699</v>
      </c>
      <c r="H226" s="3">
        <v>2.7617419543348101</v>
      </c>
      <c r="I226" s="3">
        <v>90.67</v>
      </c>
      <c r="J226" s="11">
        <v>27815</v>
      </c>
      <c r="K226" s="11">
        <v>11476479001</v>
      </c>
      <c r="L226" s="3">
        <v>81.489999999999995</v>
      </c>
    </row>
    <row r="227" spans="2:12" x14ac:dyDescent="0.35">
      <c r="B227" s="1" t="s">
        <v>13</v>
      </c>
      <c r="C227" s="3">
        <v>2.0628135426080399E-2</v>
      </c>
      <c r="D227" s="3">
        <v>33.702176391730497</v>
      </c>
      <c r="E227" s="3">
        <v>0.95722745504561302</v>
      </c>
      <c r="F227" s="3">
        <v>0.98620300210913103</v>
      </c>
      <c r="G227" s="3">
        <v>2.3624898293757401</v>
      </c>
      <c r="H227" s="3">
        <v>3.27501487564881</v>
      </c>
      <c r="I227" s="3">
        <v>90.86</v>
      </c>
      <c r="J227" s="11">
        <v>27815</v>
      </c>
      <c r="K227" s="11">
        <v>11476479001</v>
      </c>
      <c r="L227" s="3">
        <v>81.489999999999995</v>
      </c>
    </row>
    <row r="228" spans="2:12" x14ac:dyDescent="0.35">
      <c r="B228" s="1" t="s">
        <v>14</v>
      </c>
      <c r="C228" s="3">
        <v>2.9437380405911599E-2</v>
      </c>
      <c r="D228" s="3">
        <v>30.612142292375399</v>
      </c>
      <c r="E228" s="3">
        <v>0.94070839138971396</v>
      </c>
      <c r="F228" s="3">
        <v>0.97815610469770997</v>
      </c>
      <c r="G228" s="3">
        <v>3.0991751992965599</v>
      </c>
      <c r="H228" s="3">
        <v>4.6243509761399801</v>
      </c>
      <c r="I228" s="3">
        <v>90.65</v>
      </c>
      <c r="J228" s="11">
        <v>27815</v>
      </c>
      <c r="K228" s="11">
        <v>11476479001</v>
      </c>
      <c r="L228" s="3">
        <v>81.489999999999995</v>
      </c>
    </row>
    <row r="229" spans="2:12" x14ac:dyDescent="0.35">
      <c r="B229" s="1" t="s">
        <v>15</v>
      </c>
      <c r="C229" s="3">
        <v>0.11384692830278299</v>
      </c>
      <c r="D229" s="3">
        <v>18.866643109233699</v>
      </c>
      <c r="E229" s="3">
        <v>0.68962149698327002</v>
      </c>
      <c r="F229" s="3">
        <v>0.90617481132092603</v>
      </c>
      <c r="G229" s="3">
        <v>8.3277377933827097</v>
      </c>
      <c r="H229" s="3">
        <v>11.674518768090801</v>
      </c>
      <c r="I229" s="3">
        <v>91.01</v>
      </c>
      <c r="J229" s="11">
        <v>27623</v>
      </c>
      <c r="K229" s="11">
        <v>11396837401</v>
      </c>
      <c r="L229" s="3">
        <v>81.489999999999995</v>
      </c>
    </row>
    <row r="230" spans="2:12" x14ac:dyDescent="0.35">
      <c r="B230" s="1" t="s">
        <v>16</v>
      </c>
      <c r="C230" s="3">
        <v>1.9203272030335401E-2</v>
      </c>
      <c r="D230" s="3">
        <v>34.303518933424499</v>
      </c>
      <c r="E230" s="3">
        <v>0.95901397827863899</v>
      </c>
      <c r="F230" s="3">
        <v>0.99189470897593301</v>
      </c>
      <c r="G230" s="3">
        <v>2.4522587502416102</v>
      </c>
      <c r="H230" s="3">
        <v>3.0052008456487398</v>
      </c>
      <c r="I230" s="3">
        <v>91.4</v>
      </c>
      <c r="J230" s="11">
        <v>27751</v>
      </c>
      <c r="K230" s="11">
        <v>11449931801</v>
      </c>
      <c r="L230" s="3">
        <v>81.489999999999995</v>
      </c>
    </row>
    <row r="231" spans="2:12" x14ac:dyDescent="0.35">
      <c r="B231" s="1" t="s">
        <v>17</v>
      </c>
      <c r="C231" s="3">
        <v>1.43465260740782E-2</v>
      </c>
      <c r="D231" s="3">
        <v>36.814755960172</v>
      </c>
      <c r="E231" s="3">
        <v>0.97307287747167104</v>
      </c>
      <c r="F231" s="3">
        <v>0.99498064085861804</v>
      </c>
      <c r="G231" s="3">
        <v>1.77769068833759</v>
      </c>
      <c r="H231" s="3">
        <v>2.5163528942501201</v>
      </c>
      <c r="I231" s="3">
        <v>91.04</v>
      </c>
      <c r="J231" s="11">
        <v>28071</v>
      </c>
      <c r="K231" s="11">
        <v>11582667801</v>
      </c>
      <c r="L231" s="3">
        <v>81.489999999999995</v>
      </c>
    </row>
    <row r="232" spans="2:12" x14ac:dyDescent="0.35">
      <c r="B232" s="1" t="s">
        <v>18</v>
      </c>
      <c r="C232" s="3">
        <v>1.3782892893084099E-2</v>
      </c>
      <c r="D232" s="3">
        <v>37.1572138793939</v>
      </c>
      <c r="E232" s="3">
        <v>0.98022870422874597</v>
      </c>
      <c r="F232" s="3">
        <v>0.995899453806524</v>
      </c>
      <c r="G232" s="3">
        <v>1.54836744902511</v>
      </c>
      <c r="H232" s="3">
        <v>2.3123033406735098</v>
      </c>
      <c r="I232" s="3">
        <v>90.94</v>
      </c>
      <c r="J232" s="11">
        <v>28583</v>
      </c>
      <c r="K232" s="11">
        <v>11795045401</v>
      </c>
      <c r="L232" s="3">
        <v>81.489999999999995</v>
      </c>
    </row>
    <row r="233" spans="2:12" x14ac:dyDescent="0.35">
      <c r="B233" s="2" t="s">
        <v>33</v>
      </c>
    </row>
    <row r="234" spans="2:12" x14ac:dyDescent="0.35">
      <c r="B234" s="1" t="s">
        <v>11</v>
      </c>
      <c r="C234" s="3">
        <v>1.57119593768647E-2</v>
      </c>
      <c r="D234" s="3">
        <v>36.030053288508199</v>
      </c>
      <c r="E234" s="3">
        <v>0.966326293679728</v>
      </c>
      <c r="F234" s="3">
        <v>0.99500222662266302</v>
      </c>
      <c r="G234" s="3">
        <v>1.98640456538076</v>
      </c>
      <c r="H234" s="3">
        <v>2.5368022671817201</v>
      </c>
      <c r="I234" s="3">
        <v>90.71</v>
      </c>
      <c r="J234" s="11">
        <v>27815</v>
      </c>
      <c r="K234" s="11">
        <v>11476479001</v>
      </c>
      <c r="L234" s="3">
        <v>81.489999999999995</v>
      </c>
    </row>
    <row r="235" spans="2:12" x14ac:dyDescent="0.35">
      <c r="B235" s="1" t="s">
        <v>12</v>
      </c>
      <c r="C235" s="3">
        <v>1.63602987537434E-2</v>
      </c>
      <c r="D235" s="3">
        <v>35.682681960000203</v>
      </c>
      <c r="E235" s="3">
        <v>0.96593719825232305</v>
      </c>
      <c r="F235" s="3">
        <v>0.99458363301445096</v>
      </c>
      <c r="G235" s="3">
        <v>2.0265679316299701</v>
      </c>
      <c r="H235" s="3">
        <v>2.6462159212698002</v>
      </c>
      <c r="I235" s="3">
        <v>90.81</v>
      </c>
      <c r="J235" s="11">
        <v>27815</v>
      </c>
      <c r="K235" s="11">
        <v>11476479001</v>
      </c>
      <c r="L235" s="3">
        <v>81.489999999999995</v>
      </c>
    </row>
    <row r="236" spans="2:12" x14ac:dyDescent="0.35">
      <c r="B236" s="1" t="s">
        <v>13</v>
      </c>
      <c r="C236" s="3">
        <v>1.89914046121765E-2</v>
      </c>
      <c r="D236" s="3">
        <v>34.415321582686303</v>
      </c>
      <c r="E236" s="3">
        <v>0.95914042622137896</v>
      </c>
      <c r="F236" s="3">
        <v>0.987251450649554</v>
      </c>
      <c r="G236" s="3">
        <v>2.3118543139143699</v>
      </c>
      <c r="H236" s="3">
        <v>3.3400233355085298</v>
      </c>
      <c r="I236" s="3">
        <v>90.97</v>
      </c>
      <c r="J236" s="11">
        <v>27815</v>
      </c>
      <c r="K236" s="11">
        <v>11476479001</v>
      </c>
      <c r="L236" s="3">
        <v>81.489999999999995</v>
      </c>
    </row>
    <row r="237" spans="2:12" x14ac:dyDescent="0.35">
      <c r="B237" s="1" t="s">
        <v>14</v>
      </c>
      <c r="C237" s="3">
        <v>2.9501648800783899E-2</v>
      </c>
      <c r="D237" s="3">
        <v>30.597133005881499</v>
      </c>
      <c r="E237" s="3">
        <v>0.93287454064072795</v>
      </c>
      <c r="F237" s="3">
        <v>0.97235811411803197</v>
      </c>
      <c r="G237" s="3">
        <v>3.2248891160136699</v>
      </c>
      <c r="H237" s="3">
        <v>4.8103101333695699</v>
      </c>
      <c r="I237" s="3">
        <v>90.88</v>
      </c>
      <c r="J237" s="11">
        <v>27815</v>
      </c>
      <c r="K237" s="11">
        <v>11476479001</v>
      </c>
      <c r="L237" s="3">
        <v>81.489999999999995</v>
      </c>
    </row>
    <row r="238" spans="2:12" x14ac:dyDescent="0.35">
      <c r="B238" s="1" t="s">
        <v>15</v>
      </c>
      <c r="C238" s="3">
        <v>0.111580892208949</v>
      </c>
      <c r="D238" s="3">
        <v>19.0415527606099</v>
      </c>
      <c r="E238" s="3">
        <v>0.69324942447070403</v>
      </c>
      <c r="F238" s="3">
        <v>0.90901890642895</v>
      </c>
      <c r="G238" s="3">
        <v>8.2017880096261297</v>
      </c>
      <c r="H238" s="3">
        <v>11.4051694043977</v>
      </c>
      <c r="I238" s="3">
        <v>90.73</v>
      </c>
      <c r="J238" s="11">
        <v>27623</v>
      </c>
      <c r="K238" s="11">
        <v>11396837401</v>
      </c>
      <c r="L238" s="3">
        <v>81.489999999999995</v>
      </c>
    </row>
    <row r="239" spans="2:12" x14ac:dyDescent="0.35">
      <c r="B239" s="1" t="s">
        <v>16</v>
      </c>
      <c r="C239" s="3">
        <v>1.8810030980836199E-2</v>
      </c>
      <c r="D239" s="3">
        <v>34.479529512011098</v>
      </c>
      <c r="E239" s="3">
        <v>0.959777929608853</v>
      </c>
      <c r="F239" s="3">
        <v>0.99297408678572097</v>
      </c>
      <c r="G239" s="3">
        <v>2.4023002692157598</v>
      </c>
      <c r="H239" s="3">
        <v>2.9021655210284001</v>
      </c>
      <c r="I239" s="3">
        <v>90.97</v>
      </c>
      <c r="J239" s="11">
        <v>27751</v>
      </c>
      <c r="K239" s="11">
        <v>11449931801</v>
      </c>
      <c r="L239" s="3">
        <v>81.489999999999995</v>
      </c>
    </row>
    <row r="240" spans="2:12" x14ac:dyDescent="0.35">
      <c r="B240" s="1" t="s">
        <v>17</v>
      </c>
      <c r="C240" s="3">
        <v>1.40883355632688E-2</v>
      </c>
      <c r="D240" s="3">
        <v>36.967075111200899</v>
      </c>
      <c r="E240" s="3">
        <v>0.97360813557403303</v>
      </c>
      <c r="F240" s="3">
        <v>0.99580031223969501</v>
      </c>
      <c r="G240" s="3">
        <v>1.75787817875081</v>
      </c>
      <c r="H240" s="3">
        <v>2.35149496613105</v>
      </c>
      <c r="I240" s="3">
        <v>90.93</v>
      </c>
      <c r="J240" s="11">
        <v>28071</v>
      </c>
      <c r="K240" s="11">
        <v>11582667801</v>
      </c>
      <c r="L240" s="3">
        <v>81.489999999999995</v>
      </c>
    </row>
    <row r="241" spans="2:12" x14ac:dyDescent="0.35">
      <c r="B241" s="1" t="s">
        <v>18</v>
      </c>
      <c r="C241" s="3">
        <v>1.28903852051288E-2</v>
      </c>
      <c r="D241" s="3">
        <v>37.7233072614791</v>
      </c>
      <c r="E241" s="3">
        <v>0.98159259325748505</v>
      </c>
      <c r="F241" s="3">
        <v>0.9969719321753</v>
      </c>
      <c r="G241" s="3">
        <v>1.4452335264949701</v>
      </c>
      <c r="H241" s="3">
        <v>2.0544265603519198</v>
      </c>
      <c r="I241" s="3">
        <v>90.82</v>
      </c>
      <c r="J241" s="11">
        <v>28583</v>
      </c>
      <c r="K241" s="11">
        <v>11795045401</v>
      </c>
      <c r="L241" s="3">
        <v>81.489999999999995</v>
      </c>
    </row>
    <row r="242" spans="2:12" x14ac:dyDescent="0.35">
      <c r="B242" s="2" t="s">
        <v>34</v>
      </c>
    </row>
    <row r="243" spans="2:12" x14ac:dyDescent="0.35">
      <c r="B243" s="1" t="s">
        <v>11</v>
      </c>
      <c r="C243" s="3">
        <v>1.6454393896823401E-2</v>
      </c>
      <c r="D243" s="3">
        <v>35.633391523362903</v>
      </c>
      <c r="E243" s="3">
        <v>0.96584565174481896</v>
      </c>
      <c r="F243" s="3">
        <v>0.99491856250475996</v>
      </c>
      <c r="G243" s="3">
        <v>2.0221017485018402</v>
      </c>
      <c r="H243" s="3">
        <v>2.6702551989404899</v>
      </c>
      <c r="I243" s="3">
        <v>90.46</v>
      </c>
      <c r="J243" s="11">
        <v>27815</v>
      </c>
      <c r="K243" s="11">
        <v>11476479001</v>
      </c>
      <c r="L243" s="3">
        <v>81.489999999999995</v>
      </c>
    </row>
    <row r="244" spans="2:12" x14ac:dyDescent="0.35">
      <c r="B244" s="1" t="s">
        <v>12</v>
      </c>
      <c r="C244" s="3">
        <v>1.67915513756056E-2</v>
      </c>
      <c r="D244" s="3">
        <v>35.463519544016997</v>
      </c>
      <c r="E244" s="3">
        <v>0.96507178774694502</v>
      </c>
      <c r="F244" s="3">
        <v>0.993106233895379</v>
      </c>
      <c r="G244" s="3">
        <v>2.0565034058510401</v>
      </c>
      <c r="H244" s="3">
        <v>2.8078679293472</v>
      </c>
      <c r="I244" s="3">
        <v>91.08</v>
      </c>
      <c r="J244" s="11">
        <v>27815</v>
      </c>
      <c r="K244" s="11">
        <v>11476479001</v>
      </c>
      <c r="L244" s="3">
        <v>81.489999999999995</v>
      </c>
    </row>
    <row r="245" spans="2:12" x14ac:dyDescent="0.35">
      <c r="B245" s="1" t="s">
        <v>13</v>
      </c>
      <c r="C245" s="3">
        <v>2.0597217823180001E-2</v>
      </c>
      <c r="D245" s="3">
        <v>33.717674243673898</v>
      </c>
      <c r="E245" s="3">
        <v>0.95581499416520599</v>
      </c>
      <c r="F245" s="3">
        <v>0.98494448763532205</v>
      </c>
      <c r="G245" s="3">
        <v>2.4700374568286398</v>
      </c>
      <c r="H245" s="3">
        <v>3.4811363244214601</v>
      </c>
      <c r="I245" s="3">
        <v>90.66</v>
      </c>
      <c r="J245" s="11">
        <v>27815</v>
      </c>
      <c r="K245" s="11">
        <v>11476479001</v>
      </c>
      <c r="L245" s="3">
        <v>81.489999999999995</v>
      </c>
    </row>
    <row r="246" spans="2:12" x14ac:dyDescent="0.35">
      <c r="B246" s="1" t="s">
        <v>14</v>
      </c>
      <c r="C246" s="3">
        <v>2.9968919697613401E-2</v>
      </c>
      <c r="D246" s="3">
        <v>30.459252197704402</v>
      </c>
      <c r="E246" s="3">
        <v>0.93632878161717004</v>
      </c>
      <c r="F246" s="3">
        <v>0.97360461712628199</v>
      </c>
      <c r="G246" s="3">
        <v>3.3479110936731802</v>
      </c>
      <c r="H246" s="3">
        <v>4.67112453846305</v>
      </c>
      <c r="I246" s="3">
        <v>91.31</v>
      </c>
      <c r="J246" s="11">
        <v>27815</v>
      </c>
      <c r="K246" s="11">
        <v>11476479001</v>
      </c>
      <c r="L246" s="3">
        <v>81.489999999999995</v>
      </c>
    </row>
    <row r="247" spans="2:12" x14ac:dyDescent="0.35">
      <c r="B247" s="1" t="s">
        <v>15</v>
      </c>
      <c r="C247" s="3">
        <v>0.11510513772343101</v>
      </c>
      <c r="D247" s="3">
        <v>18.771431069464299</v>
      </c>
      <c r="E247" s="3">
        <v>0.68558994069352597</v>
      </c>
      <c r="F247" s="3">
        <v>0.90335590552748701</v>
      </c>
      <c r="G247" s="3">
        <v>8.4672040304499898</v>
      </c>
      <c r="H247" s="3">
        <v>11.998104102661999</v>
      </c>
      <c r="I247" s="3">
        <v>91.87</v>
      </c>
      <c r="J247" s="11">
        <v>27623</v>
      </c>
      <c r="K247" s="11">
        <v>11396837401</v>
      </c>
      <c r="L247" s="3">
        <v>81.489999999999995</v>
      </c>
    </row>
    <row r="248" spans="2:12" x14ac:dyDescent="0.35">
      <c r="B248" s="1" t="s">
        <v>16</v>
      </c>
      <c r="C248" s="3">
        <v>1.9400276030921901E-2</v>
      </c>
      <c r="D248" s="3">
        <v>34.215876356155498</v>
      </c>
      <c r="E248" s="3">
        <v>0.95879411991089603</v>
      </c>
      <c r="F248" s="3">
        <v>0.99189659949392095</v>
      </c>
      <c r="G248" s="3">
        <v>2.4607279878900798</v>
      </c>
      <c r="H248" s="3">
        <v>3.0295829134384</v>
      </c>
      <c r="I248" s="3">
        <v>91.08</v>
      </c>
      <c r="J248" s="11">
        <v>27751</v>
      </c>
      <c r="K248" s="11">
        <v>11449931801</v>
      </c>
      <c r="L248" s="3">
        <v>81.489999999999995</v>
      </c>
    </row>
    <row r="249" spans="2:12" x14ac:dyDescent="0.35">
      <c r="B249" s="1" t="s">
        <v>17</v>
      </c>
      <c r="C249" s="3">
        <v>1.48852888816863E-2</v>
      </c>
      <c r="D249" s="3">
        <v>36.499853848932197</v>
      </c>
      <c r="E249" s="3">
        <v>0.97258561562284496</v>
      </c>
      <c r="F249" s="3">
        <v>0.99409358598643005</v>
      </c>
      <c r="G249" s="3">
        <v>1.82895406258233</v>
      </c>
      <c r="H249" s="3">
        <v>2.5071381152861201</v>
      </c>
      <c r="I249" s="3">
        <v>91.77</v>
      </c>
      <c r="J249" s="11">
        <v>28071</v>
      </c>
      <c r="K249" s="11">
        <v>11582667801</v>
      </c>
      <c r="L249" s="3">
        <v>81.489999999999995</v>
      </c>
    </row>
    <row r="250" spans="2:12" x14ac:dyDescent="0.35">
      <c r="B250" s="1" t="s">
        <v>18</v>
      </c>
      <c r="C250" s="3">
        <v>1.6509363204603399E-2</v>
      </c>
      <c r="D250" s="3">
        <v>35.634671215875798</v>
      </c>
      <c r="E250" s="3">
        <v>0.97584142860248901</v>
      </c>
      <c r="F250" s="3">
        <v>0.99441084659729795</v>
      </c>
      <c r="G250" s="3">
        <v>1.78331077634164</v>
      </c>
      <c r="H250" s="3">
        <v>3.2929257660867002</v>
      </c>
      <c r="I250" s="3">
        <v>91.68</v>
      </c>
      <c r="J250" s="11">
        <v>28583</v>
      </c>
      <c r="K250" s="11">
        <v>11795045401</v>
      </c>
      <c r="L250" s="3">
        <v>81.489999999999995</v>
      </c>
    </row>
    <row r="251" spans="2:12" x14ac:dyDescent="0.35">
      <c r="B251" s="2" t="s">
        <v>35</v>
      </c>
    </row>
    <row r="252" spans="2:12" x14ac:dyDescent="0.35">
      <c r="B252" s="1" t="s">
        <v>11</v>
      </c>
      <c r="C252" s="3">
        <v>1.6350155589315098E-2</v>
      </c>
      <c r="D252" s="3">
        <v>35.6875976079263</v>
      </c>
      <c r="E252" s="3">
        <v>0.96574510319709606</v>
      </c>
      <c r="F252" s="3">
        <v>0.99470126873000198</v>
      </c>
      <c r="G252" s="3">
        <v>2.0270062505148299</v>
      </c>
      <c r="H252" s="3">
        <v>2.67152198558811</v>
      </c>
      <c r="I252" s="3">
        <v>91.28</v>
      </c>
      <c r="J252" s="11">
        <v>27815</v>
      </c>
      <c r="K252" s="11">
        <v>11476479001</v>
      </c>
      <c r="L252" s="3">
        <v>81.489999999999995</v>
      </c>
    </row>
    <row r="253" spans="2:12" x14ac:dyDescent="0.35">
      <c r="B253" s="1" t="s">
        <v>12</v>
      </c>
      <c r="C253" s="3">
        <v>1.7109761507670199E-2</v>
      </c>
      <c r="D253" s="3">
        <v>35.303743119033903</v>
      </c>
      <c r="E253" s="3">
        <v>0.96467854676008402</v>
      </c>
      <c r="F253" s="3">
        <v>0.99355463468523197</v>
      </c>
      <c r="G253" s="3">
        <v>2.1137329693884799</v>
      </c>
      <c r="H253" s="3">
        <v>2.9816330644742002</v>
      </c>
      <c r="I253" s="3">
        <v>91.47</v>
      </c>
      <c r="J253" s="11">
        <v>27815</v>
      </c>
      <c r="K253" s="11">
        <v>11476479001</v>
      </c>
      <c r="L253" s="3">
        <v>81.489999999999995</v>
      </c>
    </row>
    <row r="254" spans="2:12" x14ac:dyDescent="0.35">
      <c r="B254" s="1" t="s">
        <v>13</v>
      </c>
      <c r="C254" s="3">
        <v>1.9055377182919699E-2</v>
      </c>
      <c r="D254" s="3">
        <v>34.379359216026401</v>
      </c>
      <c r="E254" s="3">
        <v>0.96075327693911605</v>
      </c>
      <c r="F254" s="3">
        <v>0.98939820372782905</v>
      </c>
      <c r="G254" s="3">
        <v>2.2804015740300301</v>
      </c>
      <c r="H254" s="3">
        <v>3.2847092619585898</v>
      </c>
      <c r="I254" s="3">
        <v>91</v>
      </c>
      <c r="J254" s="11">
        <v>27815</v>
      </c>
      <c r="K254" s="11">
        <v>11476479001</v>
      </c>
      <c r="L254" s="3">
        <v>81.489999999999995</v>
      </c>
    </row>
    <row r="255" spans="2:12" x14ac:dyDescent="0.35">
      <c r="B255" s="1" t="s">
        <v>14</v>
      </c>
      <c r="C255" s="3">
        <v>3.0614795986566499E-2</v>
      </c>
      <c r="D255" s="3">
        <v>30.275592046093699</v>
      </c>
      <c r="E255" s="3">
        <v>0.93838305360118601</v>
      </c>
      <c r="F255" s="3">
        <v>0.97526205592690896</v>
      </c>
      <c r="G255" s="3">
        <v>3.2736613319749401</v>
      </c>
      <c r="H255" s="3">
        <v>4.60781764948032</v>
      </c>
      <c r="I255" s="3">
        <v>91.39</v>
      </c>
      <c r="J255" s="11">
        <v>27815</v>
      </c>
      <c r="K255" s="11">
        <v>11476479001</v>
      </c>
      <c r="L255" s="3">
        <v>81.489999999999995</v>
      </c>
    </row>
    <row r="256" spans="2:12" x14ac:dyDescent="0.35">
      <c r="B256" s="1" t="s">
        <v>15</v>
      </c>
      <c r="C256" s="3">
        <v>0.11796726576571399</v>
      </c>
      <c r="D256" s="3">
        <v>18.558300339465202</v>
      </c>
      <c r="E256" s="3">
        <v>0.68064150851387795</v>
      </c>
      <c r="F256" s="3">
        <v>0.90111105901636201</v>
      </c>
      <c r="G256" s="3">
        <v>8.6315902826944004</v>
      </c>
      <c r="H256" s="3">
        <v>12.3044107661804</v>
      </c>
      <c r="I256" s="3">
        <v>90.97</v>
      </c>
      <c r="J256" s="11">
        <v>27623</v>
      </c>
      <c r="K256" s="11">
        <v>11396837401</v>
      </c>
      <c r="L256" s="3">
        <v>81.489999999999995</v>
      </c>
    </row>
    <row r="257" spans="2:12" x14ac:dyDescent="0.35">
      <c r="B257" s="1" t="s">
        <v>16</v>
      </c>
      <c r="C257" s="3">
        <v>2.0293629297328801E-2</v>
      </c>
      <c r="D257" s="3">
        <v>33.834340423545797</v>
      </c>
      <c r="E257" s="3">
        <v>0.95622906644434902</v>
      </c>
      <c r="F257" s="3">
        <v>0.98878869834796901</v>
      </c>
      <c r="G257" s="3">
        <v>2.55316185287935</v>
      </c>
      <c r="H257" s="3">
        <v>3.2179637996155801</v>
      </c>
      <c r="I257" s="3">
        <v>91.07</v>
      </c>
      <c r="J257" s="11">
        <v>27751</v>
      </c>
      <c r="K257" s="11">
        <v>11449931801</v>
      </c>
      <c r="L257" s="3">
        <v>81.489999999999995</v>
      </c>
    </row>
    <row r="258" spans="2:12" x14ac:dyDescent="0.35">
      <c r="B258" s="1" t="s">
        <v>17</v>
      </c>
      <c r="C258" s="3">
        <v>1.59326351539083E-2</v>
      </c>
      <c r="D258" s="3">
        <v>35.9251343076333</v>
      </c>
      <c r="E258" s="3">
        <v>0.97166618262994198</v>
      </c>
      <c r="F258" s="3">
        <v>0.99375120432694697</v>
      </c>
      <c r="G258" s="3">
        <v>1.8854395727792199</v>
      </c>
      <c r="H258" s="3">
        <v>3.1767214098597498</v>
      </c>
      <c r="I258" s="3">
        <v>91.21</v>
      </c>
      <c r="J258" s="11">
        <v>28071</v>
      </c>
      <c r="K258" s="11">
        <v>11582667801</v>
      </c>
      <c r="L258" s="3">
        <v>81.489999999999995</v>
      </c>
    </row>
    <row r="259" spans="2:12" x14ac:dyDescent="0.35">
      <c r="B259" s="1" t="s">
        <v>18</v>
      </c>
      <c r="C259" s="3">
        <v>1.53574337270082E-2</v>
      </c>
      <c r="D259" s="3">
        <v>36.237642934587498</v>
      </c>
      <c r="E259" s="3">
        <v>0.978516803505872</v>
      </c>
      <c r="F259" s="3">
        <v>0.99503370311975903</v>
      </c>
      <c r="G259" s="3">
        <v>1.6461145861626201</v>
      </c>
      <c r="H259" s="3">
        <v>2.8775522940240199</v>
      </c>
      <c r="I259" s="3">
        <v>91.21</v>
      </c>
      <c r="J259" s="11">
        <v>28583</v>
      </c>
      <c r="K259" s="11">
        <v>11795045401</v>
      </c>
      <c r="L259" s="3">
        <v>81.489999999999995</v>
      </c>
    </row>
    <row r="260" spans="2:12" x14ac:dyDescent="0.35">
      <c r="B260" s="2" t="s">
        <v>36</v>
      </c>
    </row>
    <row r="261" spans="2:12" x14ac:dyDescent="0.35">
      <c r="B261" s="1" t="s">
        <v>11</v>
      </c>
      <c r="C261" s="3">
        <v>1.6051940696660699E-2</v>
      </c>
      <c r="D261" s="3">
        <v>35.846288183414302</v>
      </c>
      <c r="E261" s="3">
        <v>0.96627126453118495</v>
      </c>
      <c r="F261" s="3">
        <v>0.99507482916476098</v>
      </c>
      <c r="G261" s="3">
        <v>1.9958058997085</v>
      </c>
      <c r="H261" s="3">
        <v>2.5761605919436898</v>
      </c>
      <c r="I261" s="3">
        <v>91.48</v>
      </c>
      <c r="J261" s="11">
        <v>27815</v>
      </c>
      <c r="K261" s="11">
        <v>11476479001</v>
      </c>
      <c r="L261" s="3">
        <v>81.489999999999995</v>
      </c>
    </row>
    <row r="262" spans="2:12" x14ac:dyDescent="0.35">
      <c r="B262" s="1" t="s">
        <v>12</v>
      </c>
      <c r="C262" s="3">
        <v>1.6609703912510099E-2</v>
      </c>
      <c r="D262" s="3">
        <v>35.554205545991202</v>
      </c>
      <c r="E262" s="3">
        <v>0.96550838941879902</v>
      </c>
      <c r="F262" s="3">
        <v>0.99449303547000201</v>
      </c>
      <c r="G262" s="3">
        <v>2.04690900842155</v>
      </c>
      <c r="H262" s="3">
        <v>2.76090034696302</v>
      </c>
      <c r="I262" s="3">
        <v>91.44</v>
      </c>
      <c r="J262" s="11">
        <v>27815</v>
      </c>
      <c r="K262" s="11">
        <v>11476479001</v>
      </c>
      <c r="L262" s="3">
        <v>81.489999999999995</v>
      </c>
    </row>
    <row r="263" spans="2:12" x14ac:dyDescent="0.35">
      <c r="B263" s="1" t="s">
        <v>13</v>
      </c>
      <c r="C263" s="3">
        <v>2.0039119378080599E-2</v>
      </c>
      <c r="D263" s="3">
        <v>33.945686932073798</v>
      </c>
      <c r="E263" s="3">
        <v>0.95963247030573895</v>
      </c>
      <c r="F263" s="3">
        <v>0.98893550118926898</v>
      </c>
      <c r="G263" s="3">
        <v>2.2996064555744198</v>
      </c>
      <c r="H263" s="3">
        <v>3.3598885138226802</v>
      </c>
      <c r="I263" s="3">
        <v>90.61</v>
      </c>
      <c r="J263" s="11">
        <v>27815</v>
      </c>
      <c r="K263" s="11">
        <v>11476479001</v>
      </c>
      <c r="L263" s="3">
        <v>81.489999999999995</v>
      </c>
    </row>
    <row r="264" spans="2:12" x14ac:dyDescent="0.35">
      <c r="B264" s="1" t="s">
        <v>14</v>
      </c>
      <c r="C264" s="3">
        <v>2.93706798268808E-2</v>
      </c>
      <c r="D264" s="3">
        <v>30.630986541762798</v>
      </c>
      <c r="E264" s="3">
        <v>0.94045634291822899</v>
      </c>
      <c r="F264" s="3">
        <v>0.976441931873126</v>
      </c>
      <c r="G264" s="3">
        <v>3.0827219768035499</v>
      </c>
      <c r="H264" s="3">
        <v>4.5145356215513397</v>
      </c>
      <c r="I264" s="3">
        <v>91.23</v>
      </c>
      <c r="J264" s="11">
        <v>27815</v>
      </c>
      <c r="K264" s="11">
        <v>11476479001</v>
      </c>
      <c r="L264" s="3">
        <v>81.489999999999995</v>
      </c>
    </row>
    <row r="265" spans="2:12" x14ac:dyDescent="0.35">
      <c r="B265" s="1" t="s">
        <v>15</v>
      </c>
      <c r="C265" s="3">
        <v>0.11447741191720601</v>
      </c>
      <c r="D265" s="3">
        <v>18.819047296860301</v>
      </c>
      <c r="E265" s="3">
        <v>0.68744425577513901</v>
      </c>
      <c r="F265" s="3">
        <v>0.90468978764441998</v>
      </c>
      <c r="G265" s="3">
        <v>8.4831299752271097</v>
      </c>
      <c r="H265" s="3">
        <v>11.8601658710527</v>
      </c>
      <c r="I265" s="3">
        <v>91.28</v>
      </c>
      <c r="J265" s="11">
        <v>27623</v>
      </c>
      <c r="K265" s="11">
        <v>11396837401</v>
      </c>
      <c r="L265" s="3">
        <v>81.489999999999995</v>
      </c>
    </row>
    <row r="266" spans="2:12" x14ac:dyDescent="0.35">
      <c r="B266" s="1" t="s">
        <v>16</v>
      </c>
      <c r="C266" s="3">
        <v>1.9005412170467001E-2</v>
      </c>
      <c r="D266" s="3">
        <v>34.390918429670101</v>
      </c>
      <c r="E266" s="3">
        <v>0.95935662121053</v>
      </c>
      <c r="F266" s="3">
        <v>0.99286709543577201</v>
      </c>
      <c r="G266" s="3">
        <v>2.4132414376061502</v>
      </c>
      <c r="H266" s="3">
        <v>2.9469561940580502</v>
      </c>
      <c r="I266" s="3">
        <v>91.26</v>
      </c>
      <c r="J266" s="11">
        <v>27751</v>
      </c>
      <c r="K266" s="11">
        <v>11449931801</v>
      </c>
      <c r="L266" s="3">
        <v>81.489999999999995</v>
      </c>
    </row>
    <row r="267" spans="2:12" x14ac:dyDescent="0.35">
      <c r="B267" s="1" t="s">
        <v>17</v>
      </c>
      <c r="C267" s="3">
        <v>1.4150741480127E-2</v>
      </c>
      <c r="D267" s="3">
        <v>36.928830517566801</v>
      </c>
      <c r="E267" s="3">
        <v>0.97341221167818304</v>
      </c>
      <c r="F267" s="3">
        <v>0.99580969801971897</v>
      </c>
      <c r="G267" s="3">
        <v>1.7656922112003299</v>
      </c>
      <c r="H267" s="3">
        <v>2.41157629827824</v>
      </c>
      <c r="I267" s="3">
        <v>91.28</v>
      </c>
      <c r="J267" s="11">
        <v>28071</v>
      </c>
      <c r="K267" s="11">
        <v>11582667801</v>
      </c>
      <c r="L267" s="3">
        <v>81.489999999999995</v>
      </c>
    </row>
    <row r="268" spans="2:12" x14ac:dyDescent="0.35">
      <c r="B268" s="1" t="s">
        <v>18</v>
      </c>
      <c r="C268" s="3">
        <v>1.34174233686536E-2</v>
      </c>
      <c r="D268" s="3">
        <v>37.385814402399497</v>
      </c>
      <c r="E268" s="3">
        <v>0.980859589872496</v>
      </c>
      <c r="F268" s="3">
        <v>0.99667191782035902</v>
      </c>
      <c r="G268" s="3">
        <v>1.47923971709361</v>
      </c>
      <c r="H268" s="3">
        <v>2.3432291565748602</v>
      </c>
      <c r="I268" s="3">
        <v>90.88</v>
      </c>
      <c r="J268" s="11">
        <v>28583</v>
      </c>
      <c r="K268" s="11">
        <v>11795045401</v>
      </c>
      <c r="L268" s="3">
        <v>81.489999999999995</v>
      </c>
    </row>
    <row r="269" spans="2:12" x14ac:dyDescent="0.35">
      <c r="B269" s="2" t="s">
        <v>37</v>
      </c>
    </row>
    <row r="270" spans="2:12" x14ac:dyDescent="0.35">
      <c r="B270" s="1" t="s">
        <v>11</v>
      </c>
      <c r="C270" s="3">
        <v>1.6641754421064098E-2</v>
      </c>
      <c r="D270" s="3">
        <v>35.538545314385303</v>
      </c>
      <c r="E270" s="3">
        <v>0.96573448202138601</v>
      </c>
      <c r="F270" s="3">
        <v>0.99429921409787003</v>
      </c>
      <c r="G270" s="3">
        <v>2.0410546162124099</v>
      </c>
      <c r="H270" s="3">
        <v>2.7237180777819399</v>
      </c>
      <c r="I270" s="3">
        <v>90.66</v>
      </c>
      <c r="J270" s="11">
        <v>27815</v>
      </c>
      <c r="K270" s="11">
        <v>11476479001</v>
      </c>
      <c r="L270" s="3">
        <v>81.489999999999995</v>
      </c>
    </row>
    <row r="271" spans="2:12" x14ac:dyDescent="0.35">
      <c r="B271" s="1" t="s">
        <v>12</v>
      </c>
      <c r="C271" s="3">
        <v>1.7338563246170498E-2</v>
      </c>
      <c r="D271" s="3">
        <v>35.186043371608903</v>
      </c>
      <c r="E271" s="3">
        <v>0.964676001429288</v>
      </c>
      <c r="F271" s="3">
        <v>0.99329219845675398</v>
      </c>
      <c r="G271" s="3">
        <v>2.0911833624919902</v>
      </c>
      <c r="H271" s="3">
        <v>2.80214102917156</v>
      </c>
      <c r="I271" s="3">
        <v>91.11</v>
      </c>
      <c r="J271" s="11">
        <v>27815</v>
      </c>
      <c r="K271" s="11">
        <v>11476479001</v>
      </c>
      <c r="L271" s="3">
        <v>81.489999999999995</v>
      </c>
    </row>
    <row r="272" spans="2:12" x14ac:dyDescent="0.35">
      <c r="B272" s="1" t="s">
        <v>13</v>
      </c>
      <c r="C272" s="3">
        <v>1.9333444408043299E-2</v>
      </c>
      <c r="D272" s="3">
        <v>34.252774620741803</v>
      </c>
      <c r="E272" s="3">
        <v>0.96099060011122905</v>
      </c>
      <c r="F272" s="3">
        <v>0.98991877086688196</v>
      </c>
      <c r="G272" s="3">
        <v>2.2450480928528802</v>
      </c>
      <c r="H272" s="3">
        <v>3.1035133079014399</v>
      </c>
      <c r="I272" s="3">
        <v>91.1</v>
      </c>
      <c r="J272" s="11">
        <v>27815</v>
      </c>
      <c r="K272" s="11">
        <v>11476479001</v>
      </c>
      <c r="L272" s="3">
        <v>81.489999999999995</v>
      </c>
    </row>
    <row r="273" spans="2:13" x14ac:dyDescent="0.35">
      <c r="B273" s="1" t="s">
        <v>14</v>
      </c>
      <c r="C273" s="3">
        <v>3.03895039779709E-2</v>
      </c>
      <c r="D273" s="3">
        <v>30.341370302469802</v>
      </c>
      <c r="E273" s="3">
        <v>0.93290430308318595</v>
      </c>
      <c r="F273" s="3">
        <v>0.97141833081211104</v>
      </c>
      <c r="G273" s="3">
        <v>3.3300744522404302</v>
      </c>
      <c r="H273" s="3">
        <v>4.6834969992576996</v>
      </c>
      <c r="I273" s="3">
        <v>90.8</v>
      </c>
      <c r="J273" s="11">
        <v>27815</v>
      </c>
      <c r="K273" s="11">
        <v>11476479001</v>
      </c>
      <c r="L273" s="3">
        <v>81.489999999999995</v>
      </c>
    </row>
    <row r="274" spans="2:13" x14ac:dyDescent="0.35">
      <c r="B274" s="1" t="s">
        <v>15</v>
      </c>
      <c r="C274" s="3">
        <v>0.117746959680504</v>
      </c>
      <c r="D274" s="3">
        <v>18.574718256920001</v>
      </c>
      <c r="E274" s="3">
        <v>0.67535220381479899</v>
      </c>
      <c r="F274" s="3">
        <v>0.90184816836873605</v>
      </c>
      <c r="G274" s="3">
        <v>8.5833478527265505</v>
      </c>
      <c r="H274" s="3">
        <v>12.1603757369632</v>
      </c>
      <c r="I274" s="3">
        <v>91.12</v>
      </c>
      <c r="J274" s="11">
        <v>27623</v>
      </c>
      <c r="K274" s="11">
        <v>11396837401</v>
      </c>
      <c r="L274" s="3">
        <v>81.489999999999995</v>
      </c>
    </row>
    <row r="275" spans="2:13" x14ac:dyDescent="0.35">
      <c r="B275" s="1" t="s">
        <v>16</v>
      </c>
      <c r="C275" s="3">
        <v>2.020636728933E-2</v>
      </c>
      <c r="D275" s="3">
        <v>33.868840927462301</v>
      </c>
      <c r="E275" s="3">
        <v>0.95662247717591198</v>
      </c>
      <c r="F275" s="3">
        <v>0.989531357808902</v>
      </c>
      <c r="G275" s="3">
        <v>2.5466310149434199</v>
      </c>
      <c r="H275" s="3">
        <v>3.1725033411604402</v>
      </c>
      <c r="I275" s="3">
        <v>90.89</v>
      </c>
      <c r="J275" s="11">
        <v>27751</v>
      </c>
      <c r="K275" s="11">
        <v>11449931801</v>
      </c>
      <c r="L275" s="3">
        <v>81.489999999999995</v>
      </c>
    </row>
    <row r="276" spans="2:13" x14ac:dyDescent="0.35">
      <c r="B276" s="1" t="s">
        <v>17</v>
      </c>
      <c r="C276" s="3">
        <v>1.53451732794046E-2</v>
      </c>
      <c r="D276" s="3">
        <v>36.240541377447002</v>
      </c>
      <c r="E276" s="3">
        <v>0.97093425713160397</v>
      </c>
      <c r="F276" s="3">
        <v>0.99300250350022901</v>
      </c>
      <c r="G276" s="3">
        <v>1.8895033235444501</v>
      </c>
      <c r="H276" s="3">
        <v>2.6405848571859498</v>
      </c>
      <c r="I276" s="3">
        <v>91.4</v>
      </c>
      <c r="J276" s="11">
        <v>28071</v>
      </c>
      <c r="K276" s="11">
        <v>11582667801</v>
      </c>
      <c r="L276" s="3">
        <v>81.489999999999995</v>
      </c>
    </row>
    <row r="277" spans="2:13" x14ac:dyDescent="0.35">
      <c r="B277" s="1" t="s">
        <v>18</v>
      </c>
      <c r="C277" s="3">
        <v>1.49017151242225E-2</v>
      </c>
      <c r="D277" s="3">
        <v>36.492506177718397</v>
      </c>
      <c r="E277" s="3">
        <v>0.97729803980859797</v>
      </c>
      <c r="F277" s="3">
        <v>0.99492402835217197</v>
      </c>
      <c r="G277" s="3">
        <v>1.6653515569448101</v>
      </c>
      <c r="H277" s="3">
        <v>2.5738863523934801</v>
      </c>
      <c r="I277" s="3">
        <v>90.97</v>
      </c>
      <c r="J277" s="11">
        <v>28583</v>
      </c>
      <c r="K277" s="11">
        <v>11795045401</v>
      </c>
      <c r="L277" s="3">
        <v>81.489999999999995</v>
      </c>
    </row>
    <row r="278" spans="2:13" x14ac:dyDescent="0.35">
      <c r="B278" s="2" t="s">
        <v>38</v>
      </c>
    </row>
    <row r="279" spans="2:13" x14ac:dyDescent="0.35">
      <c r="B279" s="1" t="s">
        <v>11</v>
      </c>
      <c r="C279" s="3">
        <v>1.5770823004413501E-2</v>
      </c>
      <c r="D279" s="3">
        <v>35.997944302791097</v>
      </c>
      <c r="E279" s="3">
        <v>0.96651936575871</v>
      </c>
      <c r="F279" s="3">
        <v>0.99512451971257498</v>
      </c>
      <c r="G279" s="3">
        <v>1.9860553499392899</v>
      </c>
      <c r="H279" s="3">
        <v>2.5315618045410302</v>
      </c>
      <c r="I279" s="3">
        <v>91.41</v>
      </c>
      <c r="J279" s="11">
        <v>27815</v>
      </c>
      <c r="K279" s="11">
        <v>11476479001</v>
      </c>
      <c r="L279" s="3">
        <v>81.489999999999995</v>
      </c>
    </row>
    <row r="280" spans="2:13" x14ac:dyDescent="0.35">
      <c r="B280" s="1" t="s">
        <v>12</v>
      </c>
      <c r="C280" s="3">
        <v>1.62456873207487E-2</v>
      </c>
      <c r="D280" s="3">
        <v>35.743995478688902</v>
      </c>
      <c r="E280" s="3">
        <v>0.96604314245455802</v>
      </c>
      <c r="F280" s="3">
        <v>0.99481431405981302</v>
      </c>
      <c r="G280" s="3">
        <v>2.0185554388827298</v>
      </c>
      <c r="H280" s="3">
        <v>2.6347367211525401</v>
      </c>
      <c r="I280" s="3">
        <v>90.86</v>
      </c>
      <c r="J280" s="11">
        <v>27815</v>
      </c>
      <c r="K280" s="11">
        <v>11476479001</v>
      </c>
      <c r="L280" s="3">
        <v>81.489999999999995</v>
      </c>
    </row>
    <row r="281" spans="2:13" x14ac:dyDescent="0.35">
      <c r="B281" s="1" t="s">
        <v>13</v>
      </c>
      <c r="C281" s="3">
        <v>2.16045029503543E-2</v>
      </c>
      <c r="D281" s="3">
        <v>33.299613499692001</v>
      </c>
      <c r="E281" s="3">
        <v>0.95583992142942398</v>
      </c>
      <c r="F281" s="3">
        <v>0.98555853372832503</v>
      </c>
      <c r="G281" s="3">
        <v>2.4598455456643702</v>
      </c>
      <c r="H281" s="3">
        <v>3.17891048548874</v>
      </c>
      <c r="I281" s="3">
        <v>90.8</v>
      </c>
      <c r="J281" s="11">
        <v>27815</v>
      </c>
      <c r="K281" s="11">
        <v>11476479001</v>
      </c>
      <c r="L281" s="3">
        <v>81.489999999999995</v>
      </c>
    </row>
    <row r="282" spans="2:13" x14ac:dyDescent="0.35">
      <c r="B282" s="1" t="s">
        <v>14</v>
      </c>
      <c r="C282" s="3">
        <v>2.9443104816514701E-2</v>
      </c>
      <c r="D282" s="3">
        <v>30.612834909964601</v>
      </c>
      <c r="E282" s="3">
        <v>0.93700824231026303</v>
      </c>
      <c r="F282" s="3">
        <v>0.97469766309178696</v>
      </c>
      <c r="G282" s="3">
        <v>3.20939514332711</v>
      </c>
      <c r="H282" s="3">
        <v>4.8588761934629403</v>
      </c>
      <c r="I282" s="3">
        <v>90.62</v>
      </c>
      <c r="J282" s="11">
        <v>27815</v>
      </c>
      <c r="K282" s="11">
        <v>11476479001</v>
      </c>
      <c r="L282" s="3">
        <v>81.489999999999995</v>
      </c>
    </row>
    <row r="283" spans="2:13" x14ac:dyDescent="0.35">
      <c r="B283" s="1" t="s">
        <v>15</v>
      </c>
      <c r="C283" s="3">
        <v>0.11296426232443001</v>
      </c>
      <c r="D283" s="3">
        <v>18.934506279815601</v>
      </c>
      <c r="E283" s="3">
        <v>0.69217552936154902</v>
      </c>
      <c r="F283" s="3">
        <v>0.90702273152277102</v>
      </c>
      <c r="G283" s="3">
        <v>8.2938903851324906</v>
      </c>
      <c r="H283" s="3">
        <v>11.722694653627901</v>
      </c>
      <c r="I283" s="3">
        <v>90.89</v>
      </c>
      <c r="J283" s="11">
        <v>27623</v>
      </c>
      <c r="K283" s="11">
        <v>11396837401</v>
      </c>
      <c r="L283" s="3">
        <v>81.489999999999995</v>
      </c>
    </row>
    <row r="284" spans="2:13" x14ac:dyDescent="0.35">
      <c r="B284" s="1" t="s">
        <v>16</v>
      </c>
      <c r="C284" s="3">
        <v>1.8864095915595E-2</v>
      </c>
      <c r="D284" s="3">
        <v>34.455722688927501</v>
      </c>
      <c r="E284" s="3">
        <v>0.95972970326860796</v>
      </c>
      <c r="F284" s="3">
        <v>0.99302377624161198</v>
      </c>
      <c r="G284" s="3">
        <v>2.4073070995342598</v>
      </c>
      <c r="H284" s="3">
        <v>2.92593308523616</v>
      </c>
      <c r="I284" s="3">
        <v>91.28</v>
      </c>
      <c r="J284" s="11">
        <v>27751</v>
      </c>
      <c r="K284" s="11">
        <v>11449931801</v>
      </c>
      <c r="L284" s="3">
        <v>81.489999999999995</v>
      </c>
    </row>
    <row r="285" spans="2:13" x14ac:dyDescent="0.35">
      <c r="B285" s="1" t="s">
        <v>17</v>
      </c>
      <c r="C285" s="3">
        <v>1.4122851823337799E-2</v>
      </c>
      <c r="D285" s="3">
        <v>36.947773876794002</v>
      </c>
      <c r="E285" s="3">
        <v>0.97350946500600799</v>
      </c>
      <c r="F285" s="3">
        <v>0.99551889734386201</v>
      </c>
      <c r="G285" s="3">
        <v>1.7648208994468699</v>
      </c>
      <c r="H285" s="3">
        <v>2.3893414712089101</v>
      </c>
      <c r="I285" s="3">
        <v>90.9</v>
      </c>
      <c r="J285" s="11">
        <v>28071</v>
      </c>
      <c r="K285" s="11">
        <v>11582667801</v>
      </c>
      <c r="L285" s="3">
        <v>81.489999999999995</v>
      </c>
    </row>
    <row r="286" spans="2:13" x14ac:dyDescent="0.35">
      <c r="B286" s="1" t="s">
        <v>18</v>
      </c>
      <c r="C286" s="3">
        <v>1.3326913962470099E-2</v>
      </c>
      <c r="D286" s="3">
        <v>37.445789553473602</v>
      </c>
      <c r="E286" s="3">
        <v>0.98004669425040003</v>
      </c>
      <c r="F286" s="3">
        <v>0.99597677972948395</v>
      </c>
      <c r="G286" s="3">
        <v>1.49669913878102</v>
      </c>
      <c r="H286" s="3">
        <v>2.1407906738687301</v>
      </c>
      <c r="I286" s="3">
        <v>91</v>
      </c>
      <c r="J286" s="11">
        <v>28583</v>
      </c>
      <c r="K286" s="11">
        <v>11795045401</v>
      </c>
      <c r="L286" s="3">
        <v>81.489999999999995</v>
      </c>
    </row>
    <row r="287" spans="2:13" x14ac:dyDescent="0.35">
      <c r="B287" s="2" t="s">
        <v>19</v>
      </c>
      <c r="C287" s="10">
        <f>(SUM(C198:C205)+SUM(C207:C214)+SUM(C216:C223)+SUM(C225:C232)+SUM(C234:C241)+SUM(C243:C250)+SUM(C252:C259)+SUM(C261:C268)+SUM(C270:C277)+SUM(C279:C286))/80</f>
        <v>3.0729551635676589E-2</v>
      </c>
      <c r="D287" s="10">
        <f t="shared" ref="D287:L287" si="10">(SUM(D198:D205)+SUM(D207:D214)+SUM(D216:D223)+SUM(D225:D232)+SUM(D234:D241)+SUM(D243:D250)+SUM(D252:D259)+SUM(D261:D268)+SUM(D270:D277)+SUM(D279:D286))/80</f>
        <v>32.78942180201328</v>
      </c>
      <c r="E287" s="10">
        <f t="shared" si="10"/>
        <v>0.92803414629568992</v>
      </c>
      <c r="F287" s="10">
        <f t="shared" si="10"/>
        <v>0.97973970398620269</v>
      </c>
      <c r="G287" s="10">
        <f t="shared" si="10"/>
        <v>2.9862034667959305</v>
      </c>
      <c r="H287" s="10">
        <f t="shared" si="10"/>
        <v>4.1769722328065155</v>
      </c>
      <c r="I287" s="10">
        <f t="shared" si="10"/>
        <v>91.03</v>
      </c>
      <c r="J287" s="10">
        <f t="shared" si="10"/>
        <v>27911</v>
      </c>
      <c r="K287" s="10">
        <f t="shared" si="10"/>
        <v>11516299801</v>
      </c>
      <c r="L287" s="10">
        <f t="shared" si="10"/>
        <v>81.489999999999995</v>
      </c>
      <c r="M287" s="2"/>
    </row>
    <row r="288" spans="2:13" x14ac:dyDescent="0.35">
      <c r="B288" s="10" t="s">
        <v>142</v>
      </c>
      <c r="C288" s="15">
        <f>SUM(C198:C201,C203:C205,C207:C210,C212:C214,C216:C219,C221:C223,C225:C228,C230:C232,C234:C237,C239:C241,C243:C246,C248:C250,C252:C255,C257:C259,C261:C264,C266:C268,C270:C273,C275:C277,C279:C282,C284:C286)/70</f>
        <v>1.8711421005007826E-2</v>
      </c>
      <c r="D288" s="15">
        <f t="shared" ref="D288:L288" si="11">SUM(D198:D201,D203:D205,D207:D210,D212:D214,D216:D219,D221:D223,D225:D228,D230:D232,D234:D237,D239:D241,D243:D246,D248:D250,D252:D255,D257:D259,D261:D264,D266:D268,D270:D273,D275:D277,D279:D282,D284:D286)/70</f>
        <v>34.789075773784511</v>
      </c>
      <c r="E288" s="15">
        <f t="shared" si="11"/>
        <v>0.96254124132718788</v>
      </c>
      <c r="F288" s="15">
        <f t="shared" si="11"/>
        <v>0.99050878070776915</v>
      </c>
      <c r="G288" s="15">
        <f t="shared" si="11"/>
        <v>2.208824898222296</v>
      </c>
      <c r="H288" s="15">
        <f t="shared" si="11"/>
        <v>3.0711868671858378</v>
      </c>
      <c r="I288" s="15">
        <f t="shared" si="11"/>
        <v>91.029428571428525</v>
      </c>
      <c r="J288" s="15">
        <f t="shared" si="11"/>
        <v>27952.142857142859</v>
      </c>
      <c r="K288" s="15">
        <f t="shared" si="11"/>
        <v>11533365858.142857</v>
      </c>
      <c r="L288" s="15">
        <f t="shared" si="11"/>
        <v>81.489999999999853</v>
      </c>
    </row>
    <row r="290" spans="2:12" x14ac:dyDescent="0.35">
      <c r="B290" s="1" t="s">
        <v>22</v>
      </c>
    </row>
    <row r="291" spans="2:12" x14ac:dyDescent="0.35">
      <c r="B291" s="1" t="s">
        <v>2</v>
      </c>
      <c r="C291" s="1" t="s">
        <v>3</v>
      </c>
      <c r="D291" s="1" t="s">
        <v>4</v>
      </c>
      <c r="E291" s="1" t="s">
        <v>5</v>
      </c>
      <c r="F291" s="1" t="s">
        <v>6</v>
      </c>
      <c r="G291" s="1" t="s">
        <v>7</v>
      </c>
      <c r="H291" s="1" t="s">
        <v>8</v>
      </c>
      <c r="I291" s="1" t="s">
        <v>50</v>
      </c>
      <c r="J291" s="1" t="s">
        <v>9</v>
      </c>
      <c r="K291" s="1" t="s">
        <v>10</v>
      </c>
      <c r="L291" s="1" t="s">
        <v>51</v>
      </c>
    </row>
    <row r="292" spans="2:12" x14ac:dyDescent="0.35">
      <c r="B292" s="2" t="s">
        <v>29</v>
      </c>
    </row>
    <row r="293" spans="2:12" x14ac:dyDescent="0.35">
      <c r="B293" s="1" t="s">
        <v>11</v>
      </c>
      <c r="C293" s="3">
        <v>1.57979199175079E-2</v>
      </c>
      <c r="D293" s="3">
        <v>35.979259328115397</v>
      </c>
      <c r="E293" s="3">
        <v>0.97893912306837005</v>
      </c>
      <c r="F293" s="3">
        <v>0.99711869314758395</v>
      </c>
      <c r="G293" s="3">
        <v>1.6253499859896801</v>
      </c>
      <c r="H293" s="3">
        <v>3.2017295071755201</v>
      </c>
      <c r="I293" s="3">
        <v>93.3</v>
      </c>
      <c r="J293" s="11">
        <v>27750</v>
      </c>
      <c r="K293" s="11">
        <v>43261629841</v>
      </c>
      <c r="L293" s="3">
        <v>304.91000000000003</v>
      </c>
    </row>
    <row r="294" spans="2:12" x14ac:dyDescent="0.35">
      <c r="B294" s="1" t="s">
        <v>12</v>
      </c>
      <c r="C294" s="3">
        <v>1.6051175437146601E-2</v>
      </c>
      <c r="D294" s="3">
        <v>35.842577545587098</v>
      </c>
      <c r="E294" s="3">
        <v>0.97887442139149194</v>
      </c>
      <c r="F294" s="3">
        <v>0.99705338921599396</v>
      </c>
      <c r="G294" s="3">
        <v>1.63418172235856</v>
      </c>
      <c r="H294" s="3">
        <v>3.2481899480138199</v>
      </c>
      <c r="I294" s="3">
        <v>90.67</v>
      </c>
      <c r="J294" s="11">
        <v>27750</v>
      </c>
      <c r="K294" s="11">
        <v>43261629841</v>
      </c>
      <c r="L294" s="3">
        <v>304.91000000000003</v>
      </c>
    </row>
    <row r="295" spans="2:12" x14ac:dyDescent="0.35">
      <c r="B295" s="1" t="s">
        <v>13</v>
      </c>
      <c r="C295" s="3">
        <v>1.66093517489686E-2</v>
      </c>
      <c r="D295" s="3">
        <v>35.548353412277301</v>
      </c>
      <c r="E295" s="3">
        <v>0.97850760584219898</v>
      </c>
      <c r="F295" s="3">
        <v>0.996599420952895</v>
      </c>
      <c r="G295" s="3">
        <v>1.6768773807386499</v>
      </c>
      <c r="H295" s="3">
        <v>3.46101608123048</v>
      </c>
      <c r="I295" s="3">
        <v>91.11</v>
      </c>
      <c r="J295" s="11">
        <v>27750</v>
      </c>
      <c r="K295" s="11">
        <v>43261629841</v>
      </c>
      <c r="L295" s="3">
        <v>304.91000000000003</v>
      </c>
    </row>
    <row r="296" spans="2:12" x14ac:dyDescent="0.35">
      <c r="B296" s="1" t="s">
        <v>14</v>
      </c>
      <c r="C296" s="3">
        <v>1.98646840340218E-2</v>
      </c>
      <c r="D296" s="3">
        <v>34.005090087887503</v>
      </c>
      <c r="E296" s="3">
        <v>0.97494681089614399</v>
      </c>
      <c r="F296" s="3">
        <v>0.99454668298739202</v>
      </c>
      <c r="G296" s="3">
        <v>1.92264949042831</v>
      </c>
      <c r="H296" s="3">
        <v>4.1443748001429697</v>
      </c>
      <c r="I296" s="3">
        <v>90.51</v>
      </c>
      <c r="J296" s="11">
        <v>27750</v>
      </c>
      <c r="K296" s="11">
        <v>43261629841</v>
      </c>
      <c r="L296" s="3">
        <v>304.91000000000003</v>
      </c>
    </row>
    <row r="297" spans="2:12" x14ac:dyDescent="0.35">
      <c r="B297" s="1" t="s">
        <v>15</v>
      </c>
      <c r="C297" s="3">
        <v>0.105000738911151</v>
      </c>
      <c r="D297" s="3">
        <v>19.5702962617308</v>
      </c>
      <c r="E297" s="3">
        <v>0.79873692448310096</v>
      </c>
      <c r="F297" s="3">
        <v>0.92734311680470305</v>
      </c>
      <c r="G297" s="3">
        <v>7.6250961316929704</v>
      </c>
      <c r="H297" s="3">
        <v>15.7217584598393</v>
      </c>
      <c r="I297" s="3">
        <v>90.63</v>
      </c>
      <c r="J297" s="11">
        <v>27558</v>
      </c>
      <c r="K297" s="11">
        <v>42960712081</v>
      </c>
      <c r="L297" s="3">
        <v>304.91000000000003</v>
      </c>
    </row>
    <row r="298" spans="2:12" x14ac:dyDescent="0.35">
      <c r="B298" s="1" t="s">
        <v>16</v>
      </c>
      <c r="C298" s="3">
        <v>1.7972090579921999E-2</v>
      </c>
      <c r="D298" s="3">
        <v>34.8689611397443</v>
      </c>
      <c r="E298" s="3">
        <v>0.97565735258761099</v>
      </c>
      <c r="F298" s="3">
        <v>0.99605631574103604</v>
      </c>
      <c r="G298" s="3">
        <v>1.84301598812205</v>
      </c>
      <c r="H298" s="3">
        <v>3.5909868971730101</v>
      </c>
      <c r="I298" s="3">
        <v>90.18</v>
      </c>
      <c r="J298" s="11">
        <v>27686</v>
      </c>
      <c r="K298" s="11">
        <v>43161323921</v>
      </c>
      <c r="L298" s="3">
        <v>304.91000000000003</v>
      </c>
    </row>
    <row r="299" spans="2:12" x14ac:dyDescent="0.35">
      <c r="B299" s="1" t="s">
        <v>17</v>
      </c>
      <c r="C299" s="3">
        <v>1.3795669168760899E-2</v>
      </c>
      <c r="D299" s="3">
        <v>37.142340159469903</v>
      </c>
      <c r="E299" s="3">
        <v>0.98330421790179201</v>
      </c>
      <c r="F299" s="3">
        <v>0.99773850397941799</v>
      </c>
      <c r="G299" s="3">
        <v>1.41219359925546</v>
      </c>
      <c r="H299" s="3">
        <v>2.9063936215680499</v>
      </c>
      <c r="I299" s="3">
        <v>90.8</v>
      </c>
      <c r="J299" s="11">
        <v>28006</v>
      </c>
      <c r="K299" s="11">
        <v>43662853521</v>
      </c>
      <c r="L299" s="3">
        <v>304.91000000000003</v>
      </c>
    </row>
    <row r="300" spans="2:12" x14ac:dyDescent="0.35">
      <c r="B300" s="1" t="s">
        <v>18</v>
      </c>
      <c r="C300" s="3">
        <v>1.28948708901995E-2</v>
      </c>
      <c r="D300" s="3">
        <v>37.718462018921599</v>
      </c>
      <c r="E300" s="3">
        <v>0.98846981668718203</v>
      </c>
      <c r="F300" s="3">
        <v>0.99830923322488396</v>
      </c>
      <c r="G300" s="3">
        <v>1.21297200781708</v>
      </c>
      <c r="H300" s="3">
        <v>2.57953171718591</v>
      </c>
      <c r="I300" s="3">
        <v>90.12</v>
      </c>
      <c r="J300" s="11">
        <v>28518</v>
      </c>
      <c r="K300" s="11">
        <v>44465300881</v>
      </c>
      <c r="L300" s="3">
        <v>304.91000000000003</v>
      </c>
    </row>
    <row r="301" spans="2:12" x14ac:dyDescent="0.35">
      <c r="B301" s="2" t="s">
        <v>30</v>
      </c>
    </row>
    <row r="302" spans="2:12" x14ac:dyDescent="0.35">
      <c r="B302" s="1" t="s">
        <v>11</v>
      </c>
      <c r="C302" s="3">
        <v>1.5769930631100701E-2</v>
      </c>
      <c r="D302" s="3">
        <v>35.994800895296798</v>
      </c>
      <c r="E302" s="3">
        <v>0.97899937603783904</v>
      </c>
      <c r="F302" s="3">
        <v>0.997139493638865</v>
      </c>
      <c r="G302" s="3">
        <v>1.6216691779680199</v>
      </c>
      <c r="H302" s="3">
        <v>3.1904912846699101</v>
      </c>
      <c r="I302" s="3">
        <v>89.98</v>
      </c>
      <c r="J302" s="11">
        <v>27750</v>
      </c>
      <c r="K302" s="11">
        <v>43261629841</v>
      </c>
      <c r="L302" s="3">
        <v>304.91000000000003</v>
      </c>
    </row>
    <row r="303" spans="2:12" x14ac:dyDescent="0.35">
      <c r="B303" s="1" t="s">
        <v>12</v>
      </c>
      <c r="C303" s="3">
        <v>1.5863667307064701E-2</v>
      </c>
      <c r="D303" s="3">
        <v>35.943692748478597</v>
      </c>
      <c r="E303" s="3">
        <v>0.97902705468225304</v>
      </c>
      <c r="F303" s="3">
        <v>0.99710948758960405</v>
      </c>
      <c r="G303" s="3">
        <v>1.62704029782335</v>
      </c>
      <c r="H303" s="3">
        <v>3.22714101253914</v>
      </c>
      <c r="I303" s="3">
        <v>90.02</v>
      </c>
      <c r="J303" s="11">
        <v>27750</v>
      </c>
      <c r="K303" s="11">
        <v>43261629841</v>
      </c>
      <c r="L303" s="3">
        <v>304.91000000000003</v>
      </c>
    </row>
    <row r="304" spans="2:12" x14ac:dyDescent="0.35">
      <c r="B304" s="1" t="s">
        <v>13</v>
      </c>
      <c r="C304" s="3">
        <v>1.6481955503657799E-2</v>
      </c>
      <c r="D304" s="3">
        <v>35.614346095322396</v>
      </c>
      <c r="E304" s="3">
        <v>0.97844978937962601</v>
      </c>
      <c r="F304" s="3">
        <v>0.996698071652103</v>
      </c>
      <c r="G304" s="3">
        <v>1.66210144951271</v>
      </c>
      <c r="H304" s="3">
        <v>3.3854152786285501</v>
      </c>
      <c r="I304" s="3">
        <v>90.19</v>
      </c>
      <c r="J304" s="11">
        <v>27750</v>
      </c>
      <c r="K304" s="11">
        <v>43261629841</v>
      </c>
      <c r="L304" s="3">
        <v>304.91000000000003</v>
      </c>
    </row>
    <row r="305" spans="2:12" x14ac:dyDescent="0.35">
      <c r="B305" s="1" t="s">
        <v>14</v>
      </c>
      <c r="C305" s="3">
        <v>2.06459333818492E-2</v>
      </c>
      <c r="D305" s="3">
        <v>33.673046397807902</v>
      </c>
      <c r="E305" s="3">
        <v>0.97363559773266595</v>
      </c>
      <c r="F305" s="3">
        <v>0.99358987547466304</v>
      </c>
      <c r="G305" s="3">
        <v>1.9670809680085</v>
      </c>
      <c r="H305" s="3">
        <v>4.3551928577436403</v>
      </c>
      <c r="I305" s="3">
        <v>90.14</v>
      </c>
      <c r="J305" s="11">
        <v>27750</v>
      </c>
      <c r="K305" s="11">
        <v>43261629841</v>
      </c>
      <c r="L305" s="3">
        <v>304.91000000000003</v>
      </c>
    </row>
    <row r="306" spans="2:12" x14ac:dyDescent="0.35">
      <c r="B306" s="1" t="s">
        <v>15</v>
      </c>
      <c r="C306" s="3">
        <v>0.105085611440316</v>
      </c>
      <c r="D306" s="3">
        <v>19.5630622661876</v>
      </c>
      <c r="E306" s="3">
        <v>0.79816724600052802</v>
      </c>
      <c r="F306" s="3">
        <v>0.92777878952818305</v>
      </c>
      <c r="G306" s="3">
        <v>7.6146272610700203</v>
      </c>
      <c r="H306" s="3">
        <v>15.4611064882805</v>
      </c>
      <c r="I306" s="3">
        <v>89.93</v>
      </c>
      <c r="J306" s="11">
        <v>27558</v>
      </c>
      <c r="K306" s="11">
        <v>42960712081</v>
      </c>
      <c r="L306" s="3">
        <v>304.91000000000003</v>
      </c>
    </row>
    <row r="307" spans="2:12" x14ac:dyDescent="0.35">
      <c r="B307" s="1" t="s">
        <v>16</v>
      </c>
      <c r="C307" s="3">
        <v>1.78643398275329E-2</v>
      </c>
      <c r="D307" s="3">
        <v>34.920684940468803</v>
      </c>
      <c r="E307" s="3">
        <v>0.97577260375860198</v>
      </c>
      <c r="F307" s="3">
        <v>0.99605163640169403</v>
      </c>
      <c r="G307" s="3">
        <v>1.83445030869074</v>
      </c>
      <c r="H307" s="3">
        <v>3.5638149105508199</v>
      </c>
      <c r="I307" s="3">
        <v>89.84</v>
      </c>
      <c r="J307" s="11">
        <v>27686</v>
      </c>
      <c r="K307" s="11">
        <v>43161323921</v>
      </c>
      <c r="L307" s="3">
        <v>304.91000000000003</v>
      </c>
    </row>
    <row r="308" spans="2:12" x14ac:dyDescent="0.35">
      <c r="B308" s="1" t="s">
        <v>17</v>
      </c>
      <c r="C308" s="3">
        <v>1.36781632588583E-2</v>
      </c>
      <c r="D308" s="3">
        <v>37.216195947726597</v>
      </c>
      <c r="E308" s="3">
        <v>0.98356306278026795</v>
      </c>
      <c r="F308" s="3">
        <v>0.99780215278962303</v>
      </c>
      <c r="G308" s="3">
        <v>1.3983737574814601</v>
      </c>
      <c r="H308" s="3">
        <v>2.8983519275940002</v>
      </c>
      <c r="I308" s="3">
        <v>90.36</v>
      </c>
      <c r="J308" s="11">
        <v>28006</v>
      </c>
      <c r="K308" s="11">
        <v>43662853521</v>
      </c>
      <c r="L308" s="3">
        <v>304.91000000000003</v>
      </c>
    </row>
    <row r="309" spans="2:12" x14ac:dyDescent="0.35">
      <c r="B309" s="1" t="s">
        <v>18</v>
      </c>
      <c r="C309" s="3">
        <v>1.2744168812144401E-2</v>
      </c>
      <c r="D309" s="3">
        <v>37.817742875909097</v>
      </c>
      <c r="E309" s="3">
        <v>0.98840205465130804</v>
      </c>
      <c r="F309" s="3">
        <v>0.99827357440680098</v>
      </c>
      <c r="G309" s="3">
        <v>1.2118430016364501</v>
      </c>
      <c r="H309" s="3">
        <v>2.5766229103731302</v>
      </c>
      <c r="I309" s="3">
        <v>90.12</v>
      </c>
      <c r="J309" s="11">
        <v>28518</v>
      </c>
      <c r="K309" s="11">
        <v>44465300881</v>
      </c>
      <c r="L309" s="3">
        <v>304.91000000000003</v>
      </c>
    </row>
    <row r="310" spans="2:12" x14ac:dyDescent="0.35">
      <c r="B310" s="2" t="s">
        <v>31</v>
      </c>
    </row>
    <row r="311" spans="2:12" x14ac:dyDescent="0.35">
      <c r="B311" s="1" t="s">
        <v>11</v>
      </c>
      <c r="C311" s="3">
        <v>1.53456705011932E-2</v>
      </c>
      <c r="D311" s="3">
        <v>36.228287119543197</v>
      </c>
      <c r="E311" s="3">
        <v>0.97926341347483903</v>
      </c>
      <c r="F311" s="3">
        <v>0.99724461848843404</v>
      </c>
      <c r="G311" s="3">
        <v>1.5964473634305101</v>
      </c>
      <c r="H311" s="3">
        <v>3.1135071553176301</v>
      </c>
      <c r="I311" s="3">
        <v>90.36</v>
      </c>
      <c r="J311" s="11">
        <v>27750</v>
      </c>
      <c r="K311" s="11">
        <v>43261629841</v>
      </c>
      <c r="L311" s="3">
        <v>304.91000000000003</v>
      </c>
    </row>
    <row r="312" spans="2:12" x14ac:dyDescent="0.35">
      <c r="B312" s="1" t="s">
        <v>12</v>
      </c>
      <c r="C312" s="3">
        <v>1.5712328303128398E-2</v>
      </c>
      <c r="D312" s="3">
        <v>36.025958772050899</v>
      </c>
      <c r="E312" s="3">
        <v>0.97902714637015198</v>
      </c>
      <c r="F312" s="3">
        <v>0.99714408313053904</v>
      </c>
      <c r="G312" s="3">
        <v>1.6161518665511501</v>
      </c>
      <c r="H312" s="3">
        <v>3.1795198664287501</v>
      </c>
      <c r="I312" s="3">
        <v>90.57</v>
      </c>
      <c r="J312" s="11">
        <v>27750</v>
      </c>
      <c r="K312" s="11">
        <v>43261629841</v>
      </c>
      <c r="L312" s="3">
        <v>304.91000000000003</v>
      </c>
    </row>
    <row r="313" spans="2:12" x14ac:dyDescent="0.35">
      <c r="B313" s="1" t="s">
        <v>13</v>
      </c>
      <c r="C313" s="3">
        <v>1.65049389294512E-2</v>
      </c>
      <c r="D313" s="3">
        <v>35.602486450107698</v>
      </c>
      <c r="E313" s="3">
        <v>0.97847562325426296</v>
      </c>
      <c r="F313" s="3">
        <v>0.99673251907141203</v>
      </c>
      <c r="G313" s="3">
        <v>1.66842907374345</v>
      </c>
      <c r="H313" s="3">
        <v>3.40627318224989</v>
      </c>
      <c r="I313" s="3">
        <v>90.65</v>
      </c>
      <c r="J313" s="11">
        <v>27750</v>
      </c>
      <c r="K313" s="11">
        <v>43261629841</v>
      </c>
      <c r="L313" s="3">
        <v>304.91000000000003</v>
      </c>
    </row>
    <row r="314" spans="2:12" x14ac:dyDescent="0.35">
      <c r="B314" s="1" t="s">
        <v>14</v>
      </c>
      <c r="C314" s="3">
        <v>2.0764350671280098E-2</v>
      </c>
      <c r="D314" s="3">
        <v>33.622930929401697</v>
      </c>
      <c r="E314" s="3">
        <v>0.97432041820124404</v>
      </c>
      <c r="F314" s="3">
        <v>0.99444708905330703</v>
      </c>
      <c r="G314" s="3">
        <v>1.95919880503416</v>
      </c>
      <c r="H314" s="3">
        <v>4.42998172160799</v>
      </c>
      <c r="I314" s="3">
        <v>90.61</v>
      </c>
      <c r="J314" s="11">
        <v>27750</v>
      </c>
      <c r="K314" s="11">
        <v>43261629841</v>
      </c>
      <c r="L314" s="3">
        <v>304.91000000000003</v>
      </c>
    </row>
    <row r="315" spans="2:12" x14ac:dyDescent="0.35">
      <c r="B315" s="1" t="s">
        <v>15</v>
      </c>
      <c r="C315" s="3">
        <v>0.104415703584214</v>
      </c>
      <c r="D315" s="3">
        <v>19.618418338578</v>
      </c>
      <c r="E315" s="3">
        <v>0.80700566297955501</v>
      </c>
      <c r="F315" s="3">
        <v>0.92906176358432302</v>
      </c>
      <c r="G315" s="3">
        <v>7.5291992697829402</v>
      </c>
      <c r="H315" s="3">
        <v>14.9615157165345</v>
      </c>
      <c r="I315" s="3">
        <v>90.64</v>
      </c>
      <c r="J315" s="11">
        <v>27558</v>
      </c>
      <c r="K315" s="11">
        <v>42960712081</v>
      </c>
      <c r="L315" s="3">
        <v>304.91000000000003</v>
      </c>
    </row>
    <row r="316" spans="2:12" x14ac:dyDescent="0.35">
      <c r="B316" s="1" t="s">
        <v>16</v>
      </c>
      <c r="C316" s="3">
        <v>1.76520004497869E-2</v>
      </c>
      <c r="D316" s="3">
        <v>35.023134503037397</v>
      </c>
      <c r="E316" s="3">
        <v>0.97574636050749197</v>
      </c>
      <c r="F316" s="3">
        <v>0.99626090395743205</v>
      </c>
      <c r="G316" s="3">
        <v>1.81839990038889</v>
      </c>
      <c r="H316" s="3">
        <v>3.47641303516698</v>
      </c>
      <c r="I316" s="3">
        <v>90.81</v>
      </c>
      <c r="J316" s="11">
        <v>27686</v>
      </c>
      <c r="K316" s="11">
        <v>43161323921</v>
      </c>
      <c r="L316" s="3">
        <v>304.91000000000003</v>
      </c>
    </row>
    <row r="317" spans="2:12" x14ac:dyDescent="0.35">
      <c r="B317" s="1" t="s">
        <v>17</v>
      </c>
      <c r="C317" s="3">
        <v>1.3639713920639E-2</v>
      </c>
      <c r="D317" s="3">
        <v>37.240098599059898</v>
      </c>
      <c r="E317" s="3">
        <v>0.98345807108528804</v>
      </c>
      <c r="F317" s="3">
        <v>0.99778681751517095</v>
      </c>
      <c r="G317" s="3">
        <v>1.4004642033082699</v>
      </c>
      <c r="H317" s="3">
        <v>2.8749134931268698</v>
      </c>
      <c r="I317" s="3">
        <v>91.25</v>
      </c>
      <c r="J317" s="11">
        <v>28006</v>
      </c>
      <c r="K317" s="11">
        <v>43662853521</v>
      </c>
      <c r="L317" s="3">
        <v>304.91000000000003</v>
      </c>
    </row>
    <row r="318" spans="2:12" x14ac:dyDescent="0.35">
      <c r="B318" s="1" t="s">
        <v>18</v>
      </c>
      <c r="C318" s="3">
        <v>1.21901501720105E-2</v>
      </c>
      <c r="D318" s="3">
        <v>38.198257924356298</v>
      </c>
      <c r="E318" s="3">
        <v>0.989762882488602</v>
      </c>
      <c r="F318" s="3">
        <v>0.99849460772626497</v>
      </c>
      <c r="G318" s="3">
        <v>1.14638147860442</v>
      </c>
      <c r="H318" s="3">
        <v>2.4197851184435399</v>
      </c>
      <c r="I318" s="3">
        <v>90.77</v>
      </c>
      <c r="J318" s="11">
        <v>28518</v>
      </c>
      <c r="K318" s="11">
        <v>44465300881</v>
      </c>
      <c r="L318" s="3">
        <v>304.91000000000003</v>
      </c>
    </row>
    <row r="319" spans="2:12" x14ac:dyDescent="0.35">
      <c r="B319" s="2" t="s">
        <v>32</v>
      </c>
    </row>
    <row r="320" spans="2:12" x14ac:dyDescent="0.35">
      <c r="B320" s="1" t="s">
        <v>11</v>
      </c>
      <c r="C320" s="3">
        <v>1.55788524609739E-2</v>
      </c>
      <c r="D320" s="3">
        <v>36.099753298733503</v>
      </c>
      <c r="E320" s="3">
        <v>0.97914032504133597</v>
      </c>
      <c r="F320" s="3">
        <v>0.99719710236591197</v>
      </c>
      <c r="G320" s="3">
        <v>1.60915324500741</v>
      </c>
      <c r="H320" s="3">
        <v>3.1604019534984702</v>
      </c>
      <c r="I320" s="3">
        <v>91.59</v>
      </c>
      <c r="J320" s="11">
        <v>27750</v>
      </c>
      <c r="K320" s="11">
        <v>43261629841</v>
      </c>
      <c r="L320" s="3">
        <v>304.91000000000003</v>
      </c>
    </row>
    <row r="321" spans="2:12" x14ac:dyDescent="0.35">
      <c r="B321" s="1" t="s">
        <v>12</v>
      </c>
      <c r="C321" s="3">
        <v>1.5807954811177201E-2</v>
      </c>
      <c r="D321" s="3">
        <v>35.973548067200099</v>
      </c>
      <c r="E321" s="3">
        <v>0.97893398901242201</v>
      </c>
      <c r="F321" s="3">
        <v>0.99708870273156702</v>
      </c>
      <c r="G321" s="3">
        <v>1.6229570631238499</v>
      </c>
      <c r="H321" s="3">
        <v>3.2129971848719201</v>
      </c>
      <c r="I321" s="3">
        <v>90.97</v>
      </c>
      <c r="J321" s="11">
        <v>27750</v>
      </c>
      <c r="K321" s="11">
        <v>43261629841</v>
      </c>
      <c r="L321" s="3">
        <v>304.91000000000003</v>
      </c>
    </row>
    <row r="322" spans="2:12" x14ac:dyDescent="0.35">
      <c r="B322" s="1" t="s">
        <v>13</v>
      </c>
      <c r="C322" s="3">
        <v>1.6430213795595401E-2</v>
      </c>
      <c r="D322" s="3">
        <v>35.641734911563802</v>
      </c>
      <c r="E322" s="3">
        <v>0.97857786248598</v>
      </c>
      <c r="F322" s="3">
        <v>0.99675897540907199</v>
      </c>
      <c r="G322" s="3">
        <v>1.6582834314986299</v>
      </c>
      <c r="H322" s="3">
        <v>3.3994536652504501</v>
      </c>
      <c r="I322" s="3">
        <v>91.6</v>
      </c>
      <c r="J322" s="11">
        <v>27750</v>
      </c>
      <c r="K322" s="11">
        <v>43261629841</v>
      </c>
      <c r="L322" s="3">
        <v>304.91000000000003</v>
      </c>
    </row>
    <row r="323" spans="2:12" x14ac:dyDescent="0.35">
      <c r="B323" s="1" t="s">
        <v>14</v>
      </c>
      <c r="C323" s="3">
        <v>2.08176048277307E-2</v>
      </c>
      <c r="D323" s="3">
        <v>33.601893124726402</v>
      </c>
      <c r="E323" s="3">
        <v>0.97337414661388899</v>
      </c>
      <c r="F323" s="3">
        <v>0.99343121915909505</v>
      </c>
      <c r="G323" s="3">
        <v>1.9623830926589301</v>
      </c>
      <c r="H323" s="3">
        <v>4.5233448580333597</v>
      </c>
      <c r="I323" s="3">
        <v>91.37</v>
      </c>
      <c r="J323" s="11">
        <v>27750</v>
      </c>
      <c r="K323" s="11">
        <v>43261629841</v>
      </c>
      <c r="L323" s="3">
        <v>304.91000000000003</v>
      </c>
    </row>
    <row r="324" spans="2:12" x14ac:dyDescent="0.35">
      <c r="B324" s="1" t="s">
        <v>15</v>
      </c>
      <c r="C324" s="3">
        <v>0.10473812219336801</v>
      </c>
      <c r="D324" s="3">
        <v>19.591786659944798</v>
      </c>
      <c r="E324" s="3">
        <v>0.80207345597243895</v>
      </c>
      <c r="F324" s="3">
        <v>0.92838165885083501</v>
      </c>
      <c r="G324" s="3">
        <v>7.5655498488224602</v>
      </c>
      <c r="H324" s="3">
        <v>15.248373416391299</v>
      </c>
      <c r="I324" s="3">
        <v>91.15</v>
      </c>
      <c r="J324" s="11">
        <v>27558</v>
      </c>
      <c r="K324" s="11">
        <v>42960712081</v>
      </c>
      <c r="L324" s="3">
        <v>304.91000000000003</v>
      </c>
    </row>
    <row r="325" spans="2:12" x14ac:dyDescent="0.35">
      <c r="B325" s="1" t="s">
        <v>16</v>
      </c>
      <c r="C325" s="3">
        <v>1.77936518106942E-2</v>
      </c>
      <c r="D325" s="3">
        <v>34.955283320532097</v>
      </c>
      <c r="E325" s="3">
        <v>0.97563630591902295</v>
      </c>
      <c r="F325" s="3">
        <v>0.99617808447391698</v>
      </c>
      <c r="G325" s="3">
        <v>1.83205492988323</v>
      </c>
      <c r="H325" s="3">
        <v>3.4984984518482198</v>
      </c>
      <c r="I325" s="3">
        <v>91.35</v>
      </c>
      <c r="J325" s="11">
        <v>27686</v>
      </c>
      <c r="K325" s="11">
        <v>43161323921</v>
      </c>
      <c r="L325" s="3">
        <v>304.91000000000003</v>
      </c>
    </row>
    <row r="326" spans="2:12" x14ac:dyDescent="0.35">
      <c r="B326" s="1" t="s">
        <v>17</v>
      </c>
      <c r="C326" s="3">
        <v>1.3619546970017601E-2</v>
      </c>
      <c r="D326" s="3">
        <v>37.252871617851802</v>
      </c>
      <c r="E326" s="3">
        <v>0.98353613891478997</v>
      </c>
      <c r="F326" s="3">
        <v>0.997764295947279</v>
      </c>
      <c r="G326" s="3">
        <v>1.40057996466648</v>
      </c>
      <c r="H326" s="3">
        <v>2.8841577272816599</v>
      </c>
      <c r="I326" s="3">
        <v>91.11</v>
      </c>
      <c r="J326" s="11">
        <v>28006</v>
      </c>
      <c r="K326" s="11">
        <v>43662853521</v>
      </c>
      <c r="L326" s="3">
        <v>304.91000000000003</v>
      </c>
    </row>
    <row r="327" spans="2:12" x14ac:dyDescent="0.35">
      <c r="B327" s="1" t="s">
        <v>18</v>
      </c>
      <c r="C327" s="3">
        <v>1.266053118983E-2</v>
      </c>
      <c r="D327" s="3">
        <v>37.874841701698003</v>
      </c>
      <c r="E327" s="3">
        <v>0.98870975653919202</v>
      </c>
      <c r="F327" s="3">
        <v>0.99831231516149199</v>
      </c>
      <c r="G327" s="3">
        <v>1.2032744016230901</v>
      </c>
      <c r="H327" s="3">
        <v>2.5279716863585402</v>
      </c>
      <c r="I327" s="3">
        <v>90.83</v>
      </c>
      <c r="J327" s="11">
        <v>28518</v>
      </c>
      <c r="K327" s="11">
        <v>44465300881</v>
      </c>
      <c r="L327" s="3">
        <v>304.91000000000003</v>
      </c>
    </row>
    <row r="328" spans="2:12" x14ac:dyDescent="0.35">
      <c r="B328" s="2" t="s">
        <v>33</v>
      </c>
    </row>
    <row r="329" spans="2:12" x14ac:dyDescent="0.35">
      <c r="B329" s="1" t="s">
        <v>11</v>
      </c>
      <c r="C329" s="3">
        <v>1.5309320826305499E-2</v>
      </c>
      <c r="D329" s="3">
        <v>36.249451360332202</v>
      </c>
      <c r="E329" s="3">
        <v>0.97928068109785205</v>
      </c>
      <c r="F329" s="3">
        <v>0.99723764635918899</v>
      </c>
      <c r="G329" s="3">
        <v>1.59212025577725</v>
      </c>
      <c r="H329" s="3">
        <v>3.1035965508319499</v>
      </c>
      <c r="I329" s="3">
        <v>90.51</v>
      </c>
      <c r="J329" s="11">
        <v>27750</v>
      </c>
      <c r="K329" s="11">
        <v>43261629841</v>
      </c>
      <c r="L329" s="3">
        <v>304.91000000000003</v>
      </c>
    </row>
    <row r="330" spans="2:12" x14ac:dyDescent="0.35">
      <c r="B330" s="1" t="s">
        <v>12</v>
      </c>
      <c r="C330" s="3">
        <v>1.55730351043399E-2</v>
      </c>
      <c r="D330" s="3">
        <v>36.101629891115202</v>
      </c>
      <c r="E330" s="3">
        <v>0.97911110795452605</v>
      </c>
      <c r="F330" s="3">
        <v>0.99714874715303203</v>
      </c>
      <c r="G330" s="3">
        <v>1.60905736107875</v>
      </c>
      <c r="H330" s="3">
        <v>3.16075221413685</v>
      </c>
      <c r="I330" s="3">
        <v>91.15</v>
      </c>
      <c r="J330" s="11">
        <v>27750</v>
      </c>
      <c r="K330" s="11">
        <v>43261629841</v>
      </c>
      <c r="L330" s="3">
        <v>304.91000000000003</v>
      </c>
    </row>
    <row r="331" spans="2:12" x14ac:dyDescent="0.35">
      <c r="B331" s="1" t="s">
        <v>13</v>
      </c>
      <c r="C331" s="3">
        <v>1.6409131960217E-2</v>
      </c>
      <c r="D331" s="3">
        <v>35.652193639551001</v>
      </c>
      <c r="E331" s="3">
        <v>0.97863399372540305</v>
      </c>
      <c r="F331" s="3">
        <v>0.99681401792968005</v>
      </c>
      <c r="G331" s="3">
        <v>1.6577582606631101</v>
      </c>
      <c r="H331" s="3">
        <v>3.3468895966150898</v>
      </c>
      <c r="I331" s="3">
        <v>90.56</v>
      </c>
      <c r="J331" s="11">
        <v>27750</v>
      </c>
      <c r="K331" s="11">
        <v>43261629841</v>
      </c>
      <c r="L331" s="3">
        <v>304.91000000000003</v>
      </c>
    </row>
    <row r="332" spans="2:12" x14ac:dyDescent="0.35">
      <c r="B332" s="1" t="s">
        <v>14</v>
      </c>
      <c r="C332" s="3">
        <v>2.0059926152688999E-2</v>
      </c>
      <c r="D332" s="3">
        <v>33.919678475058802</v>
      </c>
      <c r="E332" s="3">
        <v>0.97443955409738803</v>
      </c>
      <c r="F332" s="3">
        <v>0.99451422496057695</v>
      </c>
      <c r="G332" s="3">
        <v>1.91782260748919</v>
      </c>
      <c r="H332" s="3">
        <v>4.2322686625904504</v>
      </c>
      <c r="I332" s="3">
        <v>90.92</v>
      </c>
      <c r="J332" s="11">
        <v>27750</v>
      </c>
      <c r="K332" s="11">
        <v>43261629841</v>
      </c>
      <c r="L332" s="3">
        <v>304.91000000000003</v>
      </c>
    </row>
    <row r="333" spans="2:12" x14ac:dyDescent="0.35">
      <c r="B333" s="1" t="s">
        <v>15</v>
      </c>
      <c r="C333" s="3">
        <v>0.103767401745297</v>
      </c>
      <c r="D333" s="3">
        <v>19.672627704902101</v>
      </c>
      <c r="E333" s="3">
        <v>0.81434016265053699</v>
      </c>
      <c r="F333" s="3">
        <v>0.92948763213144503</v>
      </c>
      <c r="G333" s="3">
        <v>7.4787594661040897</v>
      </c>
      <c r="H333" s="3">
        <v>14.7957094593379</v>
      </c>
      <c r="I333" s="3">
        <v>91.21</v>
      </c>
      <c r="J333" s="11">
        <v>27558</v>
      </c>
      <c r="K333" s="11">
        <v>42960712081</v>
      </c>
      <c r="L333" s="3">
        <v>304.91000000000003</v>
      </c>
    </row>
    <row r="334" spans="2:12" x14ac:dyDescent="0.35">
      <c r="B334" s="1" t="s">
        <v>16</v>
      </c>
      <c r="C334" s="3">
        <v>1.7569417427905999E-2</v>
      </c>
      <c r="D334" s="3">
        <v>35.063896614453199</v>
      </c>
      <c r="E334" s="3">
        <v>0.97581446994572596</v>
      </c>
      <c r="F334" s="3">
        <v>0.99627196922106698</v>
      </c>
      <c r="G334" s="3">
        <v>1.8119392333315101</v>
      </c>
      <c r="H334" s="3">
        <v>3.4629197830182101</v>
      </c>
      <c r="I334" s="3">
        <v>90.9</v>
      </c>
      <c r="J334" s="11">
        <v>27686</v>
      </c>
      <c r="K334" s="11">
        <v>43161323921</v>
      </c>
      <c r="L334" s="3">
        <v>304.91000000000003</v>
      </c>
    </row>
    <row r="335" spans="2:12" x14ac:dyDescent="0.35">
      <c r="B335" s="1" t="s">
        <v>17</v>
      </c>
      <c r="C335" s="3">
        <v>1.3380266574675699E-2</v>
      </c>
      <c r="D335" s="3">
        <v>37.404908204707503</v>
      </c>
      <c r="E335" s="3">
        <v>0.98374524340323599</v>
      </c>
      <c r="F335" s="3">
        <v>0.99785140266112005</v>
      </c>
      <c r="G335" s="3">
        <v>1.3858917289207</v>
      </c>
      <c r="H335" s="3">
        <v>2.81701120476832</v>
      </c>
      <c r="I335" s="3">
        <v>91.09</v>
      </c>
      <c r="J335" s="11">
        <v>28006</v>
      </c>
      <c r="K335" s="11">
        <v>43662853521</v>
      </c>
      <c r="L335" s="3">
        <v>304.91000000000003</v>
      </c>
    </row>
    <row r="336" spans="2:12" x14ac:dyDescent="0.35">
      <c r="B336" s="1" t="s">
        <v>18</v>
      </c>
      <c r="C336" s="3">
        <v>1.2120367071689101E-2</v>
      </c>
      <c r="D336" s="3">
        <v>38.246569575074901</v>
      </c>
      <c r="E336" s="3">
        <v>0.98969717291451198</v>
      </c>
      <c r="F336" s="3">
        <v>0.998485056095339</v>
      </c>
      <c r="G336" s="3">
        <v>1.1430652612787999</v>
      </c>
      <c r="H336" s="3">
        <v>2.4120072405261901</v>
      </c>
      <c r="I336" s="3">
        <v>91.29</v>
      </c>
      <c r="J336" s="11">
        <v>28518</v>
      </c>
      <c r="K336" s="11">
        <v>44465300881</v>
      </c>
      <c r="L336" s="3">
        <v>304.91000000000003</v>
      </c>
    </row>
    <row r="337" spans="2:12" x14ac:dyDescent="0.35">
      <c r="B337" s="2" t="s">
        <v>34</v>
      </c>
    </row>
    <row r="338" spans="2:12" x14ac:dyDescent="0.35">
      <c r="B338" s="1" t="s">
        <v>11</v>
      </c>
      <c r="C338" s="3">
        <v>1.5767482496543899E-2</v>
      </c>
      <c r="D338" s="3">
        <v>35.9958102402924</v>
      </c>
      <c r="E338" s="3">
        <v>0.97896439199783702</v>
      </c>
      <c r="F338" s="3">
        <v>0.99712200084487002</v>
      </c>
      <c r="G338" s="3">
        <v>1.62215956714417</v>
      </c>
      <c r="H338" s="3">
        <v>3.18740916180694</v>
      </c>
      <c r="I338" s="3">
        <v>91.21</v>
      </c>
      <c r="J338" s="11">
        <v>27750</v>
      </c>
      <c r="K338" s="11">
        <v>43261629841</v>
      </c>
      <c r="L338" s="3">
        <v>304.91000000000003</v>
      </c>
    </row>
    <row r="339" spans="2:12" x14ac:dyDescent="0.35">
      <c r="B339" s="1" t="s">
        <v>12</v>
      </c>
      <c r="C339" s="3">
        <v>1.5938223543661499E-2</v>
      </c>
      <c r="D339" s="3">
        <v>35.902691873458998</v>
      </c>
      <c r="E339" s="3">
        <v>0.97888167273298599</v>
      </c>
      <c r="F339" s="3">
        <v>0.99706728978560299</v>
      </c>
      <c r="G339" s="3">
        <v>1.6306380983495701</v>
      </c>
      <c r="H339" s="3">
        <v>3.22118423380924</v>
      </c>
      <c r="I339" s="3">
        <v>90.81</v>
      </c>
      <c r="J339" s="11">
        <v>27750</v>
      </c>
      <c r="K339" s="11">
        <v>43261629841</v>
      </c>
      <c r="L339" s="3">
        <v>304.91000000000003</v>
      </c>
    </row>
    <row r="340" spans="2:12" x14ac:dyDescent="0.35">
      <c r="B340" s="1" t="s">
        <v>13</v>
      </c>
      <c r="C340" s="3">
        <v>1.65009094934532E-2</v>
      </c>
      <c r="D340" s="3">
        <v>35.604730431015703</v>
      </c>
      <c r="E340" s="3">
        <v>0.97867901937427004</v>
      </c>
      <c r="F340" s="3">
        <v>0.99678631623154001</v>
      </c>
      <c r="G340" s="3">
        <v>1.66455029504018</v>
      </c>
      <c r="H340" s="3">
        <v>3.3973587181659601</v>
      </c>
      <c r="I340" s="3">
        <v>90.19</v>
      </c>
      <c r="J340" s="11">
        <v>27750</v>
      </c>
      <c r="K340" s="11">
        <v>43261629841</v>
      </c>
      <c r="L340" s="3">
        <v>304.91000000000003</v>
      </c>
    </row>
    <row r="341" spans="2:12" x14ac:dyDescent="0.35">
      <c r="B341" s="1" t="s">
        <v>14</v>
      </c>
      <c r="C341" s="3">
        <v>2.0811149842159499E-2</v>
      </c>
      <c r="D341" s="3">
        <v>33.605334026300199</v>
      </c>
      <c r="E341" s="3">
        <v>0.97378314886846695</v>
      </c>
      <c r="F341" s="3">
        <v>0.99382242782472796</v>
      </c>
      <c r="G341" s="3">
        <v>1.9794558942650999</v>
      </c>
      <c r="H341" s="3">
        <v>4.3843086735149397</v>
      </c>
      <c r="I341" s="3">
        <v>90.89</v>
      </c>
      <c r="J341" s="11">
        <v>27750</v>
      </c>
      <c r="K341" s="11">
        <v>43261629841</v>
      </c>
      <c r="L341" s="3">
        <v>304.91000000000003</v>
      </c>
    </row>
    <row r="342" spans="2:12" x14ac:dyDescent="0.35">
      <c r="B342" s="1" t="s">
        <v>15</v>
      </c>
      <c r="C342" s="3">
        <v>0.105131998752529</v>
      </c>
      <c r="D342" s="3">
        <v>19.559310276907802</v>
      </c>
      <c r="E342" s="3">
        <v>0.79886527606006097</v>
      </c>
      <c r="F342" s="3">
        <v>0.92753398912624296</v>
      </c>
      <c r="G342" s="3">
        <v>7.61813993490708</v>
      </c>
      <c r="H342" s="3">
        <v>15.6025938569374</v>
      </c>
      <c r="I342" s="3">
        <v>91.35</v>
      </c>
      <c r="J342" s="11">
        <v>27558</v>
      </c>
      <c r="K342" s="11">
        <v>42960712081</v>
      </c>
      <c r="L342" s="3">
        <v>304.91000000000003</v>
      </c>
    </row>
    <row r="343" spans="2:12" x14ac:dyDescent="0.35">
      <c r="B343" s="1" t="s">
        <v>16</v>
      </c>
      <c r="C343" s="3">
        <v>1.78607245790585E-2</v>
      </c>
      <c r="D343" s="3">
        <v>34.922511375808398</v>
      </c>
      <c r="E343" s="3">
        <v>0.97570062010987502</v>
      </c>
      <c r="F343" s="3">
        <v>0.99605939393211895</v>
      </c>
      <c r="G343" s="3">
        <v>1.8348084235664599</v>
      </c>
      <c r="H343" s="3">
        <v>3.55918703050131</v>
      </c>
      <c r="I343" s="3">
        <v>91.73</v>
      </c>
      <c r="J343" s="11">
        <v>27686</v>
      </c>
      <c r="K343" s="11">
        <v>43161323921</v>
      </c>
      <c r="L343" s="3">
        <v>304.91000000000003</v>
      </c>
    </row>
    <row r="344" spans="2:12" x14ac:dyDescent="0.35">
      <c r="B344" s="1" t="s">
        <v>17</v>
      </c>
      <c r="C344" s="3">
        <v>1.3722904921211899E-2</v>
      </c>
      <c r="D344" s="3">
        <v>37.187993153690698</v>
      </c>
      <c r="E344" s="3">
        <v>0.98339294702035496</v>
      </c>
      <c r="F344" s="3">
        <v>0.99777117295075102</v>
      </c>
      <c r="G344" s="3">
        <v>1.4072349757837901</v>
      </c>
      <c r="H344" s="3">
        <v>2.9074868787220698</v>
      </c>
      <c r="I344" s="3">
        <v>91.54</v>
      </c>
      <c r="J344" s="11">
        <v>28006</v>
      </c>
      <c r="K344" s="11">
        <v>43662853521</v>
      </c>
      <c r="L344" s="3">
        <v>304.91000000000003</v>
      </c>
    </row>
    <row r="345" spans="2:12" x14ac:dyDescent="0.35">
      <c r="B345" s="1" t="s">
        <v>18</v>
      </c>
      <c r="C345" s="3">
        <v>1.2792158206458499E-2</v>
      </c>
      <c r="D345" s="3">
        <v>37.785365532194099</v>
      </c>
      <c r="E345" s="3">
        <v>0.98890124601182605</v>
      </c>
      <c r="F345" s="3">
        <v>0.99829781841612797</v>
      </c>
      <c r="G345" s="3">
        <v>1.19418151254747</v>
      </c>
      <c r="H345" s="3">
        <v>2.5414173406265399</v>
      </c>
      <c r="I345" s="3">
        <v>91.51</v>
      </c>
      <c r="J345" s="11">
        <v>28518</v>
      </c>
      <c r="K345" s="11">
        <v>44465300881</v>
      </c>
      <c r="L345" s="3">
        <v>304.91000000000003</v>
      </c>
    </row>
    <row r="346" spans="2:12" x14ac:dyDescent="0.35">
      <c r="B346" s="2" t="s">
        <v>35</v>
      </c>
    </row>
    <row r="347" spans="2:12" x14ac:dyDescent="0.35">
      <c r="B347" s="1" t="s">
        <v>11</v>
      </c>
      <c r="C347" s="3">
        <v>1.5956220774816898E-2</v>
      </c>
      <c r="D347" s="3">
        <v>35.893524694854399</v>
      </c>
      <c r="E347" s="3">
        <v>0.97893988621417205</v>
      </c>
      <c r="F347" s="3">
        <v>0.99707939890653496</v>
      </c>
      <c r="G347" s="3">
        <v>1.6360063261512501</v>
      </c>
      <c r="H347" s="3">
        <v>3.2334510401151699</v>
      </c>
      <c r="I347" s="3">
        <v>91.8</v>
      </c>
      <c r="J347" s="11">
        <v>27750</v>
      </c>
      <c r="K347" s="11">
        <v>43261629841</v>
      </c>
      <c r="L347" s="3">
        <v>304.91000000000003</v>
      </c>
    </row>
    <row r="348" spans="2:12" x14ac:dyDescent="0.35">
      <c r="B348" s="1" t="s">
        <v>12</v>
      </c>
      <c r="C348" s="3">
        <v>1.6145089437555001E-2</v>
      </c>
      <c r="D348" s="3">
        <v>35.791987006534697</v>
      </c>
      <c r="E348" s="3">
        <v>0.97877783036292598</v>
      </c>
      <c r="F348" s="3">
        <v>0.99698252055538805</v>
      </c>
      <c r="G348" s="3">
        <v>1.64238911630887</v>
      </c>
      <c r="H348" s="3">
        <v>3.2841032961131602</v>
      </c>
      <c r="I348" s="3">
        <v>91.49</v>
      </c>
      <c r="J348" s="11">
        <v>27750</v>
      </c>
      <c r="K348" s="11">
        <v>43261629841</v>
      </c>
      <c r="L348" s="3">
        <v>304.91000000000003</v>
      </c>
    </row>
    <row r="349" spans="2:12" x14ac:dyDescent="0.35">
      <c r="B349" s="1" t="s">
        <v>13</v>
      </c>
      <c r="C349" s="3">
        <v>1.66256929674586E-2</v>
      </c>
      <c r="D349" s="3">
        <v>35.539815268851797</v>
      </c>
      <c r="E349" s="3">
        <v>0.97855535073729905</v>
      </c>
      <c r="F349" s="3">
        <v>0.99663491085757805</v>
      </c>
      <c r="G349" s="3">
        <v>1.67174138314323</v>
      </c>
      <c r="H349" s="3">
        <v>3.4217994828938001</v>
      </c>
      <c r="I349" s="3">
        <v>91.66</v>
      </c>
      <c r="J349" s="11">
        <v>27750</v>
      </c>
      <c r="K349" s="11">
        <v>43261629841</v>
      </c>
      <c r="L349" s="3">
        <v>304.91000000000003</v>
      </c>
    </row>
    <row r="350" spans="2:12" x14ac:dyDescent="0.35">
      <c r="B350" s="1" t="s">
        <v>14</v>
      </c>
      <c r="C350" s="3">
        <v>2.1112496443964901E-2</v>
      </c>
      <c r="D350" s="3">
        <v>33.480689432874797</v>
      </c>
      <c r="E350" s="3">
        <v>0.97348854733618095</v>
      </c>
      <c r="F350" s="3">
        <v>0.993782379239179</v>
      </c>
      <c r="G350" s="3">
        <v>2.0098659507018302</v>
      </c>
      <c r="H350" s="3">
        <v>4.4515369448549</v>
      </c>
      <c r="I350" s="3">
        <v>90.85</v>
      </c>
      <c r="J350" s="11">
        <v>27750</v>
      </c>
      <c r="K350" s="11">
        <v>43261629841</v>
      </c>
      <c r="L350" s="3">
        <v>304.91000000000003</v>
      </c>
    </row>
    <row r="351" spans="2:12" x14ac:dyDescent="0.35">
      <c r="B351" s="1" t="s">
        <v>15</v>
      </c>
      <c r="C351" s="3">
        <v>0.10534352269187899</v>
      </c>
      <c r="D351" s="3">
        <v>19.541928570887801</v>
      </c>
      <c r="E351" s="3">
        <v>0.79620246902849401</v>
      </c>
      <c r="F351" s="3">
        <v>0.92682649934897099</v>
      </c>
      <c r="G351" s="3">
        <v>7.6906046596466497</v>
      </c>
      <c r="H351" s="3">
        <v>15.8969920856378</v>
      </c>
      <c r="I351" s="3">
        <v>91.03</v>
      </c>
      <c r="J351" s="11">
        <v>27558</v>
      </c>
      <c r="K351" s="11">
        <v>42960712081</v>
      </c>
      <c r="L351" s="3">
        <v>304.91000000000003</v>
      </c>
    </row>
    <row r="352" spans="2:12" x14ac:dyDescent="0.35">
      <c r="B352" s="1" t="s">
        <v>16</v>
      </c>
      <c r="C352" s="3">
        <v>1.8217478647626299E-2</v>
      </c>
      <c r="D352" s="3">
        <v>34.752103219156602</v>
      </c>
      <c r="E352" s="3">
        <v>0.97538114612853299</v>
      </c>
      <c r="F352" s="3">
        <v>0.99588493988996196</v>
      </c>
      <c r="G352" s="3">
        <v>1.86705581664883</v>
      </c>
      <c r="H352" s="3">
        <v>3.6790352926504699</v>
      </c>
      <c r="I352" s="3">
        <v>90.81</v>
      </c>
      <c r="J352" s="11">
        <v>27686</v>
      </c>
      <c r="K352" s="11">
        <v>43161323921</v>
      </c>
      <c r="L352" s="3">
        <v>304.91000000000003</v>
      </c>
    </row>
    <row r="353" spans="2:12" x14ac:dyDescent="0.35">
      <c r="B353" s="1" t="s">
        <v>17</v>
      </c>
      <c r="C353" s="3">
        <v>1.3814545177592801E-2</v>
      </c>
      <c r="D353" s="3">
        <v>37.130414939988398</v>
      </c>
      <c r="E353" s="3">
        <v>0.983559032793482</v>
      </c>
      <c r="F353" s="3">
        <v>0.997757791707367</v>
      </c>
      <c r="G353" s="3">
        <v>1.40567289019916</v>
      </c>
      <c r="H353" s="3">
        <v>2.90986357110982</v>
      </c>
      <c r="I353" s="3">
        <v>91.29</v>
      </c>
      <c r="J353" s="11">
        <v>28006</v>
      </c>
      <c r="K353" s="11">
        <v>43662853521</v>
      </c>
      <c r="L353" s="3">
        <v>304.91000000000003</v>
      </c>
    </row>
    <row r="354" spans="2:12" x14ac:dyDescent="0.35">
      <c r="B354" s="1" t="s">
        <v>18</v>
      </c>
      <c r="C354" s="3">
        <v>1.3027481287410899E-2</v>
      </c>
      <c r="D354" s="3">
        <v>37.631028360686997</v>
      </c>
      <c r="E354" s="3">
        <v>0.98835301606405501</v>
      </c>
      <c r="F354" s="3">
        <v>0.99825096970633598</v>
      </c>
      <c r="G354" s="3">
        <v>1.2208076578345901</v>
      </c>
      <c r="H354" s="3">
        <v>2.61171983742324</v>
      </c>
      <c r="I354" s="3">
        <v>90.9</v>
      </c>
      <c r="J354" s="11">
        <v>28518</v>
      </c>
      <c r="K354" s="11">
        <v>44465300881</v>
      </c>
      <c r="L354" s="3">
        <v>304.91000000000003</v>
      </c>
    </row>
    <row r="355" spans="2:12" x14ac:dyDescent="0.35">
      <c r="B355" s="2" t="s">
        <v>36</v>
      </c>
    </row>
    <row r="356" spans="2:12" x14ac:dyDescent="0.35">
      <c r="B356" s="1" t="s">
        <v>11</v>
      </c>
      <c r="C356" s="3">
        <v>1.5467001333729399E-2</v>
      </c>
      <c r="D356" s="3">
        <v>36.161011104588098</v>
      </c>
      <c r="E356" s="3">
        <v>0.97920795716565001</v>
      </c>
      <c r="F356" s="3">
        <v>0.99720174402823303</v>
      </c>
      <c r="G356" s="3">
        <v>1.6044993501568401</v>
      </c>
      <c r="H356" s="3">
        <v>3.13246028993419</v>
      </c>
      <c r="I356" s="3">
        <v>91.27</v>
      </c>
      <c r="J356" s="11">
        <v>27750</v>
      </c>
      <c r="K356" s="11">
        <v>43261629841</v>
      </c>
      <c r="L356" s="3">
        <v>304.91000000000003</v>
      </c>
    </row>
    <row r="357" spans="2:12" x14ac:dyDescent="0.35">
      <c r="B357" s="1" t="s">
        <v>12</v>
      </c>
      <c r="C357" s="3">
        <v>1.57613712776975E-2</v>
      </c>
      <c r="D357" s="3">
        <v>35.999294783130601</v>
      </c>
      <c r="E357" s="3">
        <v>0.97902370300430597</v>
      </c>
      <c r="F357" s="3">
        <v>0.997145069138059</v>
      </c>
      <c r="G357" s="3">
        <v>1.6188983424608501</v>
      </c>
      <c r="H357" s="3">
        <v>3.19708988773837</v>
      </c>
      <c r="I357" s="3">
        <v>90.97</v>
      </c>
      <c r="J357" s="11">
        <v>27750</v>
      </c>
      <c r="K357" s="11">
        <v>43261629841</v>
      </c>
      <c r="L357" s="3">
        <v>304.91000000000003</v>
      </c>
    </row>
    <row r="358" spans="2:12" x14ac:dyDescent="0.35">
      <c r="B358" s="1" t="s">
        <v>13</v>
      </c>
      <c r="C358" s="3">
        <v>1.6399161470310401E-2</v>
      </c>
      <c r="D358" s="3">
        <v>35.657750648571501</v>
      </c>
      <c r="E358" s="3">
        <v>0.97858935570642003</v>
      </c>
      <c r="F358" s="3">
        <v>0.99682358289904005</v>
      </c>
      <c r="G358" s="3">
        <v>1.6572931535279001</v>
      </c>
      <c r="H358" s="3">
        <v>3.35550438614918</v>
      </c>
      <c r="I358" s="3">
        <v>91.32</v>
      </c>
      <c r="J358" s="11">
        <v>27750</v>
      </c>
      <c r="K358" s="11">
        <v>43261629841</v>
      </c>
      <c r="L358" s="3">
        <v>304.91000000000003</v>
      </c>
    </row>
    <row r="359" spans="2:12" x14ac:dyDescent="0.35">
      <c r="B359" s="1" t="s">
        <v>14</v>
      </c>
      <c r="C359" s="3">
        <v>2.0020234632544799E-2</v>
      </c>
      <c r="D359" s="3">
        <v>33.9404891825506</v>
      </c>
      <c r="E359" s="3">
        <v>0.97383706010872595</v>
      </c>
      <c r="F359" s="3">
        <v>0.99318706294825099</v>
      </c>
      <c r="G359" s="3">
        <v>1.9483947102369501</v>
      </c>
      <c r="H359" s="3">
        <v>4.4197360109661501</v>
      </c>
      <c r="I359" s="3">
        <v>91.36</v>
      </c>
      <c r="J359" s="11">
        <v>27750</v>
      </c>
      <c r="K359" s="11">
        <v>43261629841</v>
      </c>
      <c r="L359" s="3">
        <v>304.91000000000003</v>
      </c>
    </row>
    <row r="360" spans="2:12" x14ac:dyDescent="0.35">
      <c r="B360" s="1" t="s">
        <v>15</v>
      </c>
      <c r="C360" s="3">
        <v>0.10448707792133199</v>
      </c>
      <c r="D360" s="3">
        <v>19.612589727426599</v>
      </c>
      <c r="E360" s="3">
        <v>0.80447988827471595</v>
      </c>
      <c r="F360" s="3">
        <v>0.92874626065186405</v>
      </c>
      <c r="G360" s="3">
        <v>7.5437910388786102</v>
      </c>
      <c r="H360" s="3">
        <v>15.1243371810639</v>
      </c>
      <c r="I360" s="3">
        <v>90.87</v>
      </c>
      <c r="J360" s="11">
        <v>27558</v>
      </c>
      <c r="K360" s="11">
        <v>42960712081</v>
      </c>
      <c r="L360" s="3">
        <v>304.91000000000003</v>
      </c>
    </row>
    <row r="361" spans="2:12" x14ac:dyDescent="0.35">
      <c r="B361" s="1" t="s">
        <v>16</v>
      </c>
      <c r="C361" s="3">
        <v>1.77311880762753E-2</v>
      </c>
      <c r="D361" s="3">
        <v>34.985296605529001</v>
      </c>
      <c r="E361" s="3">
        <v>0.97574223497667101</v>
      </c>
      <c r="F361" s="3">
        <v>0.99617561699643797</v>
      </c>
      <c r="G361" s="3">
        <v>1.8240896988964801</v>
      </c>
      <c r="H361" s="3">
        <v>3.5026665747892198</v>
      </c>
      <c r="I361" s="3">
        <v>90.85</v>
      </c>
      <c r="J361" s="11">
        <v>27686</v>
      </c>
      <c r="K361" s="11">
        <v>43161323921</v>
      </c>
      <c r="L361" s="3">
        <v>304.91000000000003</v>
      </c>
    </row>
    <row r="362" spans="2:12" x14ac:dyDescent="0.35">
      <c r="B362" s="1" t="s">
        <v>17</v>
      </c>
      <c r="C362" s="3">
        <v>1.36873606962852E-2</v>
      </c>
      <c r="D362" s="3">
        <v>37.210423726255101</v>
      </c>
      <c r="E362" s="3">
        <v>0.98347860943330701</v>
      </c>
      <c r="F362" s="3">
        <v>0.99780386485878603</v>
      </c>
      <c r="G362" s="3">
        <v>1.4004973353203201</v>
      </c>
      <c r="H362" s="3">
        <v>2.8849841801712302</v>
      </c>
      <c r="I362" s="3">
        <v>91.31</v>
      </c>
      <c r="J362" s="11">
        <v>28006</v>
      </c>
      <c r="K362" s="11">
        <v>43662853521</v>
      </c>
      <c r="L362" s="3">
        <v>304.91000000000003</v>
      </c>
    </row>
    <row r="363" spans="2:12" x14ac:dyDescent="0.35">
      <c r="B363" s="1" t="s">
        <v>18</v>
      </c>
      <c r="C363" s="3">
        <v>1.2409538792850399E-2</v>
      </c>
      <c r="D363" s="3">
        <v>38.045943091955102</v>
      </c>
      <c r="E363" s="3">
        <v>0.98926102007456695</v>
      </c>
      <c r="F363" s="3">
        <v>0.99839408721713296</v>
      </c>
      <c r="G363" s="3">
        <v>1.1723551882949901</v>
      </c>
      <c r="H363" s="3">
        <v>2.49694299073282</v>
      </c>
      <c r="I363" s="3">
        <v>90.44</v>
      </c>
      <c r="J363" s="11">
        <v>28518</v>
      </c>
      <c r="K363" s="11">
        <v>44465300881</v>
      </c>
      <c r="L363" s="3">
        <v>304.91000000000003</v>
      </c>
    </row>
    <row r="364" spans="2:12" x14ac:dyDescent="0.35">
      <c r="B364" s="2" t="s">
        <v>37</v>
      </c>
    </row>
    <row r="365" spans="2:12" x14ac:dyDescent="0.35">
      <c r="B365" s="1" t="s">
        <v>11</v>
      </c>
      <c r="C365" s="3">
        <v>1.5910059354655101E-2</v>
      </c>
      <c r="D365" s="3">
        <v>35.918612831655402</v>
      </c>
      <c r="E365" s="3">
        <v>0.97888730584551198</v>
      </c>
      <c r="F365" s="3">
        <v>0.99704850823611801</v>
      </c>
      <c r="G365" s="3">
        <v>1.63206195744209</v>
      </c>
      <c r="H365" s="3">
        <v>3.2209274613851302</v>
      </c>
      <c r="I365" s="3">
        <v>90.63</v>
      </c>
      <c r="J365" s="11">
        <v>27750</v>
      </c>
      <c r="K365" s="11">
        <v>43261629841</v>
      </c>
      <c r="L365" s="3">
        <v>304.91000000000003</v>
      </c>
    </row>
    <row r="366" spans="2:12" x14ac:dyDescent="0.35">
      <c r="B366" s="1" t="s">
        <v>12</v>
      </c>
      <c r="C366" s="3">
        <v>1.6033966214658898E-2</v>
      </c>
      <c r="D366" s="3">
        <v>35.852005162208002</v>
      </c>
      <c r="E366" s="3">
        <v>0.97894425249893502</v>
      </c>
      <c r="F366" s="3">
        <v>0.99702678630918995</v>
      </c>
      <c r="G366" s="3">
        <v>1.6386119722758601</v>
      </c>
      <c r="H366" s="3">
        <v>3.2762842236173801</v>
      </c>
      <c r="I366" s="3">
        <v>90.73</v>
      </c>
      <c r="J366" s="11">
        <v>27750</v>
      </c>
      <c r="K366" s="11">
        <v>43261629841</v>
      </c>
      <c r="L366" s="3">
        <v>304.91000000000003</v>
      </c>
    </row>
    <row r="367" spans="2:12" x14ac:dyDescent="0.35">
      <c r="B367" s="1" t="s">
        <v>13</v>
      </c>
      <c r="C367" s="3">
        <v>1.6478492557914101E-2</v>
      </c>
      <c r="D367" s="3">
        <v>35.616475282977198</v>
      </c>
      <c r="E367" s="3">
        <v>0.97859176993866204</v>
      </c>
      <c r="F367" s="3">
        <v>0.99669126326513502</v>
      </c>
      <c r="G367" s="3">
        <v>1.66462540748666</v>
      </c>
      <c r="H367" s="3">
        <v>3.4233078874833098</v>
      </c>
      <c r="I367" s="3">
        <v>90.75</v>
      </c>
      <c r="J367" s="11">
        <v>27750</v>
      </c>
      <c r="K367" s="11">
        <v>43261629841</v>
      </c>
      <c r="L367" s="3">
        <v>304.91000000000003</v>
      </c>
    </row>
    <row r="368" spans="2:12" x14ac:dyDescent="0.35">
      <c r="B368" s="1" t="s">
        <v>14</v>
      </c>
      <c r="C368" s="3">
        <v>2.0489524432879699E-2</v>
      </c>
      <c r="D368" s="3">
        <v>33.7393469051691</v>
      </c>
      <c r="E368" s="3">
        <v>0.97372805275204</v>
      </c>
      <c r="F368" s="3">
        <v>0.99371935446549198</v>
      </c>
      <c r="G368" s="3">
        <v>1.96851352533067</v>
      </c>
      <c r="H368" s="3">
        <v>4.5774578855064298</v>
      </c>
      <c r="I368" s="3">
        <v>90.93</v>
      </c>
      <c r="J368" s="11">
        <v>27750</v>
      </c>
      <c r="K368" s="11">
        <v>43261629841</v>
      </c>
      <c r="L368" s="3">
        <v>304.91000000000003</v>
      </c>
    </row>
    <row r="369" spans="2:13" x14ac:dyDescent="0.35">
      <c r="B369" s="1" t="s">
        <v>15</v>
      </c>
      <c r="C369" s="3">
        <v>0.105313214435049</v>
      </c>
      <c r="D369" s="3">
        <v>19.544336716846999</v>
      </c>
      <c r="E369" s="3">
        <v>0.794781107289105</v>
      </c>
      <c r="F369" s="3">
        <v>0.92675880019587398</v>
      </c>
      <c r="G369" s="3">
        <v>7.6774209880910602</v>
      </c>
      <c r="H369" s="3">
        <v>15.843163364789</v>
      </c>
      <c r="I369" s="3">
        <v>90.63</v>
      </c>
      <c r="J369" s="11">
        <v>27558</v>
      </c>
      <c r="K369" s="11">
        <v>42960712081</v>
      </c>
      <c r="L369" s="3">
        <v>304.91000000000003</v>
      </c>
    </row>
    <row r="370" spans="2:13" x14ac:dyDescent="0.35">
      <c r="B370" s="1" t="s">
        <v>16</v>
      </c>
      <c r="C370" s="3">
        <v>1.8028698292960499E-2</v>
      </c>
      <c r="D370" s="3">
        <v>34.841929459681197</v>
      </c>
      <c r="E370" s="3">
        <v>0.97557727837133301</v>
      </c>
      <c r="F370" s="3">
        <v>0.99596108552748697</v>
      </c>
      <c r="G370" s="3">
        <v>1.85163200759068</v>
      </c>
      <c r="H370" s="3">
        <v>3.647863589939</v>
      </c>
      <c r="I370" s="3">
        <v>90.64</v>
      </c>
      <c r="J370" s="11">
        <v>27686</v>
      </c>
      <c r="K370" s="11">
        <v>43161323921</v>
      </c>
      <c r="L370" s="3">
        <v>304.91000000000003</v>
      </c>
    </row>
    <row r="371" spans="2:13" x14ac:dyDescent="0.35">
      <c r="B371" s="1" t="s">
        <v>17</v>
      </c>
      <c r="C371" s="3">
        <v>1.38075665088138E-2</v>
      </c>
      <c r="D371" s="3">
        <v>37.135613963756001</v>
      </c>
      <c r="E371" s="3">
        <v>0.98333643212414601</v>
      </c>
      <c r="F371" s="3">
        <v>0.99772142723121804</v>
      </c>
      <c r="G371" s="3">
        <v>1.4099847861202</v>
      </c>
      <c r="H371" s="3">
        <v>2.93161729672949</v>
      </c>
      <c r="I371" s="3">
        <v>90.54</v>
      </c>
      <c r="J371" s="11">
        <v>28006</v>
      </c>
      <c r="K371" s="11">
        <v>43662853521</v>
      </c>
      <c r="L371" s="3">
        <v>304.91000000000003</v>
      </c>
    </row>
    <row r="372" spans="2:13" x14ac:dyDescent="0.35">
      <c r="B372" s="1" t="s">
        <v>18</v>
      </c>
      <c r="C372" s="3">
        <v>1.29087894579088E-2</v>
      </c>
      <c r="D372" s="3">
        <v>37.709333723964498</v>
      </c>
      <c r="E372" s="3">
        <v>0.988550374585351</v>
      </c>
      <c r="F372" s="3">
        <v>0.99822982061591803</v>
      </c>
      <c r="G372" s="3">
        <v>1.2147776398033201</v>
      </c>
      <c r="H372" s="3">
        <v>2.5956012313122501</v>
      </c>
      <c r="I372" s="3">
        <v>89.97</v>
      </c>
      <c r="J372" s="11">
        <v>28518</v>
      </c>
      <c r="K372" s="11">
        <v>44465300881</v>
      </c>
      <c r="L372" s="3">
        <v>304.91000000000003</v>
      </c>
    </row>
    <row r="373" spans="2:13" x14ac:dyDescent="0.35">
      <c r="B373" s="2" t="s">
        <v>38</v>
      </c>
    </row>
    <row r="374" spans="2:13" x14ac:dyDescent="0.35">
      <c r="B374" s="1" t="s">
        <v>11</v>
      </c>
      <c r="C374" s="3">
        <v>1.5346332738626799E-2</v>
      </c>
      <c r="D374" s="3">
        <v>36.228044517258297</v>
      </c>
      <c r="E374" s="3">
        <v>0.97923752395872898</v>
      </c>
      <c r="F374" s="3">
        <v>0.99723525476359398</v>
      </c>
      <c r="G374" s="3">
        <v>1.5962439118777201</v>
      </c>
      <c r="H374" s="3">
        <v>3.1075653176265501</v>
      </c>
      <c r="I374" s="3">
        <v>90.71</v>
      </c>
      <c r="J374" s="11">
        <v>27750</v>
      </c>
      <c r="K374" s="11">
        <v>43261629841</v>
      </c>
      <c r="L374" s="3">
        <v>304.91000000000003</v>
      </c>
    </row>
    <row r="375" spans="2:13" x14ac:dyDescent="0.35">
      <c r="B375" s="1" t="s">
        <v>12</v>
      </c>
      <c r="C375" s="3">
        <v>1.5670753540236799E-2</v>
      </c>
      <c r="D375" s="3">
        <v>36.048926305517902</v>
      </c>
      <c r="E375" s="3">
        <v>0.97903629045731999</v>
      </c>
      <c r="F375" s="3">
        <v>0.99714022132608404</v>
      </c>
      <c r="G375" s="3">
        <v>1.61476478441331</v>
      </c>
      <c r="H375" s="3">
        <v>3.1752200489028199</v>
      </c>
      <c r="I375" s="3">
        <v>90.61</v>
      </c>
      <c r="J375" s="11">
        <v>27750</v>
      </c>
      <c r="K375" s="11">
        <v>43261629841</v>
      </c>
      <c r="L375" s="3">
        <v>304.91000000000003</v>
      </c>
    </row>
    <row r="376" spans="2:13" x14ac:dyDescent="0.35">
      <c r="B376" s="1" t="s">
        <v>13</v>
      </c>
      <c r="C376" s="3">
        <v>1.64192556575024E-2</v>
      </c>
      <c r="D376" s="3">
        <v>35.647598982455001</v>
      </c>
      <c r="E376" s="3">
        <v>0.97863257050411101</v>
      </c>
      <c r="F376" s="3">
        <v>0.99677272472077805</v>
      </c>
      <c r="G376" s="3">
        <v>1.65731380130099</v>
      </c>
      <c r="H376" s="3">
        <v>3.3581325148757601</v>
      </c>
      <c r="I376" s="3">
        <v>90.29</v>
      </c>
      <c r="J376" s="11">
        <v>27750</v>
      </c>
      <c r="K376" s="11">
        <v>43261629841</v>
      </c>
      <c r="L376" s="3">
        <v>304.91000000000003</v>
      </c>
    </row>
    <row r="377" spans="2:13" x14ac:dyDescent="0.35">
      <c r="B377" s="1" t="s">
        <v>14</v>
      </c>
      <c r="C377" s="3">
        <v>1.99062022365195E-2</v>
      </c>
      <c r="D377" s="3">
        <v>33.984945669597501</v>
      </c>
      <c r="E377" s="3">
        <v>0.97506872187524996</v>
      </c>
      <c r="F377" s="3">
        <v>0.99492066689255898</v>
      </c>
      <c r="G377" s="3">
        <v>1.93204312318461</v>
      </c>
      <c r="H377" s="3">
        <v>4.0145597978908798</v>
      </c>
      <c r="I377" s="3">
        <v>90.02</v>
      </c>
      <c r="J377" s="11">
        <v>27750</v>
      </c>
      <c r="K377" s="11">
        <v>43261629841</v>
      </c>
      <c r="L377" s="3">
        <v>304.91000000000003</v>
      </c>
    </row>
    <row r="378" spans="2:13" x14ac:dyDescent="0.35">
      <c r="B378" s="1" t="s">
        <v>15</v>
      </c>
      <c r="C378" s="3">
        <v>0.104282290252245</v>
      </c>
      <c r="D378" s="3">
        <v>19.629435484022402</v>
      </c>
      <c r="E378" s="3">
        <v>0.80753271133492199</v>
      </c>
      <c r="F378" s="3">
        <v>0.92925174866368698</v>
      </c>
      <c r="G378" s="3">
        <v>7.5188037288312897</v>
      </c>
      <c r="H378" s="3">
        <v>14.914197873512</v>
      </c>
      <c r="I378" s="3">
        <v>90.71</v>
      </c>
      <c r="J378" s="11">
        <v>27558</v>
      </c>
      <c r="K378" s="11">
        <v>42960712081</v>
      </c>
      <c r="L378" s="3">
        <v>304.91000000000003</v>
      </c>
    </row>
    <row r="379" spans="2:13" x14ac:dyDescent="0.35">
      <c r="B379" s="1" t="s">
        <v>16</v>
      </c>
      <c r="C379" s="3">
        <v>1.7584871983454299E-2</v>
      </c>
      <c r="D379" s="3">
        <v>35.0569294642277</v>
      </c>
      <c r="E379" s="3">
        <v>0.97576246145998202</v>
      </c>
      <c r="F379" s="3">
        <v>0.99626611517336605</v>
      </c>
      <c r="G379" s="3">
        <v>1.8132365606013201</v>
      </c>
      <c r="H379" s="3">
        <v>3.4663878115692901</v>
      </c>
      <c r="I379" s="3">
        <v>90.09</v>
      </c>
      <c r="J379" s="11">
        <v>27686</v>
      </c>
      <c r="K379" s="11">
        <v>43161323921</v>
      </c>
      <c r="L379" s="3">
        <v>304.91000000000003</v>
      </c>
    </row>
    <row r="380" spans="2:13" x14ac:dyDescent="0.35">
      <c r="B380" s="1" t="s">
        <v>17</v>
      </c>
      <c r="C380" s="3">
        <v>1.35491433077188E-2</v>
      </c>
      <c r="D380" s="3">
        <v>37.297337341292902</v>
      </c>
      <c r="E380" s="3">
        <v>0.98367525980794401</v>
      </c>
      <c r="F380" s="3">
        <v>0.99781386453335796</v>
      </c>
      <c r="G380" s="3">
        <v>1.39336219682868</v>
      </c>
      <c r="H380" s="3">
        <v>2.84972951843997</v>
      </c>
      <c r="I380" s="3">
        <v>90.66</v>
      </c>
      <c r="J380" s="11">
        <v>28006</v>
      </c>
      <c r="K380" s="11">
        <v>43662853521</v>
      </c>
      <c r="L380" s="3">
        <v>304.91000000000003</v>
      </c>
    </row>
    <row r="381" spans="2:13" x14ac:dyDescent="0.35">
      <c r="B381" s="1" t="s">
        <v>18</v>
      </c>
      <c r="C381" s="3">
        <v>1.2032472252674399E-2</v>
      </c>
      <c r="D381" s="3">
        <v>38.309600591970899</v>
      </c>
      <c r="E381" s="3">
        <v>0.98970896845149803</v>
      </c>
      <c r="F381" s="3">
        <v>0.99847432926870305</v>
      </c>
      <c r="G381" s="3">
        <v>1.14070202804943</v>
      </c>
      <c r="H381" s="3">
        <v>2.4181823718661102</v>
      </c>
      <c r="I381" s="3">
        <v>90.52</v>
      </c>
      <c r="J381" s="11">
        <v>28518</v>
      </c>
      <c r="K381" s="11">
        <v>44465300881</v>
      </c>
      <c r="L381" s="3">
        <v>304.91000000000003</v>
      </c>
    </row>
    <row r="382" spans="2:13" x14ac:dyDescent="0.35">
      <c r="B382" s="2" t="s">
        <v>19</v>
      </c>
      <c r="C382" s="10">
        <f>(SUM(C293:C300)+SUM(C302:C309)+SUM(C311:C318)+SUM(C320:C327)+SUM(C329:C336)+SUM(C338:C345)+SUM(C347:C354)+SUM(C356:C363)+SUM(C365:C372)+SUM(C374:C381))/80</f>
        <v>2.7155913987407937E-2</v>
      </c>
      <c r="D382" s="10">
        <f t="shared" ref="D382:L382" si="12">(SUM(D293:D300)+SUM(D302:D309)+SUM(D311:D318)+SUM(D320:D327)+SUM(D329:D336)+SUM(D338:D345)+SUM(D347:D354)+SUM(D356:D363)+SUM(D365:D372)+SUM(D374:D381))/80</f>
        <v>33.884745782507785</v>
      </c>
      <c r="E382" s="10">
        <f t="shared" si="12"/>
        <v>0.95763316891713368</v>
      </c>
      <c r="F382" s="10">
        <f t="shared" si="12"/>
        <v>0.98816841212403261</v>
      </c>
      <c r="G382" s="10">
        <f t="shared" si="12"/>
        <v>2.3583009297575539</v>
      </c>
      <c r="H382" s="10">
        <f t="shared" si="12"/>
        <v>4.8047968473602118</v>
      </c>
      <c r="I382" s="10">
        <f t="shared" si="12"/>
        <v>90.837999999999994</v>
      </c>
      <c r="J382" s="10">
        <f t="shared" si="12"/>
        <v>27846</v>
      </c>
      <c r="K382" s="10">
        <f t="shared" si="12"/>
        <v>43412088721</v>
      </c>
      <c r="L382" s="10">
        <f t="shared" si="12"/>
        <v>304.90999999999997</v>
      </c>
      <c r="M382" s="2"/>
    </row>
    <row r="383" spans="2:13" x14ac:dyDescent="0.35">
      <c r="B383" s="10" t="s">
        <v>142</v>
      </c>
      <c r="C383" s="15">
        <f>SUM(C293:C296,C298:C300,C302:C305,C307:C309,C311:C314,C316:C318,C320:C323,C325:C327,C329:C332,C334:C336,C338:C341,C343:C345,C347:C350,C352:C354,C356:C359,C361:C363,C365:C368,C370:C372,C374:C377,C379:C381)/70</f>
        <v>1.6070106243789354E-2</v>
      </c>
      <c r="D383" s="15">
        <f>SUM(D293:D296,D298:D300,D302:D305,D307:D309,D311:D314,D316:D318,D320:D323,D325:D327,D329:D332,D334:D336,D338:D341,D343:D345,D347:D350,D352:D354,D356:D359,D361:D363,D365:D368,D370:D372,D374:D377,D379:D381)/70</f>
        <v>35.926798151331269</v>
      </c>
      <c r="E383" s="15">
        <f t="shared" ref="E383:L383" si="13">SUM(E293:E296,E298:E300,E302:E305,E307:E309,E311:E314,E316:E318,E320:E323,E325:E327,E329:E332,E334:E336,E338:E341,E343:E345,E347:E350,E352:E354,E356:E359,E361:E363,E365:E368,E370:E372,E374:E377,E379:E381)/70</f>
        <v>0.97983526584710301</v>
      </c>
      <c r="F383" s="15">
        <f t="shared" si="13"/>
        <v>0.99674718158623532</v>
      </c>
      <c r="G383" s="15">
        <f t="shared" si="13"/>
        <v>1.611458315039674</v>
      </c>
      <c r="H383" s="15">
        <f t="shared" si="13"/>
        <v>3.2973428555213333</v>
      </c>
      <c r="I383" s="15">
        <f t="shared" si="13"/>
        <v>90.841285714285732</v>
      </c>
      <c r="J383" s="15">
        <f t="shared" si="13"/>
        <v>27887.142857142859</v>
      </c>
      <c r="K383" s="15">
        <f t="shared" si="13"/>
        <v>43476571098.14286</v>
      </c>
      <c r="L383" s="15">
        <f t="shared" si="13"/>
        <v>304.90999999999991</v>
      </c>
    </row>
    <row r="385" spans="2:12" x14ac:dyDescent="0.35">
      <c r="B385" s="1" t="s">
        <v>23</v>
      </c>
    </row>
    <row r="386" spans="2:12" x14ac:dyDescent="0.35">
      <c r="B386" s="1" t="s">
        <v>2</v>
      </c>
      <c r="C386" s="1" t="s">
        <v>3</v>
      </c>
      <c r="D386" s="1" t="s">
        <v>4</v>
      </c>
      <c r="E386" s="1" t="s">
        <v>5</v>
      </c>
      <c r="F386" s="1" t="s">
        <v>6</v>
      </c>
      <c r="G386" s="1" t="s">
        <v>7</v>
      </c>
      <c r="H386" s="1" t="s">
        <v>8</v>
      </c>
      <c r="I386" s="1" t="s">
        <v>50</v>
      </c>
      <c r="J386" s="1" t="s">
        <v>9</v>
      </c>
      <c r="K386" s="1" t="s">
        <v>10</v>
      </c>
      <c r="L386" s="1" t="s">
        <v>51</v>
      </c>
    </row>
    <row r="387" spans="2:12" x14ac:dyDescent="0.35">
      <c r="B387" s="2" t="s">
        <v>29</v>
      </c>
    </row>
    <row r="388" spans="2:12" x14ac:dyDescent="0.35">
      <c r="B388" s="1" t="s">
        <v>11</v>
      </c>
      <c r="C388" s="3">
        <v>1.2421208433218599E-2</v>
      </c>
      <c r="D388" s="3">
        <v>38.049019753362501</v>
      </c>
      <c r="E388" s="3">
        <v>0.979735230740989</v>
      </c>
      <c r="F388" s="3">
        <v>0.99848095901872103</v>
      </c>
      <c r="G388" s="3">
        <v>1.6716058275388299</v>
      </c>
      <c r="H388" s="3">
        <v>1.2854455504995099</v>
      </c>
      <c r="I388" s="3">
        <v>100.99</v>
      </c>
      <c r="J388" s="11">
        <v>30545</v>
      </c>
      <c r="K388" s="11">
        <v>22955885569</v>
      </c>
      <c r="L388" s="3">
        <v>209</v>
      </c>
    </row>
    <row r="389" spans="2:12" x14ac:dyDescent="0.35">
      <c r="B389" s="1" t="s">
        <v>12</v>
      </c>
      <c r="C389" s="3">
        <v>1.29651098995003E-2</v>
      </c>
      <c r="D389" s="3">
        <v>37.685364526563802</v>
      </c>
      <c r="E389" s="3">
        <v>0.979002152627379</v>
      </c>
      <c r="F389" s="3">
        <v>0.99779175698001799</v>
      </c>
      <c r="G389" s="3">
        <v>1.52250816680307</v>
      </c>
      <c r="H389" s="3">
        <v>1.32489160050362</v>
      </c>
      <c r="I389" s="3">
        <v>93.1</v>
      </c>
      <c r="J389" s="11">
        <v>30545</v>
      </c>
      <c r="K389" s="11">
        <v>22955885569</v>
      </c>
      <c r="L389" s="3">
        <v>209</v>
      </c>
    </row>
    <row r="390" spans="2:12" x14ac:dyDescent="0.35">
      <c r="B390" s="1" t="s">
        <v>13</v>
      </c>
      <c r="C390" s="3">
        <v>1.33576165906531E-2</v>
      </c>
      <c r="D390" s="3">
        <v>37.428795592243503</v>
      </c>
      <c r="E390" s="3">
        <v>0.97841893744096897</v>
      </c>
      <c r="F390" s="3">
        <v>0.99785510217457196</v>
      </c>
      <c r="G390" s="3">
        <v>1.4511814043195701</v>
      </c>
      <c r="H390" s="3">
        <v>1.3662154189209701</v>
      </c>
      <c r="I390" s="3">
        <v>93.44</v>
      </c>
      <c r="J390" s="11">
        <v>30545</v>
      </c>
      <c r="K390" s="11">
        <v>22955885569</v>
      </c>
      <c r="L390" s="3">
        <v>209</v>
      </c>
    </row>
    <row r="391" spans="2:12" x14ac:dyDescent="0.35">
      <c r="B391" s="1" t="s">
        <v>14</v>
      </c>
      <c r="C391" s="3">
        <v>1.5515962844536E-2</v>
      </c>
      <c r="D391" s="3">
        <v>36.143690155768603</v>
      </c>
      <c r="E391" s="3">
        <v>0.97460040145671201</v>
      </c>
      <c r="F391" s="3">
        <v>0.99743988231907099</v>
      </c>
      <c r="G391" s="3">
        <v>1.5608087713482599</v>
      </c>
      <c r="H391" s="3">
        <v>1.6005443750270001</v>
      </c>
      <c r="I391" s="3">
        <v>93.25</v>
      </c>
      <c r="J391" s="11">
        <v>30545</v>
      </c>
      <c r="K391" s="11">
        <v>22955885569</v>
      </c>
      <c r="L391" s="3">
        <v>209</v>
      </c>
    </row>
    <row r="392" spans="2:12" x14ac:dyDescent="0.35">
      <c r="B392" s="1" t="s">
        <v>15</v>
      </c>
      <c r="C392" s="3">
        <v>2.5895697979287601E-2</v>
      </c>
      <c r="D392" s="3">
        <v>31.717468436677098</v>
      </c>
      <c r="E392" s="3">
        <v>0.93917539747494305</v>
      </c>
      <c r="F392" s="3">
        <v>0.99292537676166703</v>
      </c>
      <c r="G392" s="3">
        <v>2.4903698010381099</v>
      </c>
      <c r="H392" s="3">
        <v>2.4702433543804201</v>
      </c>
      <c r="I392" s="3">
        <v>97.89</v>
      </c>
      <c r="J392" s="11">
        <v>30353</v>
      </c>
      <c r="K392" s="11">
        <v>22810788865</v>
      </c>
      <c r="L392" s="3">
        <v>209</v>
      </c>
    </row>
    <row r="393" spans="2:12" x14ac:dyDescent="0.35">
      <c r="B393" s="1" t="s">
        <v>16</v>
      </c>
      <c r="C393" s="3">
        <v>1.4088290058837299E-2</v>
      </c>
      <c r="D393" s="3">
        <v>36.963962465417197</v>
      </c>
      <c r="E393" s="3">
        <v>0.97634499018318199</v>
      </c>
      <c r="F393" s="3">
        <v>0.99847246987998794</v>
      </c>
      <c r="G393" s="3">
        <v>1.39847434308576</v>
      </c>
      <c r="H393" s="3">
        <v>1.45242467924269</v>
      </c>
      <c r="I393" s="3">
        <v>94.18</v>
      </c>
      <c r="J393" s="11">
        <v>30481</v>
      </c>
      <c r="K393" s="11">
        <v>22907520001</v>
      </c>
      <c r="L393" s="3">
        <v>209</v>
      </c>
    </row>
    <row r="394" spans="2:12" x14ac:dyDescent="0.35">
      <c r="B394" s="1" t="s">
        <v>17</v>
      </c>
      <c r="C394" s="3">
        <v>1.1216581589247701E-2</v>
      </c>
      <c r="D394" s="3">
        <v>38.917403569793102</v>
      </c>
      <c r="E394" s="3">
        <v>0.98293536118513603</v>
      </c>
      <c r="F394" s="3">
        <v>0.99850733458806296</v>
      </c>
      <c r="G394" s="3">
        <v>1.3588073522828401</v>
      </c>
      <c r="H394" s="3">
        <v>1.13294674296187</v>
      </c>
      <c r="I394" s="3">
        <v>93.42</v>
      </c>
      <c r="J394" s="11">
        <v>30801</v>
      </c>
      <c r="K394" s="11">
        <v>23149347841</v>
      </c>
      <c r="L394" s="3">
        <v>209</v>
      </c>
    </row>
    <row r="395" spans="2:12" x14ac:dyDescent="0.35">
      <c r="B395" s="1" t="s">
        <v>18</v>
      </c>
      <c r="C395" s="3">
        <v>1.1074547402716199E-2</v>
      </c>
      <c r="D395" s="3">
        <v>39.037707562328997</v>
      </c>
      <c r="E395" s="3">
        <v>0.98344255623566301</v>
      </c>
      <c r="F395" s="3">
        <v>0.99858609521255504</v>
      </c>
      <c r="G395" s="3">
        <v>1.2350766331585199</v>
      </c>
      <c r="H395" s="3">
        <v>1.09628346143601</v>
      </c>
      <c r="I395" s="3">
        <v>92.88</v>
      </c>
      <c r="J395" s="11">
        <v>31313</v>
      </c>
      <c r="K395" s="11">
        <v>23536272385</v>
      </c>
      <c r="L395" s="3">
        <v>209</v>
      </c>
    </row>
    <row r="396" spans="2:12" x14ac:dyDescent="0.35">
      <c r="B396" s="2" t="s">
        <v>30</v>
      </c>
    </row>
    <row r="397" spans="2:12" x14ac:dyDescent="0.35">
      <c r="B397" s="1" t="s">
        <v>11</v>
      </c>
      <c r="C397" s="3">
        <v>1.3086701248397E-2</v>
      </c>
      <c r="D397" s="3">
        <v>37.607358062474603</v>
      </c>
      <c r="E397" s="3">
        <v>0.979594199803965</v>
      </c>
      <c r="F397" s="3">
        <v>0.99832946286485902</v>
      </c>
      <c r="G397" s="3">
        <v>1.3895854112796899</v>
      </c>
      <c r="H397" s="3">
        <v>1.29461198453078</v>
      </c>
      <c r="I397" s="3">
        <v>93.47</v>
      </c>
      <c r="J397" s="11">
        <v>30545</v>
      </c>
      <c r="K397" s="11">
        <v>22955885569</v>
      </c>
      <c r="L397" s="3">
        <v>209</v>
      </c>
    </row>
    <row r="398" spans="2:12" x14ac:dyDescent="0.35">
      <c r="B398" s="1" t="s">
        <v>12</v>
      </c>
      <c r="C398" s="3">
        <v>1.2542922103452399E-2</v>
      </c>
      <c r="D398" s="3">
        <v>37.965466291372501</v>
      </c>
      <c r="E398" s="3">
        <v>0.97934843105102398</v>
      </c>
      <c r="F398" s="3">
        <v>0.99802166681793103</v>
      </c>
      <c r="G398" s="3">
        <v>1.36889876315643</v>
      </c>
      <c r="H398" s="3">
        <v>1.30441138499905</v>
      </c>
      <c r="I398" s="3">
        <v>93.29</v>
      </c>
      <c r="J398" s="11">
        <v>30545</v>
      </c>
      <c r="K398" s="11">
        <v>22955885569</v>
      </c>
      <c r="L398" s="3">
        <v>209</v>
      </c>
    </row>
    <row r="399" spans="2:12" x14ac:dyDescent="0.35">
      <c r="B399" s="1" t="s">
        <v>13</v>
      </c>
      <c r="C399" s="3">
        <v>1.31193649823907E-2</v>
      </c>
      <c r="D399" s="3">
        <v>37.581711898186597</v>
      </c>
      <c r="E399" s="3">
        <v>0.97886397044095497</v>
      </c>
      <c r="F399" s="3">
        <v>0.99795915151477899</v>
      </c>
      <c r="G399" s="3">
        <v>1.5111807693505399</v>
      </c>
      <c r="H399" s="3">
        <v>1.34714126189006</v>
      </c>
      <c r="I399" s="3">
        <v>92.96</v>
      </c>
      <c r="J399" s="11">
        <v>30545</v>
      </c>
      <c r="K399" s="11">
        <v>22955885569</v>
      </c>
      <c r="L399" s="3">
        <v>209</v>
      </c>
    </row>
    <row r="400" spans="2:12" x14ac:dyDescent="0.35">
      <c r="B400" s="1" t="s">
        <v>14</v>
      </c>
      <c r="C400" s="3">
        <v>1.6136543494620001E-2</v>
      </c>
      <c r="D400" s="3">
        <v>35.805910003684403</v>
      </c>
      <c r="E400" s="3">
        <v>0.97409999390467406</v>
      </c>
      <c r="F400" s="3">
        <v>0.99705420143910395</v>
      </c>
      <c r="G400" s="3">
        <v>1.8142686344486501</v>
      </c>
      <c r="H400" s="3">
        <v>1.65324109874265</v>
      </c>
      <c r="I400" s="3">
        <v>93.05</v>
      </c>
      <c r="J400" s="11">
        <v>30545</v>
      </c>
      <c r="K400" s="11">
        <v>22955885569</v>
      </c>
      <c r="L400" s="3">
        <v>209</v>
      </c>
    </row>
    <row r="401" spans="2:12" x14ac:dyDescent="0.35">
      <c r="B401" s="1" t="s">
        <v>15</v>
      </c>
      <c r="C401" s="3">
        <v>2.58704734476412E-2</v>
      </c>
      <c r="D401" s="3">
        <v>31.726010657322501</v>
      </c>
      <c r="E401" s="3">
        <v>0.93934931227175</v>
      </c>
      <c r="F401" s="3">
        <v>0.99296992786762495</v>
      </c>
      <c r="G401" s="3">
        <v>2.4834789106999202</v>
      </c>
      <c r="H401" s="3">
        <v>2.4666805569546102</v>
      </c>
      <c r="I401" s="3">
        <v>93.41</v>
      </c>
      <c r="J401" s="11">
        <v>30353</v>
      </c>
      <c r="K401" s="11">
        <v>22810788865</v>
      </c>
      <c r="L401" s="3">
        <v>209</v>
      </c>
    </row>
    <row r="402" spans="2:12" x14ac:dyDescent="0.35">
      <c r="B402" s="1" t="s">
        <v>16</v>
      </c>
      <c r="C402" s="3">
        <v>1.4694831938536899E-2</v>
      </c>
      <c r="D402" s="3">
        <v>36.6048683355328</v>
      </c>
      <c r="E402" s="3">
        <v>0.97621464413944303</v>
      </c>
      <c r="F402" s="3">
        <v>0.99841459924792697</v>
      </c>
      <c r="G402" s="3">
        <v>1.3822292940455301</v>
      </c>
      <c r="H402" s="3">
        <v>1.45396200541447</v>
      </c>
      <c r="I402" s="3">
        <v>93.3</v>
      </c>
      <c r="J402" s="11">
        <v>30481</v>
      </c>
      <c r="K402" s="11">
        <v>22907520001</v>
      </c>
      <c r="L402" s="3">
        <v>209</v>
      </c>
    </row>
    <row r="403" spans="2:12" x14ac:dyDescent="0.35">
      <c r="B403" s="1" t="s">
        <v>17</v>
      </c>
      <c r="C403" s="3">
        <v>1.1003140344949199E-2</v>
      </c>
      <c r="D403" s="3">
        <v>39.083517573855502</v>
      </c>
      <c r="E403" s="3">
        <v>0.98321757953242594</v>
      </c>
      <c r="F403" s="3">
        <v>0.99866756000887202</v>
      </c>
      <c r="G403" s="3">
        <v>1.27536793333649</v>
      </c>
      <c r="H403" s="3">
        <v>1.1253007730728599</v>
      </c>
      <c r="I403" s="3">
        <v>93.58</v>
      </c>
      <c r="J403" s="11">
        <v>30801</v>
      </c>
      <c r="K403" s="11">
        <v>23149347841</v>
      </c>
      <c r="L403" s="3">
        <v>209</v>
      </c>
    </row>
    <row r="404" spans="2:12" x14ac:dyDescent="0.35">
      <c r="B404" s="1" t="s">
        <v>18</v>
      </c>
      <c r="C404" s="3">
        <v>1.0587463333499801E-2</v>
      </c>
      <c r="D404" s="3">
        <v>39.418373971202598</v>
      </c>
      <c r="E404" s="3">
        <v>0.98365574314752802</v>
      </c>
      <c r="F404" s="3">
        <v>0.99872418176444699</v>
      </c>
      <c r="G404" s="3">
        <v>1.2478522076695999</v>
      </c>
      <c r="H404" s="3">
        <v>1.0828228661292001</v>
      </c>
      <c r="I404" s="3">
        <v>93.82</v>
      </c>
      <c r="J404" s="11">
        <v>31313</v>
      </c>
      <c r="K404" s="11">
        <v>23536272385</v>
      </c>
      <c r="L404" s="3">
        <v>209</v>
      </c>
    </row>
    <row r="405" spans="2:12" x14ac:dyDescent="0.35">
      <c r="B405" s="2" t="s">
        <v>31</v>
      </c>
    </row>
    <row r="406" spans="2:12" x14ac:dyDescent="0.35">
      <c r="B406" s="1" t="s">
        <v>11</v>
      </c>
      <c r="C406" s="3">
        <v>1.2398177506803301E-2</v>
      </c>
      <c r="D406" s="3">
        <v>38.065588312306197</v>
      </c>
      <c r="E406" s="3">
        <v>0.98026367848586204</v>
      </c>
      <c r="F406" s="3">
        <v>0.99854973797824897</v>
      </c>
      <c r="G406" s="3">
        <v>1.3477768558874601</v>
      </c>
      <c r="H406" s="3">
        <v>1.2615723318030201</v>
      </c>
      <c r="I406" s="3">
        <v>93.78</v>
      </c>
      <c r="J406" s="11">
        <v>30545</v>
      </c>
      <c r="K406" s="11">
        <v>22955885569</v>
      </c>
      <c r="L406" s="3">
        <v>209</v>
      </c>
    </row>
    <row r="407" spans="2:12" x14ac:dyDescent="0.35">
      <c r="B407" s="1" t="s">
        <v>12</v>
      </c>
      <c r="C407" s="3">
        <v>1.26512164129403E-2</v>
      </c>
      <c r="D407" s="3">
        <v>37.895489505687003</v>
      </c>
      <c r="E407" s="3">
        <v>0.97970662728439695</v>
      </c>
      <c r="F407" s="3">
        <v>0.99837274720367397</v>
      </c>
      <c r="G407" s="3">
        <v>1.3392784228007</v>
      </c>
      <c r="H407" s="3">
        <v>1.2865501201543501</v>
      </c>
      <c r="I407" s="3">
        <v>93.67</v>
      </c>
      <c r="J407" s="11">
        <v>30545</v>
      </c>
      <c r="K407" s="11">
        <v>22955885569</v>
      </c>
      <c r="L407" s="3">
        <v>209</v>
      </c>
    </row>
    <row r="408" spans="2:12" x14ac:dyDescent="0.35">
      <c r="B408" s="1" t="s">
        <v>13</v>
      </c>
      <c r="C408" s="3">
        <v>1.31331157590372E-2</v>
      </c>
      <c r="D408" s="3">
        <v>37.576725204412803</v>
      </c>
      <c r="E408" s="3">
        <v>0.97915213494769504</v>
      </c>
      <c r="F408" s="3">
        <v>0.99835954417594297</v>
      </c>
      <c r="G408" s="3">
        <v>1.6030297386893899</v>
      </c>
      <c r="H408" s="3">
        <v>1.31869459121401</v>
      </c>
      <c r="I408" s="3">
        <v>93.1</v>
      </c>
      <c r="J408" s="11">
        <v>30545</v>
      </c>
      <c r="K408" s="11">
        <v>22955885569</v>
      </c>
      <c r="L408" s="3">
        <v>209</v>
      </c>
    </row>
    <row r="409" spans="2:12" x14ac:dyDescent="0.35">
      <c r="B409" s="1" t="s">
        <v>14</v>
      </c>
      <c r="C409" s="3">
        <v>1.60134542856009E-2</v>
      </c>
      <c r="D409" s="3">
        <v>35.875333364922</v>
      </c>
      <c r="E409" s="3">
        <v>0.97466905353033595</v>
      </c>
      <c r="F409" s="3">
        <v>0.99725727308474099</v>
      </c>
      <c r="G409" s="3">
        <v>1.6115783469326099</v>
      </c>
      <c r="H409" s="3">
        <v>1.6439226930023401</v>
      </c>
      <c r="I409" s="3">
        <v>92.92</v>
      </c>
      <c r="J409" s="11">
        <v>30545</v>
      </c>
      <c r="K409" s="11">
        <v>22955885569</v>
      </c>
      <c r="L409" s="3">
        <v>209</v>
      </c>
    </row>
    <row r="410" spans="2:12" x14ac:dyDescent="0.35">
      <c r="B410" s="1" t="s">
        <v>15</v>
      </c>
      <c r="C410" s="3">
        <v>2.56904919246203E-2</v>
      </c>
      <c r="D410" s="3">
        <v>31.786236972337001</v>
      </c>
      <c r="E410" s="3">
        <v>0.93977257994568997</v>
      </c>
      <c r="F410" s="3">
        <v>0.99304498151842602</v>
      </c>
      <c r="G410" s="3">
        <v>2.4764001867914498</v>
      </c>
      <c r="H410" s="3">
        <v>2.4403787791213598</v>
      </c>
      <c r="I410" s="3">
        <v>93.04</v>
      </c>
      <c r="J410" s="11">
        <v>30353</v>
      </c>
      <c r="K410" s="11">
        <v>22810788865</v>
      </c>
      <c r="L410" s="3">
        <v>209</v>
      </c>
    </row>
    <row r="411" spans="2:12" x14ac:dyDescent="0.35">
      <c r="B411" s="1" t="s">
        <v>16</v>
      </c>
      <c r="C411" s="3">
        <v>1.3889526481828601E-2</v>
      </c>
      <c r="D411" s="3">
        <v>37.085002628756797</v>
      </c>
      <c r="E411" s="3">
        <v>0.97693824960020903</v>
      </c>
      <c r="F411" s="3">
        <v>0.99846238907281604</v>
      </c>
      <c r="G411" s="3">
        <v>1.4015722617337101</v>
      </c>
      <c r="H411" s="3">
        <v>1.4100564822125701</v>
      </c>
      <c r="I411" s="3">
        <v>93.3</v>
      </c>
      <c r="J411" s="11">
        <v>30481</v>
      </c>
      <c r="K411" s="11">
        <v>22907520001</v>
      </c>
      <c r="L411" s="3">
        <v>209</v>
      </c>
    </row>
    <row r="412" spans="2:12" x14ac:dyDescent="0.35">
      <c r="B412" s="1" t="s">
        <v>17</v>
      </c>
      <c r="C412" s="3">
        <v>1.04264210949171E-2</v>
      </c>
      <c r="D412" s="3">
        <v>39.538402135120499</v>
      </c>
      <c r="E412" s="3">
        <v>0.98367439383266797</v>
      </c>
      <c r="F412" s="3">
        <v>0.99864328226933097</v>
      </c>
      <c r="G412" s="3">
        <v>1.1939329776168199</v>
      </c>
      <c r="H412" s="3">
        <v>1.1015021528487201</v>
      </c>
      <c r="I412" s="3">
        <v>94.39</v>
      </c>
      <c r="J412" s="11">
        <v>30801</v>
      </c>
      <c r="K412" s="11">
        <v>23149347841</v>
      </c>
      <c r="L412" s="3">
        <v>209</v>
      </c>
    </row>
    <row r="413" spans="2:12" x14ac:dyDescent="0.35">
      <c r="B413" s="1" t="s">
        <v>18</v>
      </c>
      <c r="C413" s="3">
        <v>1.0357708049420499E-2</v>
      </c>
      <c r="D413" s="3">
        <v>39.601030483920098</v>
      </c>
      <c r="E413" s="3">
        <v>0.98384601246260694</v>
      </c>
      <c r="F413" s="3">
        <v>0.99877399877357598</v>
      </c>
      <c r="G413" s="3">
        <v>1.22885602418831</v>
      </c>
      <c r="H413" s="3">
        <v>1.0742520459378899</v>
      </c>
      <c r="I413" s="3">
        <v>93.59</v>
      </c>
      <c r="J413" s="11">
        <v>31313</v>
      </c>
      <c r="K413" s="11">
        <v>23536272385</v>
      </c>
      <c r="L413" s="3">
        <v>209</v>
      </c>
    </row>
    <row r="414" spans="2:12" x14ac:dyDescent="0.35">
      <c r="B414" s="2" t="s">
        <v>32</v>
      </c>
    </row>
    <row r="415" spans="2:12" x14ac:dyDescent="0.35">
      <c r="B415" s="1" t="s">
        <v>11</v>
      </c>
      <c r="C415" s="3">
        <v>1.2386330019546501E-2</v>
      </c>
      <c r="D415" s="3">
        <v>38.0748856509693</v>
      </c>
      <c r="E415" s="3">
        <v>0.97980487476734202</v>
      </c>
      <c r="F415" s="3">
        <v>0.99841422243028599</v>
      </c>
      <c r="G415" s="3">
        <v>1.3538055390397199</v>
      </c>
      <c r="H415" s="3">
        <v>1.2773198665430101</v>
      </c>
      <c r="I415" s="3">
        <v>93.94</v>
      </c>
      <c r="J415" s="11">
        <v>30545</v>
      </c>
      <c r="K415" s="11">
        <v>22955885569</v>
      </c>
      <c r="L415" s="3">
        <v>209</v>
      </c>
    </row>
    <row r="416" spans="2:12" x14ac:dyDescent="0.35">
      <c r="B416" s="1" t="s">
        <v>12</v>
      </c>
      <c r="C416" s="3">
        <v>1.2741593080650201E-2</v>
      </c>
      <c r="D416" s="3">
        <v>37.833869647332101</v>
      </c>
      <c r="E416" s="3">
        <v>0.97986574937349302</v>
      </c>
      <c r="F416" s="3">
        <v>0.99825849295191105</v>
      </c>
      <c r="G416" s="3">
        <v>1.39259576461395</v>
      </c>
      <c r="H416" s="3">
        <v>1.29255417659991</v>
      </c>
      <c r="I416" s="3">
        <v>94.17</v>
      </c>
      <c r="J416" s="11">
        <v>30545</v>
      </c>
      <c r="K416" s="11">
        <v>22955885569</v>
      </c>
      <c r="L416" s="3">
        <v>209</v>
      </c>
    </row>
    <row r="417" spans="2:12" x14ac:dyDescent="0.35">
      <c r="B417" s="1" t="s">
        <v>13</v>
      </c>
      <c r="C417" s="3">
        <v>1.4553189126982301E-2</v>
      </c>
      <c r="D417" s="3">
        <v>36.700454179522502</v>
      </c>
      <c r="E417" s="3">
        <v>0.97555121722937299</v>
      </c>
      <c r="F417" s="3">
        <v>0.99246151953953599</v>
      </c>
      <c r="G417" s="3">
        <v>2.6248566322509799</v>
      </c>
      <c r="H417" s="3">
        <v>1.4517355771884599</v>
      </c>
      <c r="I417" s="3">
        <v>93.91</v>
      </c>
      <c r="J417" s="11">
        <v>30545</v>
      </c>
      <c r="K417" s="11">
        <v>22955885569</v>
      </c>
      <c r="L417" s="3">
        <v>209</v>
      </c>
    </row>
    <row r="418" spans="2:12" x14ac:dyDescent="0.35">
      <c r="B418" s="1" t="s">
        <v>14</v>
      </c>
      <c r="C418" s="3">
        <v>1.5691855618272701E-2</v>
      </c>
      <c r="D418" s="3">
        <v>36.046527288580997</v>
      </c>
      <c r="E418" s="3">
        <v>0.97358370867159505</v>
      </c>
      <c r="F418" s="3">
        <v>0.99701105175699301</v>
      </c>
      <c r="G418" s="3">
        <v>1.97373802555901</v>
      </c>
      <c r="H418" s="3">
        <v>1.6082327134332</v>
      </c>
      <c r="I418" s="3">
        <v>93.9</v>
      </c>
      <c r="J418" s="11">
        <v>30545</v>
      </c>
      <c r="K418" s="11">
        <v>22955885569</v>
      </c>
      <c r="L418" s="3">
        <v>209</v>
      </c>
    </row>
    <row r="419" spans="2:12" x14ac:dyDescent="0.35">
      <c r="B419" s="1" t="s">
        <v>15</v>
      </c>
      <c r="C419" s="3">
        <v>2.5808269973934501E-2</v>
      </c>
      <c r="D419" s="3">
        <v>31.746838401651001</v>
      </c>
      <c r="E419" s="3">
        <v>0.93953197024222801</v>
      </c>
      <c r="F419" s="3">
        <v>0.99299478910526795</v>
      </c>
      <c r="G419" s="3">
        <v>2.4817971947666502</v>
      </c>
      <c r="H419" s="3">
        <v>2.4571014300870799</v>
      </c>
      <c r="I419" s="3">
        <v>93.8</v>
      </c>
      <c r="J419" s="11">
        <v>30353</v>
      </c>
      <c r="K419" s="11">
        <v>22810788865</v>
      </c>
      <c r="L419" s="3">
        <v>209</v>
      </c>
    </row>
    <row r="420" spans="2:12" x14ac:dyDescent="0.35">
      <c r="B420" s="1" t="s">
        <v>16</v>
      </c>
      <c r="C420" s="3">
        <v>1.4200415575130999E-2</v>
      </c>
      <c r="D420" s="3">
        <v>36.894387062826198</v>
      </c>
      <c r="E420" s="3">
        <v>0.97661364406437001</v>
      </c>
      <c r="F420" s="3">
        <v>0.99846974651119302</v>
      </c>
      <c r="G420" s="3">
        <v>1.4358126316528701</v>
      </c>
      <c r="H420" s="3">
        <v>1.42440158701689</v>
      </c>
      <c r="I420" s="3">
        <v>93.87</v>
      </c>
      <c r="J420" s="11">
        <v>30481</v>
      </c>
      <c r="K420" s="11">
        <v>22907520001</v>
      </c>
      <c r="L420" s="3">
        <v>209</v>
      </c>
    </row>
    <row r="421" spans="2:12" x14ac:dyDescent="0.35">
      <c r="B421" s="1" t="s">
        <v>17</v>
      </c>
      <c r="C421" s="3">
        <v>1.1084788260842001E-2</v>
      </c>
      <c r="D421" s="3">
        <v>39.025027970051497</v>
      </c>
      <c r="E421" s="3">
        <v>0.98330481528924096</v>
      </c>
      <c r="F421" s="3">
        <v>0.99863524784354396</v>
      </c>
      <c r="G421" s="3">
        <v>1.38943743842236</v>
      </c>
      <c r="H421" s="3">
        <v>1.12298779354346</v>
      </c>
      <c r="I421" s="3">
        <v>93.66</v>
      </c>
      <c r="J421" s="11">
        <v>30801</v>
      </c>
      <c r="K421" s="11">
        <v>23149347841</v>
      </c>
      <c r="L421" s="3">
        <v>209</v>
      </c>
    </row>
    <row r="422" spans="2:12" x14ac:dyDescent="0.35">
      <c r="B422" s="1" t="s">
        <v>18</v>
      </c>
      <c r="C422" s="3">
        <v>1.05579276127115E-2</v>
      </c>
      <c r="D422" s="3">
        <v>39.437580862625502</v>
      </c>
      <c r="E422" s="3">
        <v>0.98358121329878201</v>
      </c>
      <c r="F422" s="3">
        <v>0.99857217211709304</v>
      </c>
      <c r="G422" s="3">
        <v>1.1558771830893699</v>
      </c>
      <c r="H422" s="3">
        <v>1.0818442280871901</v>
      </c>
      <c r="I422" s="3">
        <v>93.68</v>
      </c>
      <c r="J422" s="11">
        <v>31313</v>
      </c>
      <c r="K422" s="11">
        <v>23536272385</v>
      </c>
      <c r="L422" s="3">
        <v>209</v>
      </c>
    </row>
    <row r="423" spans="2:12" x14ac:dyDescent="0.35">
      <c r="B423" s="2" t="s">
        <v>33</v>
      </c>
    </row>
    <row r="424" spans="2:12" x14ac:dyDescent="0.35">
      <c r="B424" s="1" t="s">
        <v>11</v>
      </c>
      <c r="C424" s="3">
        <v>1.2021575030973401E-2</v>
      </c>
      <c r="D424" s="3">
        <v>38.331130509530503</v>
      </c>
      <c r="E424" s="3">
        <v>0.98057259499112204</v>
      </c>
      <c r="F424" s="3">
        <v>0.99870071032491503</v>
      </c>
      <c r="G424" s="3">
        <v>1.2855782826259099</v>
      </c>
      <c r="H424" s="3">
        <v>1.2518776253281301</v>
      </c>
      <c r="I424" s="3">
        <v>93.49</v>
      </c>
      <c r="J424" s="11">
        <v>30545</v>
      </c>
      <c r="K424" s="11">
        <v>22955885569</v>
      </c>
      <c r="L424" s="3">
        <v>209</v>
      </c>
    </row>
    <row r="425" spans="2:12" x14ac:dyDescent="0.35">
      <c r="B425" s="1" t="s">
        <v>12</v>
      </c>
      <c r="C425" s="3">
        <v>1.28574664694176E-2</v>
      </c>
      <c r="D425" s="3">
        <v>37.757872396862602</v>
      </c>
      <c r="E425" s="3">
        <v>0.97928512042675697</v>
      </c>
      <c r="F425" s="3">
        <v>0.99741387569075401</v>
      </c>
      <c r="G425" s="3">
        <v>1.6024211010574301</v>
      </c>
      <c r="H425" s="3">
        <v>1.2940758146809399</v>
      </c>
      <c r="I425" s="3">
        <v>93.83</v>
      </c>
      <c r="J425" s="11">
        <v>30545</v>
      </c>
      <c r="K425" s="11">
        <v>22955885569</v>
      </c>
      <c r="L425" s="3">
        <v>209</v>
      </c>
    </row>
    <row r="426" spans="2:12" x14ac:dyDescent="0.35">
      <c r="B426" s="1" t="s">
        <v>13</v>
      </c>
      <c r="C426" s="3">
        <v>1.29659771938279E-2</v>
      </c>
      <c r="D426" s="3">
        <v>37.6813793535946</v>
      </c>
      <c r="E426" s="3">
        <v>0.97908857523659099</v>
      </c>
      <c r="F426" s="3">
        <v>0.998078008377979</v>
      </c>
      <c r="G426" s="3">
        <v>1.34320032066148</v>
      </c>
      <c r="H426" s="3">
        <v>1.3182820050994599</v>
      </c>
      <c r="I426" s="3">
        <v>94.15</v>
      </c>
      <c r="J426" s="11">
        <v>30545</v>
      </c>
      <c r="K426" s="11">
        <v>22955885569</v>
      </c>
      <c r="L426" s="3">
        <v>209</v>
      </c>
    </row>
    <row r="427" spans="2:12" x14ac:dyDescent="0.35">
      <c r="B427" s="1" t="s">
        <v>14</v>
      </c>
      <c r="C427" s="3">
        <v>1.5258706677116599E-2</v>
      </c>
      <c r="D427" s="3">
        <v>36.286389119459599</v>
      </c>
      <c r="E427" s="3">
        <v>0.974455339252843</v>
      </c>
      <c r="F427" s="3">
        <v>0.99742351026541398</v>
      </c>
      <c r="G427" s="3">
        <v>1.6033408379310099</v>
      </c>
      <c r="H427" s="3">
        <v>1.61403805406259</v>
      </c>
      <c r="I427" s="3">
        <v>93.53</v>
      </c>
      <c r="J427" s="11">
        <v>30545</v>
      </c>
      <c r="K427" s="11">
        <v>22955885569</v>
      </c>
      <c r="L427" s="3">
        <v>209</v>
      </c>
    </row>
    <row r="428" spans="2:12" x14ac:dyDescent="0.35">
      <c r="B428" s="1" t="s">
        <v>15</v>
      </c>
      <c r="C428" s="3">
        <v>2.5602027377564202E-2</v>
      </c>
      <c r="D428" s="3">
        <v>31.816303618884699</v>
      </c>
      <c r="E428" s="3">
        <v>0.94015314600080402</v>
      </c>
      <c r="F428" s="3">
        <v>0.99307714794749002</v>
      </c>
      <c r="G428" s="3">
        <v>2.4729198054496901</v>
      </c>
      <c r="H428" s="3">
        <v>2.4253305917193502</v>
      </c>
      <c r="I428" s="3">
        <v>94.01</v>
      </c>
      <c r="J428" s="11">
        <v>30353</v>
      </c>
      <c r="K428" s="11">
        <v>22810788865</v>
      </c>
      <c r="L428" s="3">
        <v>209</v>
      </c>
    </row>
    <row r="429" spans="2:12" x14ac:dyDescent="0.35">
      <c r="B429" s="1" t="s">
        <v>16</v>
      </c>
      <c r="C429" s="3">
        <v>1.42887199574032E-2</v>
      </c>
      <c r="D429" s="3">
        <v>36.840850532732901</v>
      </c>
      <c r="E429" s="3">
        <v>0.97674030831153202</v>
      </c>
      <c r="F429" s="3">
        <v>0.99848557557093298</v>
      </c>
      <c r="G429" s="3">
        <v>1.30951353772499</v>
      </c>
      <c r="H429" s="3">
        <v>1.41995748174474</v>
      </c>
      <c r="I429" s="3">
        <v>93.77</v>
      </c>
      <c r="J429" s="11">
        <v>30481</v>
      </c>
      <c r="K429" s="11">
        <v>22907520001</v>
      </c>
      <c r="L429" s="3">
        <v>209</v>
      </c>
    </row>
    <row r="430" spans="2:12" x14ac:dyDescent="0.35">
      <c r="B430" s="1" t="s">
        <v>17</v>
      </c>
      <c r="C430" s="3">
        <v>1.0715816141937E-2</v>
      </c>
      <c r="D430" s="3">
        <v>39.300015985035998</v>
      </c>
      <c r="E430" s="3">
        <v>0.98365627752810703</v>
      </c>
      <c r="F430" s="3">
        <v>0.99873499005129096</v>
      </c>
      <c r="G430" s="3">
        <v>1.3244618231251699</v>
      </c>
      <c r="H430" s="3">
        <v>1.11420032828942</v>
      </c>
      <c r="I430" s="3">
        <v>93.96</v>
      </c>
      <c r="J430" s="11">
        <v>30801</v>
      </c>
      <c r="K430" s="11">
        <v>23149347841</v>
      </c>
      <c r="L430" s="3">
        <v>209</v>
      </c>
    </row>
    <row r="431" spans="2:12" x14ac:dyDescent="0.35">
      <c r="B431" s="1" t="s">
        <v>18</v>
      </c>
      <c r="C431" s="3">
        <v>1.08578518341282E-2</v>
      </c>
      <c r="D431" s="3">
        <v>39.208830460131097</v>
      </c>
      <c r="E431" s="3">
        <v>0.98394401944694698</v>
      </c>
      <c r="F431" s="3">
        <v>0.998662011438607</v>
      </c>
      <c r="G431" s="3">
        <v>1.2618105265436499</v>
      </c>
      <c r="H431" s="3">
        <v>1.07427883308605</v>
      </c>
      <c r="I431" s="3">
        <v>93.73</v>
      </c>
      <c r="J431" s="11">
        <v>31313</v>
      </c>
      <c r="K431" s="11">
        <v>23536272385</v>
      </c>
      <c r="L431" s="3">
        <v>209</v>
      </c>
    </row>
    <row r="432" spans="2:12" x14ac:dyDescent="0.35">
      <c r="B432" s="2" t="s">
        <v>34</v>
      </c>
    </row>
    <row r="433" spans="2:12" x14ac:dyDescent="0.35">
      <c r="B433" s="1" t="s">
        <v>11</v>
      </c>
      <c r="C433" s="3">
        <v>1.2573279571784699E-2</v>
      </c>
      <c r="D433" s="3">
        <v>37.948430839188497</v>
      </c>
      <c r="E433" s="3">
        <v>0.97995096296484896</v>
      </c>
      <c r="F433" s="3">
        <v>0.99854461137552697</v>
      </c>
      <c r="G433" s="3">
        <v>1.4179900335275799</v>
      </c>
      <c r="H433" s="3">
        <v>1.2801898266548899</v>
      </c>
      <c r="I433" s="3">
        <v>93.81</v>
      </c>
      <c r="J433" s="11">
        <v>30545</v>
      </c>
      <c r="K433" s="11">
        <v>22955885569</v>
      </c>
      <c r="L433" s="3">
        <v>209</v>
      </c>
    </row>
    <row r="434" spans="2:12" x14ac:dyDescent="0.35">
      <c r="B434" s="1" t="s">
        <v>12</v>
      </c>
      <c r="C434" s="3">
        <v>1.30279761053221E-2</v>
      </c>
      <c r="D434" s="3">
        <v>37.6433965875678</v>
      </c>
      <c r="E434" s="3">
        <v>0.97922782707164702</v>
      </c>
      <c r="F434" s="3">
        <v>0.99823359923875898</v>
      </c>
      <c r="G434" s="3">
        <v>1.4136427763639301</v>
      </c>
      <c r="H434" s="3">
        <v>1.31205287257641</v>
      </c>
      <c r="I434" s="3">
        <v>93.83</v>
      </c>
      <c r="J434" s="11">
        <v>30545</v>
      </c>
      <c r="K434" s="11">
        <v>22955885569</v>
      </c>
      <c r="L434" s="3">
        <v>209</v>
      </c>
    </row>
    <row r="435" spans="2:12" x14ac:dyDescent="0.35">
      <c r="B435" s="1" t="s">
        <v>13</v>
      </c>
      <c r="C435" s="3">
        <v>1.31088336386232E-2</v>
      </c>
      <c r="D435" s="3">
        <v>37.588283306107002</v>
      </c>
      <c r="E435" s="3">
        <v>0.97879975006870201</v>
      </c>
      <c r="F435" s="3">
        <v>0.99818215867470705</v>
      </c>
      <c r="G435" s="3">
        <v>1.4911623517944299</v>
      </c>
      <c r="H435" s="3">
        <v>1.3525662463600501</v>
      </c>
      <c r="I435" s="3">
        <v>93.79</v>
      </c>
      <c r="J435" s="11">
        <v>30545</v>
      </c>
      <c r="K435" s="11">
        <v>22955885569</v>
      </c>
      <c r="L435" s="3">
        <v>209</v>
      </c>
    </row>
    <row r="436" spans="2:12" x14ac:dyDescent="0.35">
      <c r="B436" s="1" t="s">
        <v>14</v>
      </c>
      <c r="C436" s="3">
        <v>1.5766553049868098E-2</v>
      </c>
      <c r="D436" s="3">
        <v>36.003314441886801</v>
      </c>
      <c r="E436" s="3">
        <v>0.97505685707030698</v>
      </c>
      <c r="F436" s="3">
        <v>0.99757164754516403</v>
      </c>
      <c r="G436" s="3">
        <v>1.6591669699771501</v>
      </c>
      <c r="H436" s="3">
        <v>1.62396850878556</v>
      </c>
      <c r="I436" s="3">
        <v>93.55</v>
      </c>
      <c r="J436" s="11">
        <v>30545</v>
      </c>
      <c r="K436" s="11">
        <v>22955885569</v>
      </c>
      <c r="L436" s="3">
        <v>209</v>
      </c>
    </row>
    <row r="437" spans="2:12" x14ac:dyDescent="0.35">
      <c r="B437" s="1" t="s">
        <v>15</v>
      </c>
      <c r="C437" s="3">
        <v>2.5870925604933499E-2</v>
      </c>
      <c r="D437" s="3">
        <v>31.725641975286798</v>
      </c>
      <c r="E437" s="3">
        <v>0.93932828116239098</v>
      </c>
      <c r="F437" s="3">
        <v>0.99294471236483595</v>
      </c>
      <c r="G437" s="3">
        <v>2.4855583339071301</v>
      </c>
      <c r="H437" s="3">
        <v>2.4667625192246501</v>
      </c>
      <c r="I437" s="3">
        <v>94.08</v>
      </c>
      <c r="J437" s="11">
        <v>30353</v>
      </c>
      <c r="K437" s="11">
        <v>22810788865</v>
      </c>
      <c r="L437" s="3">
        <v>209</v>
      </c>
    </row>
    <row r="438" spans="2:12" x14ac:dyDescent="0.35">
      <c r="B438" s="1" t="s">
        <v>16</v>
      </c>
      <c r="C438" s="3">
        <v>1.50955710762673E-2</v>
      </c>
      <c r="D438" s="3">
        <v>36.374279419663999</v>
      </c>
      <c r="E438" s="3">
        <v>0.976167971809764</v>
      </c>
      <c r="F438" s="3">
        <v>0.99846334063447595</v>
      </c>
      <c r="G438" s="3">
        <v>1.3931135951037299</v>
      </c>
      <c r="H438" s="3">
        <v>1.46393354799416</v>
      </c>
      <c r="I438" s="3">
        <v>93.61</v>
      </c>
      <c r="J438" s="11">
        <v>30481</v>
      </c>
      <c r="K438" s="11">
        <v>22907520001</v>
      </c>
      <c r="L438" s="3">
        <v>209</v>
      </c>
    </row>
    <row r="439" spans="2:12" x14ac:dyDescent="0.35">
      <c r="B439" s="1" t="s">
        <v>17</v>
      </c>
      <c r="C439" s="3">
        <v>1.07184386874919E-2</v>
      </c>
      <c r="D439" s="3">
        <v>39.2988756489924</v>
      </c>
      <c r="E439" s="3">
        <v>0.98326882351859501</v>
      </c>
      <c r="F439" s="3">
        <v>0.99869587395491999</v>
      </c>
      <c r="G439" s="3">
        <v>1.44354517456461</v>
      </c>
      <c r="H439" s="3">
        <v>1.1154055365128099</v>
      </c>
      <c r="I439" s="3">
        <v>94.3</v>
      </c>
      <c r="J439" s="11">
        <v>30801</v>
      </c>
      <c r="K439" s="11">
        <v>23149347841</v>
      </c>
      <c r="L439" s="3">
        <v>209</v>
      </c>
    </row>
    <row r="440" spans="2:12" x14ac:dyDescent="0.35">
      <c r="B440" s="1" t="s">
        <v>18</v>
      </c>
      <c r="C440" s="3">
        <v>1.1207341968877099E-2</v>
      </c>
      <c r="D440" s="3">
        <v>38.937249682772404</v>
      </c>
      <c r="E440" s="3">
        <v>0.98371767233218799</v>
      </c>
      <c r="F440" s="3">
        <v>0.99874026873300803</v>
      </c>
      <c r="G440" s="3">
        <v>1.2509328711646499</v>
      </c>
      <c r="H440" s="3">
        <v>1.09982459435554</v>
      </c>
      <c r="I440" s="3">
        <v>94.16</v>
      </c>
      <c r="J440" s="11">
        <v>31313</v>
      </c>
      <c r="K440" s="11">
        <v>23536272385</v>
      </c>
      <c r="L440" s="3">
        <v>209</v>
      </c>
    </row>
    <row r="441" spans="2:12" x14ac:dyDescent="0.35">
      <c r="B441" s="2" t="s">
        <v>35</v>
      </c>
    </row>
    <row r="442" spans="2:12" x14ac:dyDescent="0.35">
      <c r="B442" s="1" t="s">
        <v>11</v>
      </c>
      <c r="C442" s="3">
        <v>1.3297385632555E-2</v>
      </c>
      <c r="D442" s="3">
        <v>37.473243966753202</v>
      </c>
      <c r="E442" s="3">
        <v>0.97962674713863795</v>
      </c>
      <c r="F442" s="3">
        <v>0.99842401565419603</v>
      </c>
      <c r="G442" s="3">
        <v>1.49138939458515</v>
      </c>
      <c r="H442" s="3">
        <v>1.3084530427187</v>
      </c>
      <c r="I442" s="3">
        <v>94.24</v>
      </c>
      <c r="J442" s="11">
        <v>30545</v>
      </c>
      <c r="K442" s="11">
        <v>22955885569</v>
      </c>
      <c r="L442" s="3">
        <v>209</v>
      </c>
    </row>
    <row r="443" spans="2:12" x14ac:dyDescent="0.35">
      <c r="B443" s="1" t="s">
        <v>12</v>
      </c>
      <c r="C443" s="3">
        <v>1.32479587625136E-2</v>
      </c>
      <c r="D443" s="3">
        <v>37.502646662495899</v>
      </c>
      <c r="E443" s="3">
        <v>0.97914191524953897</v>
      </c>
      <c r="F443" s="3">
        <v>0.99755097551558103</v>
      </c>
      <c r="G443" s="3">
        <v>1.58378260734201</v>
      </c>
      <c r="H443" s="3">
        <v>1.3417592862675001</v>
      </c>
      <c r="I443" s="3">
        <v>93.68</v>
      </c>
      <c r="J443" s="11">
        <v>30545</v>
      </c>
      <c r="K443" s="11">
        <v>22955885569</v>
      </c>
      <c r="L443" s="3">
        <v>209</v>
      </c>
    </row>
    <row r="444" spans="2:12" x14ac:dyDescent="0.35">
      <c r="B444" s="1" t="s">
        <v>13</v>
      </c>
      <c r="C444" s="3">
        <v>1.3545601014647199E-2</v>
      </c>
      <c r="D444" s="3">
        <v>37.310624910376603</v>
      </c>
      <c r="E444" s="3">
        <v>0.97845596399211199</v>
      </c>
      <c r="F444" s="3">
        <v>0.99774539143559504</v>
      </c>
      <c r="G444" s="3">
        <v>1.5063406129485</v>
      </c>
      <c r="H444" s="3">
        <v>1.3854867976641601</v>
      </c>
      <c r="I444" s="3">
        <v>93.4</v>
      </c>
      <c r="J444" s="11">
        <v>30545</v>
      </c>
      <c r="K444" s="11">
        <v>22955885569</v>
      </c>
      <c r="L444" s="3">
        <v>209</v>
      </c>
    </row>
    <row r="445" spans="2:12" x14ac:dyDescent="0.35">
      <c r="B445" s="1" t="s">
        <v>14</v>
      </c>
      <c r="C445" s="3">
        <v>1.5481791334663699E-2</v>
      </c>
      <c r="D445" s="3">
        <v>36.162292121627502</v>
      </c>
      <c r="E445" s="3">
        <v>0.97520222725634398</v>
      </c>
      <c r="F445" s="3">
        <v>0.99745523042302797</v>
      </c>
      <c r="G445" s="3">
        <v>1.51726221132695</v>
      </c>
      <c r="H445" s="3">
        <v>1.6156541408532401</v>
      </c>
      <c r="I445" s="3">
        <v>93.47</v>
      </c>
      <c r="J445" s="11">
        <v>30545</v>
      </c>
      <c r="K445" s="11">
        <v>22955885569</v>
      </c>
      <c r="L445" s="3">
        <v>209</v>
      </c>
    </row>
    <row r="446" spans="2:12" x14ac:dyDescent="0.35">
      <c r="B446" s="1" t="s">
        <v>15</v>
      </c>
      <c r="C446" s="3">
        <v>2.6002684840192501E-2</v>
      </c>
      <c r="D446" s="3">
        <v>31.682006667661199</v>
      </c>
      <c r="E446" s="3">
        <v>0.93885051617481097</v>
      </c>
      <c r="F446" s="3">
        <v>0.99287927061630099</v>
      </c>
      <c r="G446" s="3">
        <v>2.4957741707450598</v>
      </c>
      <c r="H446" s="3">
        <v>2.4834093977792602</v>
      </c>
      <c r="I446" s="3">
        <v>93.74</v>
      </c>
      <c r="J446" s="11">
        <v>30353</v>
      </c>
      <c r="K446" s="11">
        <v>22810788865</v>
      </c>
      <c r="L446" s="3">
        <v>209</v>
      </c>
    </row>
    <row r="447" spans="2:12" x14ac:dyDescent="0.35">
      <c r="B447" s="1" t="s">
        <v>16</v>
      </c>
      <c r="C447" s="3">
        <v>1.4631399648258899E-2</v>
      </c>
      <c r="D447" s="3">
        <v>36.638739827610998</v>
      </c>
      <c r="E447" s="3">
        <v>0.97621978740649296</v>
      </c>
      <c r="F447" s="3">
        <v>0.99844937889917795</v>
      </c>
      <c r="G447" s="3">
        <v>1.4076607254706901</v>
      </c>
      <c r="H447" s="3">
        <v>1.45651788354623</v>
      </c>
      <c r="I447" s="3">
        <v>93.89</v>
      </c>
      <c r="J447" s="11">
        <v>30481</v>
      </c>
      <c r="K447" s="11">
        <v>22907520001</v>
      </c>
      <c r="L447" s="3">
        <v>209</v>
      </c>
    </row>
    <row r="448" spans="2:12" x14ac:dyDescent="0.35">
      <c r="B448" s="1" t="s">
        <v>17</v>
      </c>
      <c r="C448" s="3">
        <v>1.15183310799399E-2</v>
      </c>
      <c r="D448" s="3">
        <v>38.687505352022498</v>
      </c>
      <c r="E448" s="3">
        <v>0.98246251971606102</v>
      </c>
      <c r="F448" s="3">
        <v>0.99830495615799497</v>
      </c>
      <c r="G448" s="3">
        <v>1.93343748423185</v>
      </c>
      <c r="H448" s="3">
        <v>1.14067211379998</v>
      </c>
      <c r="I448" s="3">
        <v>94.23</v>
      </c>
      <c r="J448" s="11">
        <v>30801</v>
      </c>
      <c r="K448" s="11">
        <v>23149347841</v>
      </c>
      <c r="L448" s="3">
        <v>209</v>
      </c>
    </row>
    <row r="449" spans="2:12" x14ac:dyDescent="0.35">
      <c r="B449" s="1" t="s">
        <v>18</v>
      </c>
      <c r="C449" s="3">
        <v>1.11039835650063E-2</v>
      </c>
      <c r="D449" s="3">
        <v>39.013268555260801</v>
      </c>
      <c r="E449" s="3">
        <v>0.98280545461007096</v>
      </c>
      <c r="F449" s="3">
        <v>0.99820688475879205</v>
      </c>
      <c r="G449" s="3">
        <v>1.4813924282094899</v>
      </c>
      <c r="H449" s="3">
        <v>1.1205663847609899</v>
      </c>
      <c r="I449" s="3">
        <v>93.67</v>
      </c>
      <c r="J449" s="11">
        <v>31313</v>
      </c>
      <c r="K449" s="11">
        <v>23536272385</v>
      </c>
      <c r="L449" s="3">
        <v>209</v>
      </c>
    </row>
    <row r="450" spans="2:12" x14ac:dyDescent="0.35">
      <c r="B450" s="2" t="s">
        <v>36</v>
      </c>
    </row>
    <row r="451" spans="2:12" x14ac:dyDescent="0.35">
      <c r="B451" s="1" t="s">
        <v>11</v>
      </c>
      <c r="C451" s="3">
        <v>1.22304185137032E-2</v>
      </c>
      <c r="D451" s="3">
        <v>38.181082292516798</v>
      </c>
      <c r="E451" s="3">
        <v>0.97988719960248605</v>
      </c>
      <c r="F451" s="3">
        <v>0.99836441281163302</v>
      </c>
      <c r="G451" s="3">
        <v>1.4404601791715901</v>
      </c>
      <c r="H451" s="3">
        <v>1.2703097445770499</v>
      </c>
      <c r="I451" s="3">
        <v>93.87</v>
      </c>
      <c r="J451" s="11">
        <v>30545</v>
      </c>
      <c r="K451" s="11">
        <v>22955885569</v>
      </c>
      <c r="L451" s="3">
        <v>209</v>
      </c>
    </row>
    <row r="452" spans="2:12" x14ac:dyDescent="0.35">
      <c r="B452" s="1" t="s">
        <v>12</v>
      </c>
      <c r="C452" s="3">
        <v>1.29021472176119E-2</v>
      </c>
      <c r="D452" s="3">
        <v>37.727686836083201</v>
      </c>
      <c r="E452" s="3">
        <v>0.979551892082967</v>
      </c>
      <c r="F452" s="3">
        <v>0.99832550292124</v>
      </c>
      <c r="G452" s="3">
        <v>1.36161519749219</v>
      </c>
      <c r="H452" s="3">
        <v>1.3016081259532899</v>
      </c>
      <c r="I452" s="3">
        <v>93.88</v>
      </c>
      <c r="J452" s="11">
        <v>30545</v>
      </c>
      <c r="K452" s="11">
        <v>22955885569</v>
      </c>
      <c r="L452" s="3">
        <v>209</v>
      </c>
    </row>
    <row r="453" spans="2:12" x14ac:dyDescent="0.35">
      <c r="B453" s="1" t="s">
        <v>13</v>
      </c>
      <c r="C453" s="3">
        <v>1.3525528058623599E-2</v>
      </c>
      <c r="D453" s="3">
        <v>37.322521451707303</v>
      </c>
      <c r="E453" s="3">
        <v>0.97749345511551999</v>
      </c>
      <c r="F453" s="3">
        <v>0.99572567700419601</v>
      </c>
      <c r="G453" s="3">
        <v>1.9619491489871601</v>
      </c>
      <c r="H453" s="3">
        <v>1.38534592501253</v>
      </c>
      <c r="I453" s="3">
        <v>93.87</v>
      </c>
      <c r="J453" s="11">
        <v>30545</v>
      </c>
      <c r="K453" s="11">
        <v>22955885569</v>
      </c>
      <c r="L453" s="3">
        <v>209</v>
      </c>
    </row>
    <row r="454" spans="2:12" x14ac:dyDescent="0.35">
      <c r="B454" s="1" t="s">
        <v>14</v>
      </c>
      <c r="C454" s="3">
        <v>1.47916145037441E-2</v>
      </c>
      <c r="D454" s="3">
        <v>36.552078585686402</v>
      </c>
      <c r="E454" s="3">
        <v>0.97528274010431604</v>
      </c>
      <c r="F454" s="3">
        <v>0.99757967124703695</v>
      </c>
      <c r="G454" s="3">
        <v>1.59767092900324</v>
      </c>
      <c r="H454" s="3">
        <v>1.5820282657956199</v>
      </c>
      <c r="I454" s="3">
        <v>93.32</v>
      </c>
      <c r="J454" s="11">
        <v>30545</v>
      </c>
      <c r="K454" s="11">
        <v>22955885569</v>
      </c>
      <c r="L454" s="3">
        <v>209</v>
      </c>
    </row>
    <row r="455" spans="2:12" x14ac:dyDescent="0.35">
      <c r="B455" s="1" t="s">
        <v>15</v>
      </c>
      <c r="C455" s="3">
        <v>2.5724393546395299E-2</v>
      </c>
      <c r="D455" s="3">
        <v>31.774798320551199</v>
      </c>
      <c r="E455" s="3">
        <v>0.93974627816618295</v>
      </c>
      <c r="F455" s="3">
        <v>0.99302218808301901</v>
      </c>
      <c r="G455" s="3">
        <v>2.4779916750762299</v>
      </c>
      <c r="H455" s="3">
        <v>2.4444978100777002</v>
      </c>
      <c r="I455" s="3">
        <v>94.08</v>
      </c>
      <c r="J455" s="11">
        <v>30353</v>
      </c>
      <c r="K455" s="11">
        <v>22810788865</v>
      </c>
      <c r="L455" s="3">
        <v>209</v>
      </c>
    </row>
    <row r="456" spans="2:12" x14ac:dyDescent="0.35">
      <c r="B456" s="1" t="s">
        <v>16</v>
      </c>
      <c r="C456" s="3">
        <v>1.4241522248671701E-2</v>
      </c>
      <c r="D456" s="3">
        <v>36.870891467286697</v>
      </c>
      <c r="E456" s="3">
        <v>0.97664291837103001</v>
      </c>
      <c r="F456" s="3">
        <v>0.99848901843983895</v>
      </c>
      <c r="G456" s="3">
        <v>1.54134779607631</v>
      </c>
      <c r="H456" s="3">
        <v>1.4232759931860199</v>
      </c>
      <c r="I456" s="3">
        <v>93.64</v>
      </c>
      <c r="J456" s="11">
        <v>30481</v>
      </c>
      <c r="K456" s="11">
        <v>22907520001</v>
      </c>
      <c r="L456" s="3">
        <v>209</v>
      </c>
    </row>
    <row r="457" spans="2:12" x14ac:dyDescent="0.35">
      <c r="B457" s="1" t="s">
        <v>17</v>
      </c>
      <c r="C457" s="3">
        <v>1.07239513842267E-2</v>
      </c>
      <c r="D457" s="3">
        <v>39.303788773420401</v>
      </c>
      <c r="E457" s="3">
        <v>0.98358166204909003</v>
      </c>
      <c r="F457" s="3">
        <v>0.99873056062047305</v>
      </c>
      <c r="G457" s="3">
        <v>1.2696257935742801</v>
      </c>
      <c r="H457" s="3">
        <v>1.1046478818483301</v>
      </c>
      <c r="I457" s="3">
        <v>93.84</v>
      </c>
      <c r="J457" s="11">
        <v>30801</v>
      </c>
      <c r="K457" s="11">
        <v>23149347841</v>
      </c>
      <c r="L457" s="3">
        <v>209</v>
      </c>
    </row>
    <row r="458" spans="2:12" x14ac:dyDescent="0.35">
      <c r="B458" s="1" t="s">
        <v>18</v>
      </c>
      <c r="C458" s="3">
        <v>1.08512669487206E-2</v>
      </c>
      <c r="D458" s="3">
        <v>39.213081738883403</v>
      </c>
      <c r="E458" s="3">
        <v>0.98375912457000103</v>
      </c>
      <c r="F458" s="3">
        <v>0.99846638186913095</v>
      </c>
      <c r="G458" s="3">
        <v>1.2926546726313299</v>
      </c>
      <c r="H458" s="3">
        <v>1.08847858292709</v>
      </c>
      <c r="I458" s="3">
        <v>93.87</v>
      </c>
      <c r="J458" s="11">
        <v>31313</v>
      </c>
      <c r="K458" s="11">
        <v>23536272385</v>
      </c>
      <c r="L458" s="3">
        <v>209</v>
      </c>
    </row>
    <row r="459" spans="2:12" x14ac:dyDescent="0.35">
      <c r="B459" s="2" t="s">
        <v>37</v>
      </c>
    </row>
    <row r="460" spans="2:12" x14ac:dyDescent="0.35">
      <c r="B460" s="1" t="s">
        <v>11</v>
      </c>
      <c r="C460" s="3">
        <v>1.29021889900654E-2</v>
      </c>
      <c r="D460" s="3">
        <v>37.727126450648001</v>
      </c>
      <c r="E460" s="3">
        <v>0.97907583927705599</v>
      </c>
      <c r="F460" s="3">
        <v>0.99819140096227799</v>
      </c>
      <c r="G460" s="3">
        <v>1.53870548098778</v>
      </c>
      <c r="H460" s="3">
        <v>1.3052597158382999</v>
      </c>
      <c r="I460" s="3">
        <v>93.62</v>
      </c>
      <c r="J460" s="11">
        <v>30545</v>
      </c>
      <c r="K460" s="11">
        <v>22955885569</v>
      </c>
      <c r="L460" s="3">
        <v>209</v>
      </c>
    </row>
    <row r="461" spans="2:12" x14ac:dyDescent="0.35">
      <c r="B461" s="1" t="s">
        <v>12</v>
      </c>
      <c r="C461" s="3">
        <v>1.28737279519376E-2</v>
      </c>
      <c r="D461" s="3">
        <v>37.741069151252503</v>
      </c>
      <c r="E461" s="3">
        <v>0.97936271121117602</v>
      </c>
      <c r="F461" s="3">
        <v>0.99837218574591902</v>
      </c>
      <c r="G461" s="3">
        <v>1.5223313929453901</v>
      </c>
      <c r="H461" s="3">
        <v>1.31223397931112</v>
      </c>
      <c r="I461" s="3">
        <v>93.93</v>
      </c>
      <c r="J461" s="11">
        <v>30545</v>
      </c>
      <c r="K461" s="11">
        <v>22955885569</v>
      </c>
      <c r="L461" s="3">
        <v>209</v>
      </c>
    </row>
    <row r="462" spans="2:12" x14ac:dyDescent="0.35">
      <c r="B462" s="1" t="s">
        <v>13</v>
      </c>
      <c r="C462" s="3">
        <v>1.32457299362059E-2</v>
      </c>
      <c r="D462" s="3">
        <v>37.502083920075499</v>
      </c>
      <c r="E462" s="3">
        <v>0.97887732905743896</v>
      </c>
      <c r="F462" s="3">
        <v>0.99820117271203501</v>
      </c>
      <c r="G462" s="3">
        <v>1.36949499959124</v>
      </c>
      <c r="H462" s="3">
        <v>1.3552268184851799</v>
      </c>
      <c r="I462" s="3">
        <v>93.81</v>
      </c>
      <c r="J462" s="11">
        <v>30545</v>
      </c>
      <c r="K462" s="11">
        <v>22955885569</v>
      </c>
      <c r="L462" s="3">
        <v>209</v>
      </c>
    </row>
    <row r="463" spans="2:12" x14ac:dyDescent="0.35">
      <c r="B463" s="1" t="s">
        <v>14</v>
      </c>
      <c r="C463" s="3">
        <v>1.5281749708818E-2</v>
      </c>
      <c r="D463" s="3">
        <v>36.273588403118303</v>
      </c>
      <c r="E463" s="3">
        <v>0.97545499182623396</v>
      </c>
      <c r="F463" s="3">
        <v>0.99742445109411204</v>
      </c>
      <c r="G463" s="3">
        <v>1.9108597129259</v>
      </c>
      <c r="H463" s="3">
        <v>1.5937047943468801</v>
      </c>
      <c r="I463" s="3">
        <v>93.82</v>
      </c>
      <c r="J463" s="11">
        <v>30545</v>
      </c>
      <c r="K463" s="11">
        <v>22955885569</v>
      </c>
      <c r="L463" s="3">
        <v>209</v>
      </c>
    </row>
    <row r="464" spans="2:12" x14ac:dyDescent="0.35">
      <c r="B464" s="1" t="s">
        <v>15</v>
      </c>
      <c r="C464" s="3">
        <v>2.5984779186144401E-2</v>
      </c>
      <c r="D464" s="3">
        <v>31.687604713708801</v>
      </c>
      <c r="E464" s="3">
        <v>0.93887480870413698</v>
      </c>
      <c r="F464" s="3">
        <v>0.99288971515742297</v>
      </c>
      <c r="G464" s="3">
        <v>2.4951027318719401</v>
      </c>
      <c r="H464" s="3">
        <v>2.4820608623050102</v>
      </c>
      <c r="I464" s="3">
        <v>94.35</v>
      </c>
      <c r="J464" s="11">
        <v>30353</v>
      </c>
      <c r="K464" s="11">
        <v>22810788865</v>
      </c>
      <c r="L464" s="3">
        <v>209</v>
      </c>
    </row>
    <row r="465" spans="2:13" x14ac:dyDescent="0.35">
      <c r="B465" s="1" t="s">
        <v>16</v>
      </c>
      <c r="C465" s="3">
        <v>1.49316313174472E-2</v>
      </c>
      <c r="D465" s="3">
        <v>36.467917192267699</v>
      </c>
      <c r="E465" s="3">
        <v>0.97611140166306398</v>
      </c>
      <c r="F465" s="3">
        <v>0.99841799237343798</v>
      </c>
      <c r="G465" s="3">
        <v>1.58195181027489</v>
      </c>
      <c r="H465" s="3">
        <v>1.4626681487287101</v>
      </c>
      <c r="I465" s="3">
        <v>94.68</v>
      </c>
      <c r="J465" s="11">
        <v>30481</v>
      </c>
      <c r="K465" s="11">
        <v>22907520001</v>
      </c>
      <c r="L465" s="3">
        <v>209</v>
      </c>
    </row>
    <row r="466" spans="2:13" x14ac:dyDescent="0.35">
      <c r="B466" s="1" t="s">
        <v>17</v>
      </c>
      <c r="C466" s="3">
        <v>1.09224507009619E-2</v>
      </c>
      <c r="D466" s="3">
        <v>39.142620354141798</v>
      </c>
      <c r="E466" s="3">
        <v>0.98303520867333405</v>
      </c>
      <c r="F466" s="3">
        <v>0.99858644573981403</v>
      </c>
      <c r="G466" s="3">
        <v>1.43379351150861</v>
      </c>
      <c r="H466" s="3">
        <v>1.12190296740419</v>
      </c>
      <c r="I466" s="3">
        <v>94.98</v>
      </c>
      <c r="J466" s="11">
        <v>30801</v>
      </c>
      <c r="K466" s="11">
        <v>23149347841</v>
      </c>
      <c r="L466" s="3">
        <v>209</v>
      </c>
    </row>
    <row r="467" spans="2:13" x14ac:dyDescent="0.35">
      <c r="B467" s="1" t="s">
        <v>18</v>
      </c>
      <c r="C467" s="3">
        <v>1.08808154396471E-2</v>
      </c>
      <c r="D467" s="3">
        <v>39.185216270944402</v>
      </c>
      <c r="E467" s="3">
        <v>0.98346468404172305</v>
      </c>
      <c r="F467" s="3">
        <v>0.99851270136293602</v>
      </c>
      <c r="G467" s="3">
        <v>1.4618655829096301</v>
      </c>
      <c r="H467" s="3">
        <v>1.0946968298361499</v>
      </c>
      <c r="I467" s="3">
        <v>95.02</v>
      </c>
      <c r="J467" s="11">
        <v>31313</v>
      </c>
      <c r="K467" s="11">
        <v>23536272385</v>
      </c>
      <c r="L467" s="3">
        <v>209</v>
      </c>
    </row>
    <row r="468" spans="2:13" x14ac:dyDescent="0.35">
      <c r="B468" s="2" t="s">
        <v>38</v>
      </c>
    </row>
    <row r="469" spans="2:13" x14ac:dyDescent="0.35">
      <c r="B469" s="1" t="s">
        <v>11</v>
      </c>
      <c r="C469" s="3">
        <v>1.2157261966441801E-2</v>
      </c>
      <c r="D469" s="3">
        <v>38.235253286811101</v>
      </c>
      <c r="E469" s="3">
        <v>0.98064740103181103</v>
      </c>
      <c r="F469" s="3">
        <v>0.99858324084996497</v>
      </c>
      <c r="G469" s="3">
        <v>1.34544153895482</v>
      </c>
      <c r="H469" s="3">
        <v>1.24425449388416</v>
      </c>
      <c r="I469" s="3">
        <v>95.22</v>
      </c>
      <c r="J469" s="11">
        <v>30545</v>
      </c>
      <c r="K469" s="11">
        <v>22955885569</v>
      </c>
      <c r="L469" s="3">
        <v>209</v>
      </c>
    </row>
    <row r="470" spans="2:13" x14ac:dyDescent="0.35">
      <c r="B470" s="1" t="s">
        <v>12</v>
      </c>
      <c r="C470" s="3">
        <v>1.2495665912717E-2</v>
      </c>
      <c r="D470" s="3">
        <v>38.001936422523499</v>
      </c>
      <c r="E470" s="3">
        <v>0.97967150219948196</v>
      </c>
      <c r="F470" s="3">
        <v>0.99776848911662497</v>
      </c>
      <c r="G470" s="3">
        <v>1.60219524895248</v>
      </c>
      <c r="H470" s="3">
        <v>1.28456029395005</v>
      </c>
      <c r="I470" s="3">
        <v>94.39</v>
      </c>
      <c r="J470" s="11">
        <v>30545</v>
      </c>
      <c r="K470" s="11">
        <v>22955885569</v>
      </c>
      <c r="L470" s="3">
        <v>209</v>
      </c>
    </row>
    <row r="471" spans="2:13" x14ac:dyDescent="0.35">
      <c r="B471" s="1" t="s">
        <v>13</v>
      </c>
      <c r="C471" s="3">
        <v>1.34229929276019E-2</v>
      </c>
      <c r="D471" s="3">
        <v>37.391184267474898</v>
      </c>
      <c r="E471" s="3">
        <v>0.978678004682905</v>
      </c>
      <c r="F471" s="3">
        <v>0.997838514687718</v>
      </c>
      <c r="G471" s="3">
        <v>1.53442292939053</v>
      </c>
      <c r="H471" s="3">
        <v>1.3397021186668601</v>
      </c>
      <c r="I471" s="3">
        <v>94.28</v>
      </c>
      <c r="J471" s="11">
        <v>30545</v>
      </c>
      <c r="K471" s="11">
        <v>22955885569</v>
      </c>
      <c r="L471" s="3">
        <v>209</v>
      </c>
    </row>
    <row r="472" spans="2:13" x14ac:dyDescent="0.35">
      <c r="B472" s="1" t="s">
        <v>14</v>
      </c>
      <c r="C472" s="3">
        <v>1.5792244370250001E-2</v>
      </c>
      <c r="D472" s="3">
        <v>35.992787497817901</v>
      </c>
      <c r="E472" s="3">
        <v>0.97504614823904101</v>
      </c>
      <c r="F472" s="3">
        <v>0.99762273562353299</v>
      </c>
      <c r="G472" s="3">
        <v>1.5707928553041199</v>
      </c>
      <c r="H472" s="3">
        <v>1.61639009373631</v>
      </c>
      <c r="I472" s="3">
        <v>94.28</v>
      </c>
      <c r="J472" s="11">
        <v>30545</v>
      </c>
      <c r="K472" s="11">
        <v>22955885569</v>
      </c>
      <c r="L472" s="3">
        <v>209</v>
      </c>
    </row>
    <row r="473" spans="2:13" x14ac:dyDescent="0.35">
      <c r="B473" s="1" t="s">
        <v>15</v>
      </c>
      <c r="C473" s="3">
        <v>2.5700108376319399E-2</v>
      </c>
      <c r="D473" s="3">
        <v>31.783368250380899</v>
      </c>
      <c r="E473" s="3">
        <v>0.939700325764246</v>
      </c>
      <c r="F473" s="3">
        <v>0.99304691894244501</v>
      </c>
      <c r="G473" s="3">
        <v>2.4769369111694401</v>
      </c>
      <c r="H473" s="3">
        <v>2.44015807863381</v>
      </c>
      <c r="I473" s="3">
        <v>94.68</v>
      </c>
      <c r="J473" s="11">
        <v>30353</v>
      </c>
      <c r="K473" s="11">
        <v>22810788865</v>
      </c>
      <c r="L473" s="3">
        <v>209</v>
      </c>
    </row>
    <row r="474" spans="2:13" x14ac:dyDescent="0.35">
      <c r="B474" s="1" t="s">
        <v>16</v>
      </c>
      <c r="C474" s="3">
        <v>1.35994285778973E-2</v>
      </c>
      <c r="D474" s="3">
        <v>37.267896043310401</v>
      </c>
      <c r="E474" s="3">
        <v>0.97696152820303905</v>
      </c>
      <c r="F474" s="3">
        <v>0.99853056449825095</v>
      </c>
      <c r="G474" s="3">
        <v>1.50917035625871</v>
      </c>
      <c r="H474" s="3">
        <v>1.4008182244733101</v>
      </c>
      <c r="I474" s="3">
        <v>94.47</v>
      </c>
      <c r="J474" s="11">
        <v>30481</v>
      </c>
      <c r="K474" s="11">
        <v>22907520001</v>
      </c>
      <c r="L474" s="3">
        <v>209</v>
      </c>
    </row>
    <row r="475" spans="2:13" x14ac:dyDescent="0.35">
      <c r="B475" s="1" t="s">
        <v>17</v>
      </c>
      <c r="C475" s="3">
        <v>1.03468997680348E-2</v>
      </c>
      <c r="D475" s="3">
        <v>39.604683030410797</v>
      </c>
      <c r="E475" s="3">
        <v>0.98360875515526902</v>
      </c>
      <c r="F475" s="3">
        <v>0.998678248674994</v>
      </c>
      <c r="G475" s="3">
        <v>1.2432873171532499</v>
      </c>
      <c r="H475" s="3">
        <v>1.10178859390704</v>
      </c>
      <c r="I475" s="3">
        <v>94.66</v>
      </c>
      <c r="J475" s="11">
        <v>30801</v>
      </c>
      <c r="K475" s="11">
        <v>23149347841</v>
      </c>
      <c r="L475" s="3">
        <v>209</v>
      </c>
    </row>
    <row r="476" spans="2:13" x14ac:dyDescent="0.35">
      <c r="B476" s="1" t="s">
        <v>18</v>
      </c>
      <c r="C476" s="3">
        <v>9.8414534015184105E-3</v>
      </c>
      <c r="D476" s="3">
        <v>40.032309531485097</v>
      </c>
      <c r="E476" s="3">
        <v>0.98404050613468497</v>
      </c>
      <c r="F476" s="3">
        <v>0.99871980581778397</v>
      </c>
      <c r="G476" s="3">
        <v>1.12838869363919</v>
      </c>
      <c r="H476" s="3">
        <v>1.0582424026885</v>
      </c>
      <c r="I476" s="3">
        <v>94.11</v>
      </c>
      <c r="J476" s="11">
        <v>31313</v>
      </c>
      <c r="K476" s="11">
        <v>23536272385</v>
      </c>
      <c r="L476" s="3">
        <v>209</v>
      </c>
    </row>
    <row r="477" spans="2:13" x14ac:dyDescent="0.35">
      <c r="B477" s="2" t="s">
        <v>19</v>
      </c>
      <c r="C477" s="10">
        <f>(SUM(C388:C395)+SUM(C397:C404)+SUM(C406:C413)+SUM(C415:C422)+SUM(C424:C431)+SUM(C433:C440)+SUM(C442:C449)+SUM(C451:C458)+SUM(C460:C467)+SUM(C469:C476))/80</f>
        <v>1.4516213796146765E-2</v>
      </c>
      <c r="D477" s="10">
        <f t="shared" ref="D477:L477" si="14">(SUM(D388:D395)+SUM(D397:D404)+SUM(D406:D413)+SUM(D415:D422)+SUM(D424:D431)+SUM(D433:D440)+SUM(D442:D449)+SUM(D451:D458)+SUM(D460:D467)+SUM(D469:D476))/80</f>
        <v>37.038939434010267</v>
      </c>
      <c r="E477" s="10">
        <f t="shared" si="14"/>
        <v>0.97440742374157596</v>
      </c>
      <c r="F477" s="10">
        <f t="shared" si="14"/>
        <v>0.99746921333497574</v>
      </c>
      <c r="G477" s="10">
        <f t="shared" si="14"/>
        <v>1.6001936736228708</v>
      </c>
      <c r="H477" s="10">
        <f t="shared" si="14"/>
        <v>1.4575424732867155</v>
      </c>
      <c r="I477" s="10">
        <f t="shared" si="14"/>
        <v>93.96674999999999</v>
      </c>
      <c r="J477" s="10">
        <f t="shared" si="14"/>
        <v>30641</v>
      </c>
      <c r="K477" s="10">
        <f t="shared" si="14"/>
        <v>23028433921</v>
      </c>
      <c r="L477" s="10">
        <f t="shared" si="14"/>
        <v>209</v>
      </c>
      <c r="M477" s="2"/>
    </row>
    <row r="478" spans="2:13" x14ac:dyDescent="0.35">
      <c r="B478" s="10" t="s">
        <v>142</v>
      </c>
      <c r="C478" s="15">
        <f>SUM(C388:C391,C393:C395,C397:C400,C402:C404,C406:C409,C411:C413,C415:C418,C420:C422,C424:C427,C429:C431,C433:C436,C438:C440,C442:C445,C447:C449,C451:C454,C456:C458,C460:C463,C465:C467,C469:C472,C474:C476)/70</f>
        <v>1.2902103591924405E-2</v>
      </c>
      <c r="D478" s="15">
        <f t="shared" ref="D478:L478" si="15">SUM(D388:D391,D393:D395,D397:D400,D402:D404,D406:D409,D411:D413,D415:D418,D420:D422,D424:D427,D429:D431,D433:D436,D438:D440,D442:D445,D447:D449,D451:D454,D456:D458,D460:D463,D465:D467,D469:D472,D474:D476)/70</f>
        <v>37.795269667233718</v>
      </c>
      <c r="E478" s="15">
        <f t="shared" si="15"/>
        <v>0.97940158976312708</v>
      </c>
      <c r="F478" s="15">
        <f t="shared" si="15"/>
        <v>0.9981106005490511</v>
      </c>
      <c r="G478" s="15">
        <f t="shared" si="15"/>
        <v>1.4739880595473434</v>
      </c>
      <c r="H478" s="15">
        <f t="shared" si="15"/>
        <v>1.3146682068950575</v>
      </c>
      <c r="I478" s="15">
        <f t="shared" si="15"/>
        <v>93.917999999999992</v>
      </c>
      <c r="J478" s="15">
        <f>SUM(J388:J391,J393:J395,J397:J400,J402:J404,J406:J409,J411:J413,J415:J418,J420:J422,J424:J427,J429:J431,J433:J436,J438:J440,J442:J445,J447:J449,J451:J454,J456:J458,J460:J463,J465:J467,J469:J472,J474:J476)/70</f>
        <v>30682.142857142859</v>
      </c>
      <c r="K478" s="15">
        <f t="shared" si="15"/>
        <v>23059526071.857143</v>
      </c>
      <c r="L478" s="15">
        <f t="shared" si="15"/>
        <v>209</v>
      </c>
    </row>
    <row r="482" spans="2:12" x14ac:dyDescent="0.35">
      <c r="B482" s="2"/>
    </row>
    <row r="483" spans="2:12" x14ac:dyDescent="0.35">
      <c r="C483" s="3"/>
      <c r="D483" s="3"/>
      <c r="E483" s="3"/>
      <c r="F483" s="3"/>
      <c r="G483" s="3"/>
      <c r="H483" s="3"/>
      <c r="J483" s="4"/>
      <c r="K483" s="4"/>
      <c r="L483" s="4"/>
    </row>
    <row r="484" spans="2:12" x14ac:dyDescent="0.35">
      <c r="C484" s="3"/>
      <c r="D484" s="3"/>
      <c r="E484" s="3"/>
      <c r="F484" s="3"/>
      <c r="G484" s="3"/>
      <c r="H484" s="3"/>
      <c r="J484" s="4"/>
      <c r="K484" s="4"/>
      <c r="L484" s="4"/>
    </row>
    <row r="485" spans="2:12" x14ac:dyDescent="0.35">
      <c r="C485" s="3"/>
      <c r="D485" s="3"/>
      <c r="E485" s="3"/>
      <c r="F485" s="3"/>
      <c r="G485" s="3"/>
      <c r="H485" s="3"/>
      <c r="J485" s="4"/>
      <c r="K485" s="4"/>
      <c r="L485" s="4"/>
    </row>
    <row r="486" spans="2:12" x14ac:dyDescent="0.35">
      <c r="C486" s="3"/>
      <c r="D486" s="3"/>
      <c r="E486" s="3"/>
      <c r="F486" s="3"/>
      <c r="G486" s="3"/>
      <c r="H486" s="3"/>
      <c r="J486" s="4"/>
      <c r="K486" s="4"/>
      <c r="L486" s="4"/>
    </row>
    <row r="487" spans="2:12" x14ac:dyDescent="0.35">
      <c r="C487" s="3"/>
      <c r="D487" s="3"/>
      <c r="E487" s="3"/>
      <c r="F487" s="3"/>
      <c r="G487" s="3"/>
      <c r="H487" s="3"/>
      <c r="J487" s="4"/>
      <c r="K487" s="4"/>
      <c r="L487" s="4"/>
    </row>
    <row r="488" spans="2:12" x14ac:dyDescent="0.35">
      <c r="C488" s="3"/>
      <c r="D488" s="3"/>
      <c r="E488" s="3"/>
      <c r="F488" s="3"/>
      <c r="G488" s="3"/>
      <c r="H488" s="3"/>
      <c r="J488" s="4"/>
      <c r="K488" s="4"/>
      <c r="L488" s="4"/>
    </row>
    <row r="489" spans="2:12" x14ac:dyDescent="0.35">
      <c r="C489" s="3"/>
      <c r="D489" s="3"/>
      <c r="E489" s="3"/>
      <c r="F489" s="3"/>
      <c r="G489" s="3"/>
      <c r="H489" s="3"/>
      <c r="J489" s="4"/>
      <c r="K489" s="4"/>
      <c r="L489" s="4"/>
    </row>
    <row r="490" spans="2:12" x14ac:dyDescent="0.35">
      <c r="C490" s="3"/>
      <c r="D490" s="3"/>
      <c r="E490" s="3"/>
      <c r="F490" s="3"/>
      <c r="G490" s="3"/>
      <c r="H490" s="3"/>
      <c r="J490" s="4"/>
      <c r="K490" s="4"/>
      <c r="L490" s="4"/>
    </row>
    <row r="491" spans="2:12" x14ac:dyDescent="0.35">
      <c r="B491" s="2"/>
    </row>
    <row r="492" spans="2:12" x14ac:dyDescent="0.35">
      <c r="C492" s="3"/>
      <c r="D492" s="3"/>
      <c r="E492" s="3"/>
      <c r="F492" s="3"/>
      <c r="G492" s="3"/>
      <c r="H492" s="3"/>
      <c r="J492" s="4"/>
      <c r="K492" s="4"/>
      <c r="L492" s="4"/>
    </row>
    <row r="493" spans="2:12" x14ac:dyDescent="0.35">
      <c r="C493" s="3"/>
      <c r="D493" s="3"/>
      <c r="E493" s="3"/>
      <c r="F493" s="3"/>
      <c r="G493" s="3"/>
      <c r="H493" s="3"/>
      <c r="J493" s="4"/>
      <c r="K493" s="4"/>
      <c r="L493" s="4"/>
    </row>
    <row r="494" spans="2:12" x14ac:dyDescent="0.35">
      <c r="C494" s="3"/>
      <c r="D494" s="3"/>
      <c r="E494" s="3"/>
      <c r="F494" s="3"/>
      <c r="G494" s="3"/>
      <c r="H494" s="3"/>
      <c r="J494" s="4"/>
      <c r="K494" s="4"/>
      <c r="L494" s="4"/>
    </row>
    <row r="495" spans="2:12" x14ac:dyDescent="0.35">
      <c r="C495" s="3"/>
      <c r="D495" s="3"/>
      <c r="E495" s="3"/>
      <c r="F495" s="3"/>
      <c r="G495" s="3"/>
      <c r="H495" s="3"/>
      <c r="J495" s="4"/>
      <c r="K495" s="4"/>
      <c r="L495" s="4"/>
    </row>
    <row r="496" spans="2:12" x14ac:dyDescent="0.35">
      <c r="C496" s="3"/>
      <c r="D496" s="3"/>
      <c r="E496" s="3"/>
      <c r="F496" s="3"/>
      <c r="G496" s="3"/>
      <c r="H496" s="3"/>
      <c r="J496" s="4"/>
      <c r="K496" s="4"/>
      <c r="L496" s="4"/>
    </row>
    <row r="497" spans="2:12" x14ac:dyDescent="0.35">
      <c r="C497" s="3"/>
      <c r="D497" s="3"/>
      <c r="E497" s="3"/>
      <c r="F497" s="3"/>
      <c r="G497" s="3"/>
      <c r="H497" s="3"/>
      <c r="J497" s="4"/>
      <c r="K497" s="4"/>
      <c r="L497" s="4"/>
    </row>
    <row r="498" spans="2:12" x14ac:dyDescent="0.35">
      <c r="C498" s="3"/>
      <c r="D498" s="3"/>
      <c r="E498" s="3"/>
      <c r="F498" s="3"/>
      <c r="G498" s="3"/>
      <c r="H498" s="3"/>
      <c r="J498" s="4"/>
      <c r="K498" s="4"/>
      <c r="L498" s="4"/>
    </row>
    <row r="499" spans="2:12" x14ac:dyDescent="0.35">
      <c r="C499" s="3"/>
      <c r="D499" s="3"/>
      <c r="E499" s="3"/>
      <c r="F499" s="3"/>
      <c r="G499" s="3"/>
      <c r="H499" s="3"/>
      <c r="J499" s="4"/>
      <c r="K499" s="4"/>
      <c r="L499" s="4"/>
    </row>
    <row r="500" spans="2:12" x14ac:dyDescent="0.35">
      <c r="B500" s="2"/>
    </row>
    <row r="501" spans="2:12" x14ac:dyDescent="0.35">
      <c r="C501" s="3"/>
      <c r="D501" s="3"/>
      <c r="E501" s="3"/>
      <c r="F501" s="3"/>
      <c r="G501" s="3"/>
      <c r="H501" s="3"/>
      <c r="J501" s="4"/>
      <c r="K501" s="4"/>
      <c r="L501" s="4"/>
    </row>
    <row r="502" spans="2:12" x14ac:dyDescent="0.35">
      <c r="C502" s="3"/>
      <c r="D502" s="3"/>
      <c r="E502" s="3"/>
      <c r="F502" s="3"/>
      <c r="G502" s="3"/>
      <c r="H502" s="3"/>
      <c r="J502" s="4"/>
      <c r="K502" s="4"/>
      <c r="L502" s="4"/>
    </row>
    <row r="503" spans="2:12" x14ac:dyDescent="0.35">
      <c r="C503" s="3"/>
      <c r="D503" s="3"/>
      <c r="E503" s="3"/>
      <c r="F503" s="3"/>
      <c r="G503" s="3"/>
      <c r="H503" s="3"/>
      <c r="J503" s="4"/>
      <c r="K503" s="4"/>
      <c r="L503" s="4"/>
    </row>
    <row r="504" spans="2:12" x14ac:dyDescent="0.35">
      <c r="C504" s="3"/>
      <c r="D504" s="3"/>
      <c r="E504" s="3"/>
      <c r="F504" s="3"/>
      <c r="G504" s="3"/>
      <c r="H504" s="3"/>
      <c r="J504" s="4"/>
      <c r="K504" s="4"/>
      <c r="L504" s="4"/>
    </row>
    <row r="505" spans="2:12" x14ac:dyDescent="0.35">
      <c r="C505" s="3"/>
      <c r="D505" s="3"/>
      <c r="E505" s="3"/>
      <c r="F505" s="3"/>
      <c r="G505" s="3"/>
      <c r="H505" s="3"/>
      <c r="J505" s="4"/>
      <c r="K505" s="4"/>
      <c r="L505" s="4"/>
    </row>
    <row r="506" spans="2:12" x14ac:dyDescent="0.35">
      <c r="C506" s="3"/>
      <c r="D506" s="3"/>
      <c r="E506" s="3"/>
      <c r="F506" s="3"/>
      <c r="G506" s="3"/>
      <c r="H506" s="3"/>
      <c r="J506" s="4"/>
      <c r="K506" s="4"/>
      <c r="L506" s="4"/>
    </row>
    <row r="507" spans="2:12" x14ac:dyDescent="0.35">
      <c r="C507" s="3"/>
      <c r="D507" s="3"/>
      <c r="E507" s="3"/>
      <c r="F507" s="3"/>
      <c r="G507" s="3"/>
      <c r="H507" s="3"/>
      <c r="J507" s="4"/>
      <c r="K507" s="4"/>
      <c r="L507" s="4"/>
    </row>
    <row r="508" spans="2:12" x14ac:dyDescent="0.35">
      <c r="C508" s="3"/>
      <c r="D508" s="3"/>
      <c r="E508" s="3"/>
      <c r="F508" s="3"/>
      <c r="G508" s="3"/>
      <c r="H508" s="3"/>
      <c r="J508" s="4"/>
      <c r="K508" s="4"/>
      <c r="L508" s="4"/>
    </row>
    <row r="509" spans="2:12" x14ac:dyDescent="0.35">
      <c r="B509" s="2"/>
    </row>
    <row r="510" spans="2:12" x14ac:dyDescent="0.35">
      <c r="C510" s="3"/>
      <c r="D510" s="3"/>
      <c r="E510" s="3"/>
      <c r="F510" s="3"/>
      <c r="G510" s="3"/>
      <c r="H510" s="3"/>
      <c r="J510" s="4"/>
      <c r="K510" s="4"/>
      <c r="L510" s="4"/>
    </row>
    <row r="511" spans="2:12" x14ac:dyDescent="0.35">
      <c r="C511" s="3"/>
      <c r="D511" s="3"/>
      <c r="E511" s="3"/>
      <c r="F511" s="3"/>
      <c r="G511" s="3"/>
      <c r="H511" s="3"/>
      <c r="J511" s="4"/>
      <c r="K511" s="4"/>
      <c r="L511" s="4"/>
    </row>
    <row r="512" spans="2:12" x14ac:dyDescent="0.35">
      <c r="C512" s="3"/>
      <c r="D512" s="3"/>
      <c r="E512" s="3"/>
      <c r="F512" s="3"/>
      <c r="G512" s="3"/>
      <c r="H512" s="3"/>
      <c r="J512" s="4"/>
      <c r="K512" s="4"/>
      <c r="L512" s="4"/>
    </row>
    <row r="513" spans="2:12" x14ac:dyDescent="0.35">
      <c r="C513" s="3"/>
      <c r="D513" s="3"/>
      <c r="E513" s="3"/>
      <c r="F513" s="3"/>
      <c r="G513" s="3"/>
      <c r="H513" s="3"/>
      <c r="J513" s="4"/>
      <c r="K513" s="4"/>
      <c r="L513" s="4"/>
    </row>
    <row r="514" spans="2:12" x14ac:dyDescent="0.35">
      <c r="C514" s="3"/>
      <c r="D514" s="3"/>
      <c r="E514" s="3"/>
      <c r="F514" s="3"/>
      <c r="G514" s="3"/>
      <c r="H514" s="3"/>
      <c r="J514" s="4"/>
      <c r="K514" s="4"/>
      <c r="L514" s="4"/>
    </row>
    <row r="515" spans="2:12" x14ac:dyDescent="0.35">
      <c r="C515" s="3"/>
      <c r="D515" s="3"/>
      <c r="E515" s="3"/>
      <c r="F515" s="3"/>
      <c r="G515" s="3"/>
      <c r="H515" s="3"/>
      <c r="J515" s="4"/>
      <c r="K515" s="4"/>
      <c r="L515" s="4"/>
    </row>
    <row r="516" spans="2:12" x14ac:dyDescent="0.35">
      <c r="C516" s="3"/>
      <c r="D516" s="3"/>
      <c r="E516" s="3"/>
      <c r="F516" s="3"/>
      <c r="G516" s="3"/>
      <c r="H516" s="3"/>
      <c r="J516" s="4"/>
      <c r="K516" s="4"/>
      <c r="L516" s="4"/>
    </row>
    <row r="517" spans="2:12" x14ac:dyDescent="0.35">
      <c r="C517" s="3"/>
      <c r="D517" s="3"/>
      <c r="E517" s="3"/>
      <c r="F517" s="3"/>
      <c r="G517" s="3"/>
      <c r="H517" s="3"/>
      <c r="J517" s="4"/>
      <c r="K517" s="4"/>
      <c r="L517" s="4"/>
    </row>
    <row r="518" spans="2:12" x14ac:dyDescent="0.35">
      <c r="B518" s="2"/>
    </row>
    <row r="519" spans="2:12" x14ac:dyDescent="0.35">
      <c r="C519" s="3"/>
      <c r="D519" s="3"/>
      <c r="E519" s="3"/>
      <c r="F519" s="3"/>
      <c r="G519" s="3"/>
      <c r="H519" s="3"/>
      <c r="J519" s="4"/>
      <c r="K519" s="4"/>
      <c r="L519" s="4"/>
    </row>
    <row r="520" spans="2:12" x14ac:dyDescent="0.35">
      <c r="C520" s="3"/>
      <c r="D520" s="3"/>
      <c r="E520" s="3"/>
      <c r="F520" s="3"/>
      <c r="G520" s="3"/>
      <c r="H520" s="3"/>
      <c r="J520" s="4"/>
      <c r="K520" s="4"/>
      <c r="L520" s="4"/>
    </row>
    <row r="521" spans="2:12" x14ac:dyDescent="0.35">
      <c r="C521" s="3"/>
      <c r="D521" s="3"/>
      <c r="E521" s="3"/>
      <c r="F521" s="3"/>
      <c r="G521" s="3"/>
      <c r="H521" s="3"/>
      <c r="J521" s="4"/>
      <c r="K521" s="4"/>
      <c r="L521" s="4"/>
    </row>
    <row r="522" spans="2:12" x14ac:dyDescent="0.35">
      <c r="C522" s="3"/>
      <c r="D522" s="3"/>
      <c r="E522" s="3"/>
      <c r="F522" s="3"/>
      <c r="G522" s="3"/>
      <c r="H522" s="3"/>
      <c r="J522" s="4"/>
      <c r="K522" s="4"/>
      <c r="L522" s="4"/>
    </row>
    <row r="523" spans="2:12" x14ac:dyDescent="0.35">
      <c r="C523" s="3"/>
      <c r="D523" s="3"/>
      <c r="E523" s="3"/>
      <c r="F523" s="3"/>
      <c r="G523" s="3"/>
      <c r="H523" s="3"/>
      <c r="J523" s="4"/>
      <c r="K523" s="4"/>
      <c r="L523" s="4"/>
    </row>
    <row r="524" spans="2:12" x14ac:dyDescent="0.35">
      <c r="C524" s="3"/>
      <c r="D524" s="3"/>
      <c r="E524" s="3"/>
      <c r="F524" s="3"/>
      <c r="G524" s="3"/>
      <c r="H524" s="3"/>
      <c r="J524" s="4"/>
      <c r="K524" s="4"/>
      <c r="L524" s="4"/>
    </row>
    <row r="525" spans="2:12" x14ac:dyDescent="0.35">
      <c r="C525" s="3"/>
      <c r="D525" s="3"/>
      <c r="E525" s="3"/>
      <c r="F525" s="3"/>
      <c r="G525" s="3"/>
      <c r="H525" s="3"/>
      <c r="J525" s="4"/>
      <c r="K525" s="4"/>
      <c r="L525" s="4"/>
    </row>
    <row r="526" spans="2:12" x14ac:dyDescent="0.35">
      <c r="C526" s="3"/>
      <c r="D526" s="3"/>
      <c r="E526" s="3"/>
      <c r="F526" s="3"/>
      <c r="G526" s="3"/>
      <c r="H526" s="3"/>
      <c r="J526" s="4"/>
      <c r="K526" s="4"/>
      <c r="L526" s="4"/>
    </row>
    <row r="527" spans="2:12" x14ac:dyDescent="0.35">
      <c r="B527" s="2"/>
    </row>
    <row r="528" spans="2:12" x14ac:dyDescent="0.35">
      <c r="C528" s="3"/>
      <c r="D528" s="3"/>
      <c r="E528" s="3"/>
      <c r="F528" s="3"/>
      <c r="G528" s="3"/>
      <c r="H528" s="3"/>
      <c r="J528" s="4"/>
      <c r="K528" s="4"/>
      <c r="L528" s="4"/>
    </row>
    <row r="529" spans="2:12" x14ac:dyDescent="0.35">
      <c r="C529" s="3"/>
      <c r="D529" s="3"/>
      <c r="E529" s="3"/>
      <c r="F529" s="3"/>
      <c r="G529" s="3"/>
      <c r="H529" s="3"/>
      <c r="J529" s="4"/>
      <c r="K529" s="4"/>
      <c r="L529" s="4"/>
    </row>
    <row r="530" spans="2:12" x14ac:dyDescent="0.35">
      <c r="C530" s="3"/>
      <c r="D530" s="3"/>
      <c r="E530" s="3"/>
      <c r="F530" s="3"/>
      <c r="G530" s="3"/>
      <c r="H530" s="3"/>
      <c r="J530" s="4"/>
      <c r="K530" s="4"/>
      <c r="L530" s="4"/>
    </row>
    <row r="531" spans="2:12" x14ac:dyDescent="0.35">
      <c r="C531" s="3"/>
      <c r="D531" s="3"/>
      <c r="E531" s="3"/>
      <c r="F531" s="3"/>
      <c r="G531" s="3"/>
      <c r="H531" s="3"/>
      <c r="J531" s="4"/>
      <c r="K531" s="4"/>
      <c r="L531" s="4"/>
    </row>
    <row r="532" spans="2:12" x14ac:dyDescent="0.35">
      <c r="C532" s="3"/>
      <c r="D532" s="3"/>
      <c r="E532" s="3"/>
      <c r="F532" s="3"/>
      <c r="G532" s="3"/>
      <c r="H532" s="3"/>
      <c r="J532" s="4"/>
      <c r="K532" s="4"/>
      <c r="L532" s="4"/>
    </row>
    <row r="533" spans="2:12" x14ac:dyDescent="0.35">
      <c r="C533" s="3"/>
      <c r="D533" s="3"/>
      <c r="E533" s="3"/>
      <c r="F533" s="3"/>
      <c r="G533" s="3"/>
      <c r="H533" s="3"/>
      <c r="J533" s="4"/>
      <c r="K533" s="4"/>
      <c r="L533" s="4"/>
    </row>
    <row r="534" spans="2:12" x14ac:dyDescent="0.35">
      <c r="C534" s="3"/>
      <c r="D534" s="3"/>
      <c r="E534" s="3"/>
      <c r="F534" s="3"/>
      <c r="G534" s="3"/>
      <c r="H534" s="3"/>
      <c r="J534" s="4"/>
      <c r="K534" s="4"/>
      <c r="L534" s="4"/>
    </row>
    <row r="535" spans="2:12" x14ac:dyDescent="0.35">
      <c r="C535" s="3"/>
      <c r="D535" s="3"/>
      <c r="E535" s="3"/>
      <c r="F535" s="3"/>
      <c r="G535" s="3"/>
      <c r="H535" s="3"/>
      <c r="J535" s="4"/>
      <c r="K535" s="4"/>
      <c r="L535" s="4"/>
    </row>
    <row r="536" spans="2:12" x14ac:dyDescent="0.35">
      <c r="B536" s="2"/>
    </row>
    <row r="537" spans="2:12" x14ac:dyDescent="0.35">
      <c r="C537" s="3"/>
      <c r="D537" s="3"/>
      <c r="E537" s="3"/>
      <c r="F537" s="3"/>
      <c r="G537" s="3"/>
      <c r="H537" s="3"/>
      <c r="J537" s="4"/>
      <c r="K537" s="4"/>
      <c r="L537" s="4"/>
    </row>
    <row r="538" spans="2:12" x14ac:dyDescent="0.35">
      <c r="C538" s="3"/>
      <c r="D538" s="3"/>
      <c r="E538" s="3"/>
      <c r="F538" s="3"/>
      <c r="G538" s="3"/>
      <c r="H538" s="3"/>
      <c r="J538" s="4"/>
      <c r="K538" s="4"/>
      <c r="L538" s="4"/>
    </row>
    <row r="539" spans="2:12" x14ac:dyDescent="0.35">
      <c r="C539" s="3"/>
      <c r="D539" s="3"/>
      <c r="E539" s="3"/>
      <c r="F539" s="3"/>
      <c r="G539" s="3"/>
      <c r="H539" s="3"/>
      <c r="J539" s="4"/>
      <c r="K539" s="4"/>
      <c r="L539" s="4"/>
    </row>
    <row r="540" spans="2:12" x14ac:dyDescent="0.35">
      <c r="C540" s="3"/>
      <c r="D540" s="3"/>
      <c r="E540" s="3"/>
      <c r="F540" s="3"/>
      <c r="G540" s="3"/>
      <c r="H540" s="3"/>
      <c r="J540" s="4"/>
      <c r="K540" s="4"/>
      <c r="L540" s="4"/>
    </row>
    <row r="541" spans="2:12" x14ac:dyDescent="0.35">
      <c r="C541" s="3"/>
      <c r="D541" s="3"/>
      <c r="E541" s="3"/>
      <c r="F541" s="3"/>
      <c r="G541" s="3"/>
      <c r="H541" s="3"/>
      <c r="J541" s="4"/>
      <c r="K541" s="4"/>
      <c r="L541" s="4"/>
    </row>
    <row r="542" spans="2:12" x14ac:dyDescent="0.35">
      <c r="C542" s="3"/>
      <c r="D542" s="3"/>
      <c r="E542" s="3"/>
      <c r="F542" s="3"/>
      <c r="G542" s="3"/>
      <c r="H542" s="3"/>
      <c r="J542" s="4"/>
      <c r="K542" s="4"/>
      <c r="L542" s="4"/>
    </row>
    <row r="543" spans="2:12" x14ac:dyDescent="0.35">
      <c r="C543" s="3"/>
      <c r="D543" s="3"/>
      <c r="E543" s="3"/>
      <c r="F543" s="3"/>
      <c r="G543" s="3"/>
      <c r="H543" s="3"/>
      <c r="J543" s="4"/>
      <c r="K543" s="4"/>
      <c r="L543" s="4"/>
    </row>
    <row r="544" spans="2:12" x14ac:dyDescent="0.35">
      <c r="C544" s="3"/>
      <c r="D544" s="3"/>
      <c r="E544" s="3"/>
      <c r="F544" s="3"/>
      <c r="G544" s="3"/>
      <c r="H544" s="3"/>
      <c r="J544" s="4"/>
      <c r="K544" s="4"/>
      <c r="L544" s="4"/>
    </row>
    <row r="545" spans="2:12" x14ac:dyDescent="0.35">
      <c r="B545" s="2"/>
    </row>
    <row r="546" spans="2:12" x14ac:dyDescent="0.35">
      <c r="C546" s="3"/>
      <c r="D546" s="3"/>
      <c r="E546" s="3"/>
      <c r="F546" s="3"/>
      <c r="G546" s="3"/>
      <c r="H546" s="3"/>
      <c r="J546" s="4"/>
      <c r="K546" s="4"/>
      <c r="L546" s="4"/>
    </row>
    <row r="547" spans="2:12" x14ac:dyDescent="0.35">
      <c r="C547" s="3"/>
      <c r="D547" s="3"/>
      <c r="E547" s="3"/>
      <c r="F547" s="3"/>
      <c r="G547" s="3"/>
      <c r="H547" s="3"/>
      <c r="J547" s="4"/>
      <c r="K547" s="4"/>
      <c r="L547" s="4"/>
    </row>
    <row r="548" spans="2:12" x14ac:dyDescent="0.35">
      <c r="C548" s="3"/>
      <c r="D548" s="3"/>
      <c r="E548" s="3"/>
      <c r="F548" s="3"/>
      <c r="G548" s="3"/>
      <c r="H548" s="3"/>
      <c r="J548" s="4"/>
      <c r="K548" s="4"/>
      <c r="L548" s="4"/>
    </row>
    <row r="549" spans="2:12" x14ac:dyDescent="0.35">
      <c r="C549" s="3"/>
      <c r="D549" s="3"/>
      <c r="E549" s="3"/>
      <c r="F549" s="3"/>
      <c r="G549" s="3"/>
      <c r="H549" s="3"/>
      <c r="J549" s="4"/>
      <c r="K549" s="4"/>
      <c r="L549" s="4"/>
    </row>
    <row r="550" spans="2:12" x14ac:dyDescent="0.35">
      <c r="C550" s="3"/>
      <c r="D550" s="3"/>
      <c r="E550" s="3"/>
      <c r="F550" s="3"/>
      <c r="G550" s="3"/>
      <c r="H550" s="3"/>
      <c r="J550" s="4"/>
      <c r="K550" s="4"/>
      <c r="L550" s="4"/>
    </row>
    <row r="551" spans="2:12" x14ac:dyDescent="0.35">
      <c r="C551" s="3"/>
      <c r="D551" s="3"/>
      <c r="E551" s="3"/>
      <c r="F551" s="3"/>
      <c r="G551" s="3"/>
      <c r="H551" s="3"/>
      <c r="J551" s="4"/>
      <c r="K551" s="4"/>
      <c r="L551" s="4"/>
    </row>
    <row r="552" spans="2:12" x14ac:dyDescent="0.35">
      <c r="C552" s="3"/>
      <c r="D552" s="3"/>
      <c r="E552" s="3"/>
      <c r="F552" s="3"/>
      <c r="G552" s="3"/>
      <c r="H552" s="3"/>
      <c r="J552" s="4"/>
      <c r="K552" s="4"/>
      <c r="L552" s="4"/>
    </row>
    <row r="553" spans="2:12" x14ac:dyDescent="0.35">
      <c r="C553" s="3"/>
      <c r="D553" s="3"/>
      <c r="E553" s="3"/>
      <c r="F553" s="3"/>
      <c r="G553" s="3"/>
      <c r="H553" s="3"/>
      <c r="J553" s="4"/>
      <c r="K553" s="4"/>
      <c r="L553" s="4"/>
    </row>
    <row r="554" spans="2:12" x14ac:dyDescent="0.35">
      <c r="B554" s="2"/>
    </row>
    <row r="555" spans="2:12" x14ac:dyDescent="0.35">
      <c r="C555" s="3"/>
      <c r="D555" s="3"/>
      <c r="E555" s="3"/>
      <c r="F555" s="3"/>
      <c r="G555" s="3"/>
      <c r="H555" s="3"/>
      <c r="J555" s="4"/>
      <c r="K555" s="4"/>
      <c r="L555" s="4"/>
    </row>
    <row r="556" spans="2:12" x14ac:dyDescent="0.35">
      <c r="C556" s="3"/>
      <c r="D556" s="3"/>
      <c r="E556" s="3"/>
      <c r="F556" s="3"/>
      <c r="G556" s="3"/>
      <c r="H556" s="3"/>
      <c r="J556" s="4"/>
      <c r="K556" s="4"/>
      <c r="L556" s="4"/>
    </row>
    <row r="557" spans="2:12" x14ac:dyDescent="0.35">
      <c r="C557" s="3"/>
      <c r="D557" s="3"/>
      <c r="E557" s="3"/>
      <c r="F557" s="3"/>
      <c r="G557" s="3"/>
      <c r="H557" s="3"/>
      <c r="J557" s="4"/>
      <c r="K557" s="4"/>
      <c r="L557" s="4"/>
    </row>
    <row r="558" spans="2:12" x14ac:dyDescent="0.35">
      <c r="C558" s="3"/>
      <c r="D558" s="3"/>
      <c r="E558" s="3"/>
      <c r="F558" s="3"/>
      <c r="G558" s="3"/>
      <c r="H558" s="3"/>
      <c r="J558" s="4"/>
      <c r="K558" s="4"/>
      <c r="L558" s="4"/>
    </row>
    <row r="559" spans="2:12" x14ac:dyDescent="0.35">
      <c r="C559" s="3"/>
      <c r="D559" s="3"/>
      <c r="E559" s="3"/>
      <c r="F559" s="3"/>
      <c r="G559" s="3"/>
      <c r="H559" s="3"/>
      <c r="J559" s="4"/>
      <c r="K559" s="4"/>
      <c r="L559" s="4"/>
    </row>
    <row r="560" spans="2:12" x14ac:dyDescent="0.35">
      <c r="C560" s="3"/>
      <c r="D560" s="3"/>
      <c r="E560" s="3"/>
      <c r="F560" s="3"/>
      <c r="G560" s="3"/>
      <c r="H560" s="3"/>
      <c r="J560" s="4"/>
      <c r="K560" s="4"/>
      <c r="L560" s="4"/>
    </row>
    <row r="561" spans="2:13" x14ac:dyDescent="0.35">
      <c r="C561" s="3"/>
      <c r="D561" s="3"/>
      <c r="E561" s="3"/>
      <c r="F561" s="3"/>
      <c r="G561" s="3"/>
      <c r="H561" s="3"/>
      <c r="J561" s="4"/>
      <c r="K561" s="4"/>
      <c r="L561" s="4"/>
    </row>
    <row r="562" spans="2:13" x14ac:dyDescent="0.35">
      <c r="C562" s="3"/>
      <c r="D562" s="3"/>
      <c r="E562" s="3"/>
      <c r="F562" s="3"/>
      <c r="G562" s="3"/>
      <c r="H562" s="3"/>
      <c r="J562" s="4"/>
      <c r="K562" s="4"/>
      <c r="L562" s="4"/>
    </row>
    <row r="563" spans="2:13" x14ac:dyDescent="0.35">
      <c r="B563" s="2"/>
    </row>
    <row r="564" spans="2:13" x14ac:dyDescent="0.35">
      <c r="C564" s="3"/>
      <c r="D564" s="3"/>
      <c r="E564" s="3"/>
      <c r="F564" s="3"/>
      <c r="G564" s="3"/>
      <c r="H564" s="3"/>
      <c r="J564" s="4"/>
      <c r="K564" s="4"/>
      <c r="L564" s="4"/>
    </row>
    <row r="565" spans="2:13" x14ac:dyDescent="0.35">
      <c r="C565" s="3"/>
      <c r="D565" s="3"/>
      <c r="E565" s="3"/>
      <c r="F565" s="3"/>
      <c r="G565" s="3"/>
      <c r="H565" s="3"/>
      <c r="J565" s="4"/>
      <c r="K565" s="4"/>
      <c r="L565" s="4"/>
    </row>
    <row r="566" spans="2:13" x14ac:dyDescent="0.35">
      <c r="C566" s="3"/>
      <c r="D566" s="3"/>
      <c r="E566" s="3"/>
      <c r="F566" s="3"/>
      <c r="G566" s="3"/>
      <c r="H566" s="3"/>
      <c r="J566" s="4"/>
      <c r="K566" s="4"/>
      <c r="L566" s="4"/>
    </row>
    <row r="567" spans="2:13" x14ac:dyDescent="0.35">
      <c r="C567" s="3"/>
      <c r="D567" s="3"/>
      <c r="E567" s="3"/>
      <c r="F567" s="3"/>
      <c r="G567" s="3"/>
      <c r="H567" s="3"/>
      <c r="J567" s="4"/>
      <c r="K567" s="4"/>
      <c r="L567" s="4"/>
    </row>
    <row r="568" spans="2:13" x14ac:dyDescent="0.35">
      <c r="C568" s="3"/>
      <c r="D568" s="3"/>
      <c r="E568" s="3"/>
      <c r="F568" s="3"/>
      <c r="G568" s="3"/>
      <c r="H568" s="3"/>
      <c r="J568" s="4"/>
      <c r="K568" s="4"/>
      <c r="L568" s="4"/>
    </row>
    <row r="569" spans="2:13" x14ac:dyDescent="0.35">
      <c r="C569" s="3"/>
      <c r="D569" s="3"/>
      <c r="E569" s="3"/>
      <c r="F569" s="3"/>
      <c r="G569" s="3"/>
      <c r="H569" s="3"/>
      <c r="J569" s="4"/>
      <c r="K569" s="4"/>
      <c r="L569" s="4"/>
    </row>
    <row r="570" spans="2:13" x14ac:dyDescent="0.35">
      <c r="C570" s="3"/>
      <c r="D570" s="3"/>
      <c r="E570" s="3"/>
      <c r="F570" s="3"/>
      <c r="G570" s="3"/>
      <c r="H570" s="3"/>
      <c r="J570" s="4"/>
      <c r="K570" s="4"/>
      <c r="L570" s="4"/>
    </row>
    <row r="571" spans="2:13" x14ac:dyDescent="0.35">
      <c r="C571" s="3"/>
      <c r="D571" s="3"/>
      <c r="E571" s="3"/>
      <c r="F571" s="3"/>
      <c r="G571" s="3"/>
      <c r="H571" s="3"/>
      <c r="J571" s="4"/>
      <c r="K571" s="4"/>
      <c r="L571" s="4"/>
    </row>
    <row r="572" spans="2:13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FC6A-9E88-45D8-90C9-77E9589A6A6A}">
  <dimension ref="B2:M572"/>
  <sheetViews>
    <sheetView topLeftCell="A457" zoomScaleNormal="100" workbookViewId="0">
      <selection activeCell="D391" sqref="D391"/>
    </sheetView>
  </sheetViews>
  <sheetFormatPr defaultRowHeight="23.25" x14ac:dyDescent="0.35"/>
  <cols>
    <col min="1" max="1" width="9.140625" style="9"/>
    <col min="2" max="2" width="41.28515625" style="9" customWidth="1"/>
    <col min="3" max="3" width="12.710937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35" style="9" customWidth="1"/>
    <col min="10" max="10" width="20.42578125" style="9" customWidth="1"/>
    <col min="11" max="11" width="32" style="9" customWidth="1"/>
    <col min="12" max="12" width="51.140625" style="9" customWidth="1"/>
    <col min="13" max="13" width="26.7109375" style="9" customWidth="1"/>
    <col min="14" max="16384" width="9.140625" style="9"/>
  </cols>
  <sheetData>
    <row r="2" spans="2:12" x14ac:dyDescent="0.35">
      <c r="B2" s="9" t="s">
        <v>28</v>
      </c>
    </row>
    <row r="5" spans="2:12" x14ac:dyDescent="0.35">
      <c r="B5" s="9" t="s">
        <v>1</v>
      </c>
    </row>
    <row r="6" spans="2:12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35">
      <c r="B7" s="10" t="s">
        <v>29</v>
      </c>
    </row>
    <row r="8" spans="2:12" x14ac:dyDescent="0.35">
      <c r="B8" s="9" t="s">
        <v>11</v>
      </c>
      <c r="C8" s="3">
        <v>1.26429044029255E-2</v>
      </c>
      <c r="D8" s="3">
        <v>37.877685859449898</v>
      </c>
      <c r="E8" s="3">
        <v>0.99234463569484899</v>
      </c>
      <c r="F8" s="3">
        <v>0.994410585450486</v>
      </c>
      <c r="G8" s="3">
        <v>1.6800769650262199</v>
      </c>
      <c r="H8" s="3">
        <v>1.81976388547191</v>
      </c>
      <c r="I8" s="3">
        <v>376.32</v>
      </c>
      <c r="J8" s="3">
        <v>2186640</v>
      </c>
      <c r="K8" s="3">
        <v>56247957504</v>
      </c>
      <c r="L8" s="3">
        <v>393.33</v>
      </c>
    </row>
    <row r="9" spans="2:12" x14ac:dyDescent="0.35">
      <c r="B9" s="9" t="s">
        <v>12</v>
      </c>
      <c r="C9" s="3">
        <v>1.50221635864942E-2</v>
      </c>
      <c r="D9" s="3">
        <v>36.399637788932999</v>
      </c>
      <c r="E9" s="3">
        <v>0.99052764291314999</v>
      </c>
      <c r="F9" s="3">
        <v>0.99208872305977003</v>
      </c>
      <c r="G9" s="3">
        <v>1.9522202227904499</v>
      </c>
      <c r="H9" s="3">
        <v>2.2552200346851299</v>
      </c>
      <c r="I9" s="3">
        <v>382.46</v>
      </c>
      <c r="J9" s="3">
        <v>2186640</v>
      </c>
      <c r="K9" s="3">
        <v>56247957504</v>
      </c>
      <c r="L9" s="3">
        <v>393.12</v>
      </c>
    </row>
    <row r="10" spans="2:12" x14ac:dyDescent="0.35">
      <c r="B10" s="9" t="s">
        <v>13</v>
      </c>
      <c r="C10" s="3">
        <v>1.7387833635327199E-2</v>
      </c>
      <c r="D10" s="3">
        <v>35.144134853639699</v>
      </c>
      <c r="E10" s="3">
        <v>0.98864325077487702</v>
      </c>
      <c r="F10" s="3">
        <v>0.98611702561086401</v>
      </c>
      <c r="G10" s="3">
        <v>2.5624045730824001</v>
      </c>
      <c r="H10" s="3">
        <v>2.81334616794837</v>
      </c>
      <c r="I10" s="3">
        <v>378.56</v>
      </c>
      <c r="J10" s="3">
        <v>2186640</v>
      </c>
      <c r="K10" s="3">
        <v>56247957504</v>
      </c>
      <c r="L10" s="3">
        <v>393.24</v>
      </c>
    </row>
    <row r="11" spans="2:12" x14ac:dyDescent="0.35">
      <c r="B11" s="9" t="s">
        <v>14</v>
      </c>
      <c r="C11" s="3">
        <v>2.1959547921462499E-2</v>
      </c>
      <c r="D11" s="3">
        <v>33.134482855901403</v>
      </c>
      <c r="E11" s="3">
        <v>0.98567395383738499</v>
      </c>
      <c r="F11" s="3">
        <v>0.97597616593775205</v>
      </c>
      <c r="G11" s="3">
        <v>3.3672512835923998</v>
      </c>
      <c r="H11" s="3">
        <v>3.80441451392345</v>
      </c>
      <c r="I11" s="3">
        <v>377.49</v>
      </c>
      <c r="J11" s="3">
        <v>2186640</v>
      </c>
      <c r="K11" s="3">
        <v>56247957504</v>
      </c>
      <c r="L11" s="3">
        <v>392.26</v>
      </c>
    </row>
    <row r="12" spans="2:12" x14ac:dyDescent="0.35">
      <c r="B12" s="9" t="s">
        <v>15</v>
      </c>
      <c r="C12" s="3">
        <v>7.34132696946031E-2</v>
      </c>
      <c r="D12" s="3">
        <v>22.679298347366998</v>
      </c>
      <c r="E12" s="3">
        <v>0.81243350920418</v>
      </c>
      <c r="F12" s="3">
        <v>0.930971782858248</v>
      </c>
      <c r="G12" s="3">
        <v>8.1858562411877305</v>
      </c>
      <c r="H12" s="3">
        <v>9.9530216679815702</v>
      </c>
      <c r="I12" s="3">
        <v>378.43</v>
      </c>
      <c r="J12" s="3">
        <v>2184048</v>
      </c>
      <c r="K12" s="3">
        <v>55996858368</v>
      </c>
      <c r="L12" s="3">
        <v>393.09</v>
      </c>
    </row>
    <row r="13" spans="2:12" x14ac:dyDescent="0.35">
      <c r="B13" s="9" t="s">
        <v>16</v>
      </c>
      <c r="C13" s="3">
        <v>1.5718139270347601E-2</v>
      </c>
      <c r="D13" s="3">
        <v>36.009827918269202</v>
      </c>
      <c r="E13" s="3">
        <v>0.98863832903134496</v>
      </c>
      <c r="F13" s="3">
        <v>0.99195228758073495</v>
      </c>
      <c r="G13" s="3">
        <v>2.0453930207380102</v>
      </c>
      <c r="H13" s="3">
        <v>2.3223272836107398</v>
      </c>
      <c r="I13" s="3">
        <v>380.9</v>
      </c>
      <c r="J13" s="3">
        <v>2185776</v>
      </c>
      <c r="K13" s="3">
        <v>56164257792</v>
      </c>
      <c r="L13" s="3">
        <v>392.62</v>
      </c>
    </row>
    <row r="14" spans="2:12" x14ac:dyDescent="0.35">
      <c r="B14" s="9" t="s">
        <v>17</v>
      </c>
      <c r="C14" s="3">
        <v>1.07127067442459E-2</v>
      </c>
      <c r="D14" s="3">
        <v>39.286789266882899</v>
      </c>
      <c r="E14" s="3">
        <v>0.99374205685365302</v>
      </c>
      <c r="F14" s="3">
        <v>0.99153346083628402</v>
      </c>
      <c r="G14" s="3">
        <v>2.08275781546187</v>
      </c>
      <c r="H14" s="3">
        <v>1.7229347482078701</v>
      </c>
      <c r="I14" s="3">
        <v>382.03</v>
      </c>
      <c r="J14" s="3">
        <v>2190096</v>
      </c>
      <c r="K14" s="3">
        <v>56582756352</v>
      </c>
      <c r="L14" s="3">
        <v>394.57</v>
      </c>
    </row>
    <row r="15" spans="2:12" x14ac:dyDescent="0.35">
      <c r="B15" s="9" t="s">
        <v>18</v>
      </c>
      <c r="C15" s="3">
        <v>1.06286236161996E-2</v>
      </c>
      <c r="D15" s="3">
        <v>39.357751954552398</v>
      </c>
      <c r="E15" s="3">
        <v>0.99453367376453194</v>
      </c>
      <c r="F15" s="3">
        <v>0.99169091445250801</v>
      </c>
      <c r="G15" s="3">
        <v>1.9148825653291901</v>
      </c>
      <c r="H15" s="3">
        <v>1.7302633277438799</v>
      </c>
      <c r="I15" s="3">
        <v>385.75</v>
      </c>
      <c r="J15" s="3">
        <v>2197008</v>
      </c>
      <c r="K15" s="3">
        <v>57252354048</v>
      </c>
      <c r="L15" s="3">
        <v>397.66</v>
      </c>
    </row>
    <row r="16" spans="2:12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1.2082989586305401E-2</v>
      </c>
      <c r="D17" s="3">
        <v>38.263446018623299</v>
      </c>
      <c r="E17" s="3">
        <v>0.99267063728771099</v>
      </c>
      <c r="F17" s="3">
        <v>0.99526548540292803</v>
      </c>
      <c r="G17" s="3">
        <v>1.64532004335159</v>
      </c>
      <c r="H17" s="3">
        <v>1.7479391102639299</v>
      </c>
      <c r="I17" s="3">
        <v>381.59</v>
      </c>
      <c r="J17" s="3">
        <v>2186640</v>
      </c>
      <c r="K17" s="3">
        <v>56247957504</v>
      </c>
      <c r="L17" s="3">
        <v>393.33</v>
      </c>
    </row>
    <row r="18" spans="2:12" x14ac:dyDescent="0.35">
      <c r="B18" s="9" t="s">
        <v>12</v>
      </c>
      <c r="C18" s="3">
        <v>1.40786270596401E-2</v>
      </c>
      <c r="D18" s="3">
        <v>36.9565399636165</v>
      </c>
      <c r="E18" s="3">
        <v>0.99100470908722904</v>
      </c>
      <c r="F18" s="3">
        <v>0.99258854808629704</v>
      </c>
      <c r="G18" s="3">
        <v>1.88496150828361</v>
      </c>
      <c r="H18" s="3">
        <v>2.1607482731801002</v>
      </c>
      <c r="I18" s="3">
        <v>384.88</v>
      </c>
      <c r="J18" s="3">
        <v>2186640</v>
      </c>
      <c r="K18" s="3">
        <v>56247957504</v>
      </c>
      <c r="L18" s="3">
        <v>393.12</v>
      </c>
    </row>
    <row r="19" spans="2:12" x14ac:dyDescent="0.35">
      <c r="B19" s="9" t="s">
        <v>13</v>
      </c>
      <c r="C19" s="3">
        <v>1.75487308702615E-2</v>
      </c>
      <c r="D19" s="3">
        <v>35.063539082147599</v>
      </c>
      <c r="E19" s="3">
        <v>0.98848549614080405</v>
      </c>
      <c r="F19" s="3">
        <v>0.98714415717400295</v>
      </c>
      <c r="G19" s="3">
        <v>2.4997471169946799</v>
      </c>
      <c r="H19" s="3">
        <v>2.8149158307970099</v>
      </c>
      <c r="I19" s="3">
        <v>377.89</v>
      </c>
      <c r="J19" s="3">
        <v>2186640</v>
      </c>
      <c r="K19" s="3">
        <v>56247957504</v>
      </c>
      <c r="L19" s="3">
        <v>393.24</v>
      </c>
    </row>
    <row r="20" spans="2:12" x14ac:dyDescent="0.35">
      <c r="B20" s="9" t="s">
        <v>14</v>
      </c>
      <c r="C20" s="3">
        <v>2.2760814437442801E-2</v>
      </c>
      <c r="D20" s="3">
        <v>32.823354640776898</v>
      </c>
      <c r="E20" s="3">
        <v>0.98556002000791398</v>
      </c>
      <c r="F20" s="3">
        <v>0.97607304388183402</v>
      </c>
      <c r="G20" s="3">
        <v>3.2730828872222499</v>
      </c>
      <c r="H20" s="3">
        <v>3.8946536925771902</v>
      </c>
      <c r="I20" s="3">
        <v>377.96</v>
      </c>
      <c r="J20" s="3">
        <v>2186640</v>
      </c>
      <c r="K20" s="3">
        <v>56247957504</v>
      </c>
      <c r="L20" s="3">
        <v>392.26</v>
      </c>
    </row>
    <row r="21" spans="2:12" x14ac:dyDescent="0.35">
      <c r="B21" s="9" t="s">
        <v>15</v>
      </c>
      <c r="C21" s="3">
        <v>7.1908848207550294E-2</v>
      </c>
      <c r="D21" s="3">
        <v>22.858949107340401</v>
      </c>
      <c r="E21" s="3">
        <v>0.81825277066986801</v>
      </c>
      <c r="F21" s="3">
        <v>0.93286418533953497</v>
      </c>
      <c r="G21" s="3">
        <v>8.0280849342944496</v>
      </c>
      <c r="H21" s="3">
        <v>9.8542921373026804</v>
      </c>
      <c r="I21" s="3">
        <v>385.96</v>
      </c>
      <c r="J21" s="3">
        <v>2184048</v>
      </c>
      <c r="K21" s="3">
        <v>55996858368</v>
      </c>
      <c r="L21" s="3">
        <v>393.09</v>
      </c>
    </row>
    <row r="22" spans="2:12" x14ac:dyDescent="0.35">
      <c r="B22" s="9" t="s">
        <v>16</v>
      </c>
      <c r="C22" s="3">
        <v>1.5588086051492599E-2</v>
      </c>
      <c r="D22" s="3">
        <v>36.0814557535262</v>
      </c>
      <c r="E22" s="3">
        <v>0.98852261910620598</v>
      </c>
      <c r="F22" s="3">
        <v>0.99190023887817802</v>
      </c>
      <c r="G22" s="3">
        <v>2.1767216919796</v>
      </c>
      <c r="H22" s="3">
        <v>2.2747144617934101</v>
      </c>
      <c r="I22" s="3">
        <v>384.18</v>
      </c>
      <c r="J22" s="3">
        <v>2185776</v>
      </c>
      <c r="K22" s="3">
        <v>56164257792</v>
      </c>
      <c r="L22" s="3">
        <v>392.62</v>
      </c>
    </row>
    <row r="23" spans="2:12" x14ac:dyDescent="0.35">
      <c r="B23" s="9" t="s">
        <v>17</v>
      </c>
      <c r="C23" s="3">
        <v>1.04203426950564E-2</v>
      </c>
      <c r="D23" s="3">
        <v>39.519247506384197</v>
      </c>
      <c r="E23" s="3">
        <v>0.99369272361045802</v>
      </c>
      <c r="F23" s="3">
        <v>0.99267220677471202</v>
      </c>
      <c r="G23" s="3">
        <v>1.9865066465538399</v>
      </c>
      <c r="H23" s="3">
        <v>1.66610586676607</v>
      </c>
      <c r="I23" s="3">
        <v>386.03</v>
      </c>
      <c r="J23" s="3">
        <v>2190096</v>
      </c>
      <c r="K23" s="3">
        <v>56582756352</v>
      </c>
      <c r="L23" s="3">
        <v>394.57</v>
      </c>
    </row>
    <row r="24" spans="2:12" x14ac:dyDescent="0.35">
      <c r="B24" s="9" t="s">
        <v>18</v>
      </c>
      <c r="C24" s="3">
        <v>9.89047343100493E-3</v>
      </c>
      <c r="D24" s="3">
        <v>39.973881974925298</v>
      </c>
      <c r="E24" s="3">
        <v>0.99481457700670795</v>
      </c>
      <c r="F24" s="3">
        <v>0.99357050490633403</v>
      </c>
      <c r="G24" s="3">
        <v>1.58936410734142</v>
      </c>
      <c r="H24" s="3">
        <v>1.6341444234318201</v>
      </c>
      <c r="I24" s="3">
        <v>385.92</v>
      </c>
      <c r="J24" s="3">
        <v>2197008</v>
      </c>
      <c r="K24" s="3">
        <v>57252354048</v>
      </c>
      <c r="L24" s="3">
        <v>397.66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1.07829721793802E-2</v>
      </c>
      <c r="D26" s="3">
        <v>39.2375452401605</v>
      </c>
      <c r="E26" s="3">
        <v>0.99357262415798098</v>
      </c>
      <c r="F26" s="3">
        <v>0.99524224341641698</v>
      </c>
      <c r="G26" s="3">
        <v>1.4655636957685401</v>
      </c>
      <c r="H26" s="3">
        <v>1.60932799829964</v>
      </c>
      <c r="I26" s="3">
        <v>384.71</v>
      </c>
      <c r="J26" s="3">
        <v>2186640</v>
      </c>
      <c r="K26" s="3">
        <v>56247957504</v>
      </c>
      <c r="L26" s="3">
        <v>393.33</v>
      </c>
    </row>
    <row r="27" spans="2:12" x14ac:dyDescent="0.35">
      <c r="B27" s="9" t="s">
        <v>12</v>
      </c>
      <c r="C27" s="3">
        <v>1.35106913970691E-2</v>
      </c>
      <c r="D27" s="3">
        <v>37.309938476252</v>
      </c>
      <c r="E27" s="3">
        <v>0.99132515563336498</v>
      </c>
      <c r="F27" s="3">
        <v>0.99318320242888003</v>
      </c>
      <c r="G27" s="3">
        <v>1.7887838552259701</v>
      </c>
      <c r="H27" s="3">
        <v>2.0770799499513299</v>
      </c>
      <c r="I27" s="3">
        <v>384.53</v>
      </c>
      <c r="J27" s="3">
        <v>2186640</v>
      </c>
      <c r="K27" s="3">
        <v>56247957504</v>
      </c>
      <c r="L27" s="3">
        <v>393.12</v>
      </c>
    </row>
    <row r="28" spans="2:12" x14ac:dyDescent="0.35">
      <c r="B28" s="9" t="s">
        <v>13</v>
      </c>
      <c r="C28" s="3">
        <v>1.7733567430664499E-2</v>
      </c>
      <c r="D28" s="3">
        <v>34.973959418151999</v>
      </c>
      <c r="E28" s="3">
        <v>0.98850995043934298</v>
      </c>
      <c r="F28" s="3">
        <v>0.98636639610093102</v>
      </c>
      <c r="G28" s="3">
        <v>2.44299305011012</v>
      </c>
      <c r="H28" s="3">
        <v>2.8238845095074701</v>
      </c>
      <c r="I28" s="3">
        <v>382.14</v>
      </c>
      <c r="J28" s="3">
        <v>2186640</v>
      </c>
      <c r="K28" s="3">
        <v>56247957504</v>
      </c>
      <c r="L28" s="3">
        <v>393.24</v>
      </c>
    </row>
    <row r="29" spans="2:12" x14ac:dyDescent="0.35">
      <c r="B29" s="9" t="s">
        <v>14</v>
      </c>
      <c r="C29" s="3">
        <v>2.2694287638125699E-2</v>
      </c>
      <c r="D29" s="3">
        <v>32.852151103975103</v>
      </c>
      <c r="E29" s="3">
        <v>0.98514627423359502</v>
      </c>
      <c r="F29" s="3">
        <v>0.97438532579422399</v>
      </c>
      <c r="G29" s="3">
        <v>3.2395355624192401</v>
      </c>
      <c r="H29" s="3">
        <v>4.0180666731428598</v>
      </c>
      <c r="I29" s="3">
        <v>383.78</v>
      </c>
      <c r="J29" s="3">
        <v>2186640</v>
      </c>
      <c r="K29" s="3">
        <v>56247957504</v>
      </c>
      <c r="L29" s="3">
        <v>392.26</v>
      </c>
    </row>
    <row r="30" spans="2:12" x14ac:dyDescent="0.35">
      <c r="B30" s="9" t="s">
        <v>15</v>
      </c>
      <c r="C30" s="3">
        <v>7.24750674823815E-2</v>
      </c>
      <c r="D30" s="3">
        <v>22.791250023438799</v>
      </c>
      <c r="E30" s="3">
        <v>0.81801958470393199</v>
      </c>
      <c r="F30" s="3">
        <v>0.93115617261716999</v>
      </c>
      <c r="G30" s="3">
        <v>8.1713606432718695</v>
      </c>
      <c r="H30" s="3">
        <v>10.155052687215001</v>
      </c>
      <c r="I30" s="3">
        <v>380.97</v>
      </c>
      <c r="J30" s="3">
        <v>2184048</v>
      </c>
      <c r="K30" s="3">
        <v>55996858368</v>
      </c>
      <c r="L30" s="3">
        <v>393.09</v>
      </c>
    </row>
    <row r="31" spans="2:12" x14ac:dyDescent="0.35">
      <c r="B31" s="9" t="s">
        <v>16</v>
      </c>
      <c r="C31" s="3">
        <v>1.4477613173032E-2</v>
      </c>
      <c r="D31" s="3">
        <v>36.716390731956402</v>
      </c>
      <c r="E31" s="3">
        <v>0.98939300339644698</v>
      </c>
      <c r="F31" s="3">
        <v>0.99192965041194003</v>
      </c>
      <c r="G31" s="3">
        <v>1.96471107041433</v>
      </c>
      <c r="H31" s="3">
        <v>2.1827794752348</v>
      </c>
      <c r="I31" s="3">
        <v>380.96</v>
      </c>
      <c r="J31" s="3">
        <v>2185776</v>
      </c>
      <c r="K31" s="3">
        <v>56164257792</v>
      </c>
      <c r="L31" s="3">
        <v>392.62</v>
      </c>
    </row>
    <row r="32" spans="2:12" x14ac:dyDescent="0.35">
      <c r="B32" s="9" t="s">
        <v>17</v>
      </c>
      <c r="C32" s="3">
        <v>1.0168816150602099E-2</v>
      </c>
      <c r="D32" s="3">
        <v>39.730466096796498</v>
      </c>
      <c r="E32" s="3">
        <v>0.99382550153829496</v>
      </c>
      <c r="F32" s="3">
        <v>0.99245737191759698</v>
      </c>
      <c r="G32" s="3">
        <v>2.0942483884643601</v>
      </c>
      <c r="H32" s="3">
        <v>1.65028768225685</v>
      </c>
      <c r="I32" s="3">
        <v>381.12</v>
      </c>
      <c r="J32" s="3">
        <v>2190096</v>
      </c>
      <c r="K32" s="3">
        <v>56582756352</v>
      </c>
      <c r="L32" s="3">
        <v>394.57</v>
      </c>
    </row>
    <row r="33" spans="2:12" x14ac:dyDescent="0.35">
      <c r="B33" s="9" t="s">
        <v>18</v>
      </c>
      <c r="C33" s="3">
        <v>9.9936842908667292E-3</v>
      </c>
      <c r="D33" s="3">
        <v>39.884268736477999</v>
      </c>
      <c r="E33" s="3">
        <v>0.994644528457577</v>
      </c>
      <c r="F33" s="3">
        <v>0.99380376796436998</v>
      </c>
      <c r="G33" s="3">
        <v>1.6339919538492</v>
      </c>
      <c r="H33" s="3">
        <v>1.6319302682019701</v>
      </c>
      <c r="I33" s="3">
        <v>388.3</v>
      </c>
      <c r="J33" s="3">
        <v>2197008</v>
      </c>
      <c r="K33" s="3">
        <v>57252354048</v>
      </c>
      <c r="L33" s="3">
        <v>397.66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1.13390179276845E-2</v>
      </c>
      <c r="D35" s="3">
        <v>38.807608173954598</v>
      </c>
      <c r="E35" s="3">
        <v>0.99321986755000902</v>
      </c>
      <c r="F35" s="3">
        <v>0.99494914220109298</v>
      </c>
      <c r="G35" s="3">
        <v>1.5223358248939001</v>
      </c>
      <c r="H35" s="3">
        <v>1.6608919778301201</v>
      </c>
      <c r="I35" s="3">
        <v>382.56</v>
      </c>
      <c r="J35" s="3">
        <v>2186640</v>
      </c>
      <c r="K35" s="3">
        <v>56247957504</v>
      </c>
      <c r="L35" s="3">
        <v>393.33</v>
      </c>
    </row>
    <row r="36" spans="2:12" x14ac:dyDescent="0.35">
      <c r="B36" s="9" t="s">
        <v>12</v>
      </c>
      <c r="C36" s="3">
        <v>1.40993283420038E-2</v>
      </c>
      <c r="D36" s="3">
        <v>36.944139507724103</v>
      </c>
      <c r="E36" s="3">
        <v>0.990950778601704</v>
      </c>
      <c r="F36" s="3">
        <v>0.99252273132364999</v>
      </c>
      <c r="G36" s="3">
        <v>1.82032757400661</v>
      </c>
      <c r="H36" s="3">
        <v>2.12799538167577</v>
      </c>
      <c r="I36" s="3">
        <v>384.5</v>
      </c>
      <c r="J36" s="3">
        <v>2186640</v>
      </c>
      <c r="K36" s="3">
        <v>56247957504</v>
      </c>
      <c r="L36" s="3">
        <v>393.12</v>
      </c>
    </row>
    <row r="37" spans="2:12" x14ac:dyDescent="0.35">
      <c r="B37" s="9" t="s">
        <v>13</v>
      </c>
      <c r="C37" s="3">
        <v>1.72539821703795E-2</v>
      </c>
      <c r="D37" s="3">
        <v>35.210255435545598</v>
      </c>
      <c r="E37" s="3">
        <v>0.98847822676605601</v>
      </c>
      <c r="F37" s="3">
        <v>0.98594603999101704</v>
      </c>
      <c r="G37" s="3">
        <v>2.47091048038271</v>
      </c>
      <c r="H37" s="3">
        <v>2.7822500242046</v>
      </c>
      <c r="I37" s="3">
        <v>384.51</v>
      </c>
      <c r="J37" s="3">
        <v>2186640</v>
      </c>
      <c r="K37" s="3">
        <v>56247957504</v>
      </c>
      <c r="L37" s="3">
        <v>393.24</v>
      </c>
    </row>
    <row r="38" spans="2:12" x14ac:dyDescent="0.35">
      <c r="B38" s="9" t="s">
        <v>14</v>
      </c>
      <c r="C38" s="3">
        <v>2.3034552717182102E-2</v>
      </c>
      <c r="D38" s="3">
        <v>32.722735724065899</v>
      </c>
      <c r="E38" s="3">
        <v>0.98525826663271598</v>
      </c>
      <c r="F38" s="3">
        <v>0.97531628538088899</v>
      </c>
      <c r="G38" s="3">
        <v>3.3213730102711301</v>
      </c>
      <c r="H38" s="3">
        <v>4.0465165454700802</v>
      </c>
      <c r="I38" s="3">
        <v>386.2</v>
      </c>
      <c r="J38" s="3">
        <v>2186640</v>
      </c>
      <c r="K38" s="3">
        <v>56247957504</v>
      </c>
      <c r="L38" s="3">
        <v>392.26</v>
      </c>
    </row>
    <row r="39" spans="2:12" x14ac:dyDescent="0.35">
      <c r="B39" s="9" t="s">
        <v>15</v>
      </c>
      <c r="C39" s="3">
        <v>7.1699242036655397E-2</v>
      </c>
      <c r="D39" s="3">
        <v>22.884649236902298</v>
      </c>
      <c r="E39" s="3">
        <v>0.81668914648131596</v>
      </c>
      <c r="F39" s="3">
        <v>0.93132193176247302</v>
      </c>
      <c r="G39" s="3">
        <v>8.0396452378992098</v>
      </c>
      <c r="H39" s="3">
        <v>9.87247666219419</v>
      </c>
      <c r="I39" s="3">
        <v>391.25</v>
      </c>
      <c r="J39" s="3">
        <v>2184048</v>
      </c>
      <c r="K39" s="3">
        <v>55996858368</v>
      </c>
      <c r="L39" s="3">
        <v>393.09</v>
      </c>
    </row>
    <row r="40" spans="2:12" x14ac:dyDescent="0.35">
      <c r="B40" s="9" t="s">
        <v>16</v>
      </c>
      <c r="C40" s="3">
        <v>1.4811374795191999E-2</v>
      </c>
      <c r="D40" s="3">
        <v>36.5233118971992</v>
      </c>
      <c r="E40" s="3">
        <v>0.98905733199562995</v>
      </c>
      <c r="F40" s="3">
        <v>0.99225062556503196</v>
      </c>
      <c r="G40" s="3">
        <v>1.95319250254541</v>
      </c>
      <c r="H40" s="3">
        <v>2.2154192417309999</v>
      </c>
      <c r="I40" s="3">
        <v>384.93</v>
      </c>
      <c r="J40" s="3">
        <v>2185776</v>
      </c>
      <c r="K40" s="3">
        <v>56164257792</v>
      </c>
      <c r="L40" s="3">
        <v>392.62</v>
      </c>
    </row>
    <row r="41" spans="2:12" x14ac:dyDescent="0.35">
      <c r="B41" s="9" t="s">
        <v>17</v>
      </c>
      <c r="C41" s="3">
        <v>1.0199969874503501E-2</v>
      </c>
      <c r="D41" s="3">
        <v>39.701289159267603</v>
      </c>
      <c r="E41" s="3">
        <v>0.99377023225026195</v>
      </c>
      <c r="F41" s="3">
        <v>0.99161546680690804</v>
      </c>
      <c r="G41" s="3">
        <v>2.04498439376564</v>
      </c>
      <c r="H41" s="3">
        <v>1.63858265901015</v>
      </c>
      <c r="I41" s="3">
        <v>386.55</v>
      </c>
      <c r="J41" s="3">
        <v>2190096</v>
      </c>
      <c r="K41" s="3">
        <v>56582756352</v>
      </c>
      <c r="L41" s="3">
        <v>394.57</v>
      </c>
    </row>
    <row r="42" spans="2:12" x14ac:dyDescent="0.35">
      <c r="B42" s="9" t="s">
        <v>18</v>
      </c>
      <c r="C42" s="3">
        <v>9.5792214555258104E-3</v>
      </c>
      <c r="D42" s="3">
        <v>40.248391128966603</v>
      </c>
      <c r="E42" s="3">
        <v>0.99484817636006895</v>
      </c>
      <c r="F42" s="3">
        <v>0.99351311732945302</v>
      </c>
      <c r="G42" s="3">
        <v>1.6121662041567899</v>
      </c>
      <c r="H42" s="3">
        <v>1.58715378915919</v>
      </c>
      <c r="I42" s="3">
        <v>389.59</v>
      </c>
      <c r="J42" s="3">
        <v>2197008</v>
      </c>
      <c r="K42" s="3">
        <v>57252354048</v>
      </c>
      <c r="L42" s="3">
        <v>397.66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1.10371191644951E-2</v>
      </c>
      <c r="D44" s="3">
        <v>39.034911558793503</v>
      </c>
      <c r="E44" s="3">
        <v>0.99327791512683306</v>
      </c>
      <c r="F44" s="3">
        <v>0.99520141745987101</v>
      </c>
      <c r="G44" s="3">
        <v>1.5002920885442099</v>
      </c>
      <c r="H44" s="3">
        <v>1.6532438735070001</v>
      </c>
      <c r="I44" s="3">
        <v>385.19</v>
      </c>
      <c r="J44" s="3">
        <v>2186640</v>
      </c>
      <c r="K44" s="3">
        <v>56247957504</v>
      </c>
      <c r="L44" s="3">
        <v>393.33</v>
      </c>
    </row>
    <row r="45" spans="2:12" x14ac:dyDescent="0.35">
      <c r="B45" s="9" t="s">
        <v>12</v>
      </c>
      <c r="C45" s="3">
        <v>1.42259837936773E-2</v>
      </c>
      <c r="D45" s="3">
        <v>36.865305040785998</v>
      </c>
      <c r="E45" s="3">
        <v>0.99059403142346403</v>
      </c>
      <c r="F45" s="3">
        <v>0.99265456272080699</v>
      </c>
      <c r="G45" s="3">
        <v>1.9594544726062599</v>
      </c>
      <c r="H45" s="3">
        <v>2.1765772365816001</v>
      </c>
      <c r="I45" s="3">
        <v>380.55</v>
      </c>
      <c r="J45" s="3">
        <v>2186640</v>
      </c>
      <c r="K45" s="3">
        <v>56247957504</v>
      </c>
      <c r="L45" s="3">
        <v>393.12</v>
      </c>
    </row>
    <row r="46" spans="2:12" x14ac:dyDescent="0.35">
      <c r="B46" s="9" t="s">
        <v>13</v>
      </c>
      <c r="C46" s="3">
        <v>1.7491514328330598E-2</v>
      </c>
      <c r="D46" s="3">
        <v>35.091649333902701</v>
      </c>
      <c r="E46" s="3">
        <v>0.98836262596198599</v>
      </c>
      <c r="F46" s="3">
        <v>0.98505161993741996</v>
      </c>
      <c r="G46" s="3">
        <v>2.5908848493158798</v>
      </c>
      <c r="H46" s="3">
        <v>2.8126943117694601</v>
      </c>
      <c r="I46" s="3">
        <v>385.08</v>
      </c>
      <c r="J46" s="3">
        <v>2186640</v>
      </c>
      <c r="K46" s="3">
        <v>56247957504</v>
      </c>
      <c r="L46" s="3">
        <v>393.24</v>
      </c>
    </row>
    <row r="47" spans="2:12" x14ac:dyDescent="0.35">
      <c r="B47" s="9" t="s">
        <v>14</v>
      </c>
      <c r="C47" s="3">
        <v>2.26052181172928E-2</v>
      </c>
      <c r="D47" s="3">
        <v>32.885015787349197</v>
      </c>
      <c r="E47" s="3">
        <v>0.985260419055069</v>
      </c>
      <c r="F47" s="3">
        <v>0.97552970165011799</v>
      </c>
      <c r="G47" s="3">
        <v>3.37661151960606</v>
      </c>
      <c r="H47" s="3">
        <v>3.8840809866288302</v>
      </c>
      <c r="I47" s="3">
        <v>383.88</v>
      </c>
      <c r="J47" s="3">
        <v>2186640</v>
      </c>
      <c r="K47" s="3">
        <v>56247957504</v>
      </c>
      <c r="L47" s="3">
        <v>392.26</v>
      </c>
    </row>
    <row r="48" spans="2:12" x14ac:dyDescent="0.35">
      <c r="B48" s="9" t="s">
        <v>15</v>
      </c>
      <c r="C48" s="3">
        <v>7.4224599585521994E-2</v>
      </c>
      <c r="D48" s="3">
        <v>22.5840947773126</v>
      </c>
      <c r="E48" s="3">
        <v>0.81368048142304195</v>
      </c>
      <c r="F48" s="3">
        <v>0.92622474002775301</v>
      </c>
      <c r="G48" s="3">
        <v>8.3354828665836198</v>
      </c>
      <c r="H48" s="3">
        <v>10.194473124009701</v>
      </c>
      <c r="I48" s="3">
        <v>384.12</v>
      </c>
      <c r="J48" s="3">
        <v>2184048</v>
      </c>
      <c r="K48" s="3">
        <v>55996858368</v>
      </c>
      <c r="L48" s="3">
        <v>393.09</v>
      </c>
    </row>
    <row r="49" spans="2:12" x14ac:dyDescent="0.35">
      <c r="B49" s="9" t="s">
        <v>16</v>
      </c>
      <c r="C49" s="3">
        <v>1.4682943714549399E-2</v>
      </c>
      <c r="D49" s="3">
        <v>36.598305486300802</v>
      </c>
      <c r="E49" s="3">
        <v>0.98931738968134897</v>
      </c>
      <c r="F49" s="3">
        <v>0.991507261230681</v>
      </c>
      <c r="G49" s="3">
        <v>2.0808348661482099</v>
      </c>
      <c r="H49" s="3">
        <v>2.2688940734035001</v>
      </c>
      <c r="I49" s="3">
        <v>382.57</v>
      </c>
      <c r="J49" s="3">
        <v>2185776</v>
      </c>
      <c r="K49" s="3">
        <v>56164257792</v>
      </c>
      <c r="L49" s="3">
        <v>392.62</v>
      </c>
    </row>
    <row r="50" spans="2:12" x14ac:dyDescent="0.35">
      <c r="B50" s="9" t="s">
        <v>17</v>
      </c>
      <c r="C50" s="3">
        <v>1.03929090242435E-2</v>
      </c>
      <c r="D50" s="3">
        <v>39.543612973061798</v>
      </c>
      <c r="E50" s="3">
        <v>0.99374857427190999</v>
      </c>
      <c r="F50" s="3">
        <v>0.99130513760289096</v>
      </c>
      <c r="G50" s="3">
        <v>2.1139009024291999</v>
      </c>
      <c r="H50" s="3">
        <v>1.6748855413355901</v>
      </c>
      <c r="I50" s="3">
        <v>383.44</v>
      </c>
      <c r="J50" s="3">
        <v>2190096</v>
      </c>
      <c r="K50" s="3">
        <v>56582756352</v>
      </c>
      <c r="L50" s="3">
        <v>394.57</v>
      </c>
    </row>
    <row r="51" spans="2:12" x14ac:dyDescent="0.35">
      <c r="B51" s="9" t="s">
        <v>18</v>
      </c>
      <c r="C51" s="3">
        <v>9.8938314713430692E-3</v>
      </c>
      <c r="D51" s="3">
        <v>39.969376310449199</v>
      </c>
      <c r="E51" s="3">
        <v>0.99465155941431505</v>
      </c>
      <c r="F51" s="3">
        <v>0.99252584815636002</v>
      </c>
      <c r="G51" s="3">
        <v>1.6106661802077</v>
      </c>
      <c r="H51" s="3">
        <v>1.6326747588215</v>
      </c>
      <c r="I51" s="3">
        <v>389.48</v>
      </c>
      <c r="J51" s="3">
        <v>2197008</v>
      </c>
      <c r="K51" s="3">
        <v>57252354048</v>
      </c>
      <c r="L51" s="3">
        <v>397.66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1.21796770616355E-2</v>
      </c>
      <c r="D53" s="3">
        <v>38.198409291319699</v>
      </c>
      <c r="E53" s="3">
        <v>0.99270254311919404</v>
      </c>
      <c r="F53" s="3">
        <v>0.99522246310059703</v>
      </c>
      <c r="G53" s="3">
        <v>1.6468440917151099</v>
      </c>
      <c r="H53" s="3">
        <v>1.7709226968210301</v>
      </c>
      <c r="I53" s="3">
        <v>385.84</v>
      </c>
      <c r="J53" s="3">
        <v>2186640</v>
      </c>
      <c r="K53" s="3">
        <v>56247957504</v>
      </c>
      <c r="L53" s="3">
        <v>393.33</v>
      </c>
    </row>
    <row r="54" spans="2:12" x14ac:dyDescent="0.35">
      <c r="B54" s="9" t="s">
        <v>12</v>
      </c>
      <c r="C54" s="3">
        <v>1.40208893962093E-2</v>
      </c>
      <c r="D54" s="3">
        <v>36.9924042125661</v>
      </c>
      <c r="E54" s="3">
        <v>0.990923719521698</v>
      </c>
      <c r="F54" s="3">
        <v>0.99291344486726496</v>
      </c>
      <c r="G54" s="3">
        <v>1.89060479918131</v>
      </c>
      <c r="H54" s="3">
        <v>2.1500227417490598</v>
      </c>
      <c r="I54" s="3">
        <v>382.98</v>
      </c>
      <c r="J54" s="3">
        <v>2186640</v>
      </c>
      <c r="K54" s="3">
        <v>56247957504</v>
      </c>
      <c r="L54" s="3">
        <v>393.12</v>
      </c>
    </row>
    <row r="55" spans="2:12" x14ac:dyDescent="0.35">
      <c r="B55" s="9" t="s">
        <v>13</v>
      </c>
      <c r="C55" s="3">
        <v>1.79998972205818E-2</v>
      </c>
      <c r="D55" s="3">
        <v>34.848164882321399</v>
      </c>
      <c r="E55" s="3">
        <v>0.98803025058553595</v>
      </c>
      <c r="F55" s="3">
        <v>0.98689099689800697</v>
      </c>
      <c r="G55" s="3">
        <v>2.5553204587759799</v>
      </c>
      <c r="H55" s="3">
        <v>2.8911283622164801</v>
      </c>
      <c r="I55" s="3">
        <v>383.36</v>
      </c>
      <c r="J55" s="3">
        <v>2186640</v>
      </c>
      <c r="K55" s="3">
        <v>56247957504</v>
      </c>
      <c r="L55" s="3">
        <v>393.24</v>
      </c>
    </row>
    <row r="56" spans="2:12" x14ac:dyDescent="0.35">
      <c r="B56" s="9" t="s">
        <v>14</v>
      </c>
      <c r="C56" s="3">
        <v>2.3271737337022001E-2</v>
      </c>
      <c r="D56" s="3">
        <v>32.632887025714503</v>
      </c>
      <c r="E56" s="3">
        <v>0.98498132202310495</v>
      </c>
      <c r="F56" s="3">
        <v>0.973471704312317</v>
      </c>
      <c r="G56" s="3">
        <v>3.5059724413811599</v>
      </c>
      <c r="H56" s="3">
        <v>4.0701729056604199</v>
      </c>
      <c r="I56" s="3">
        <v>380.88</v>
      </c>
      <c r="J56" s="3">
        <v>2186640</v>
      </c>
      <c r="K56" s="3">
        <v>56247957504</v>
      </c>
      <c r="L56" s="3">
        <v>392.26</v>
      </c>
    </row>
    <row r="57" spans="2:12" x14ac:dyDescent="0.35">
      <c r="B57" s="9" t="s">
        <v>15</v>
      </c>
      <c r="C57" s="3">
        <v>7.1505931138997503E-2</v>
      </c>
      <c r="D57" s="3">
        <v>22.907229776786998</v>
      </c>
      <c r="E57" s="3">
        <v>0.81816828650376505</v>
      </c>
      <c r="F57" s="3">
        <v>0.93419827026786795</v>
      </c>
      <c r="G57" s="3">
        <v>7.9535751459808504</v>
      </c>
      <c r="H57" s="3">
        <v>9.7603727673467695</v>
      </c>
      <c r="I57" s="3">
        <v>385.57</v>
      </c>
      <c r="J57" s="3">
        <v>2184048</v>
      </c>
      <c r="K57" s="3">
        <v>55996858368</v>
      </c>
      <c r="L57" s="3">
        <v>393.09</v>
      </c>
    </row>
    <row r="58" spans="2:12" x14ac:dyDescent="0.35">
      <c r="B58" s="9" t="s">
        <v>16</v>
      </c>
      <c r="C58" s="3">
        <v>1.5453094770012899E-2</v>
      </c>
      <c r="D58" s="3">
        <v>36.156293451860698</v>
      </c>
      <c r="E58" s="3">
        <v>0.98878430549094598</v>
      </c>
      <c r="F58" s="3">
        <v>0.99194250645314597</v>
      </c>
      <c r="G58" s="3">
        <v>2.1388526800674299</v>
      </c>
      <c r="H58" s="3">
        <v>2.2919207755297299</v>
      </c>
      <c r="I58" s="3">
        <v>387.67</v>
      </c>
      <c r="J58" s="3">
        <v>2185776</v>
      </c>
      <c r="K58" s="3">
        <v>56164257792</v>
      </c>
      <c r="L58" s="3">
        <v>392.62</v>
      </c>
    </row>
    <row r="59" spans="2:12" x14ac:dyDescent="0.35">
      <c r="B59" s="9" t="s">
        <v>17</v>
      </c>
      <c r="C59" s="3">
        <v>1.04220737582826E-2</v>
      </c>
      <c r="D59" s="3">
        <v>39.520560898567602</v>
      </c>
      <c r="E59" s="3">
        <v>0.99382235975458699</v>
      </c>
      <c r="F59" s="3">
        <v>0.99267149451168701</v>
      </c>
      <c r="G59" s="3">
        <v>1.98398060080977</v>
      </c>
      <c r="H59" s="3">
        <v>1.6604527112891201</v>
      </c>
      <c r="I59" s="3">
        <v>388.65</v>
      </c>
      <c r="J59" s="3">
        <v>2190096</v>
      </c>
      <c r="K59" s="3">
        <v>56582756352</v>
      </c>
      <c r="L59" s="3">
        <v>394.57</v>
      </c>
    </row>
    <row r="60" spans="2:12" x14ac:dyDescent="0.35">
      <c r="B60" s="9" t="s">
        <v>18</v>
      </c>
      <c r="C60" s="3">
        <v>9.89181029321466E-3</v>
      </c>
      <c r="D60" s="3">
        <v>39.974749652427498</v>
      </c>
      <c r="E60" s="3">
        <v>0.99474749832580001</v>
      </c>
      <c r="F60" s="3">
        <v>0.99265005142195095</v>
      </c>
      <c r="G60" s="3">
        <v>1.7221662232055699</v>
      </c>
      <c r="H60" s="3">
        <v>1.63778502098114</v>
      </c>
      <c r="I60" s="3">
        <v>388.4</v>
      </c>
      <c r="J60" s="3">
        <v>2197008</v>
      </c>
      <c r="K60" s="3">
        <v>57252354048</v>
      </c>
      <c r="L60" s="3">
        <v>397.66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1.34030982351146E-2</v>
      </c>
      <c r="D62" s="3">
        <v>37.376395579981597</v>
      </c>
      <c r="E62" s="3">
        <v>0.99159797091517599</v>
      </c>
      <c r="F62" s="3">
        <v>0.99382545170822501</v>
      </c>
      <c r="G62" s="3">
        <v>1.86302539410234</v>
      </c>
      <c r="H62" s="3">
        <v>1.9333691412762599</v>
      </c>
      <c r="I62" s="3">
        <v>390.54</v>
      </c>
      <c r="J62" s="3">
        <v>2186640</v>
      </c>
      <c r="K62" s="3">
        <v>56247957504</v>
      </c>
      <c r="L62" s="3">
        <v>393.33</v>
      </c>
    </row>
    <row r="63" spans="2:12" x14ac:dyDescent="0.35">
      <c r="B63" s="9" t="s">
        <v>12</v>
      </c>
      <c r="C63" s="3">
        <v>1.4515869374514099E-2</v>
      </c>
      <c r="D63" s="3">
        <v>36.692789500284903</v>
      </c>
      <c r="E63" s="3">
        <v>0.99052215752383999</v>
      </c>
      <c r="F63" s="3">
        <v>0.99255855917121205</v>
      </c>
      <c r="G63" s="3">
        <v>1.9673484392806699</v>
      </c>
      <c r="H63" s="3">
        <v>2.1982105801171499</v>
      </c>
      <c r="I63" s="3">
        <v>387.94</v>
      </c>
      <c r="J63" s="3">
        <v>2186640</v>
      </c>
      <c r="K63" s="3">
        <v>56247957504</v>
      </c>
      <c r="L63" s="3">
        <v>393.12</v>
      </c>
    </row>
    <row r="64" spans="2:12" x14ac:dyDescent="0.35">
      <c r="B64" s="9" t="s">
        <v>13</v>
      </c>
      <c r="C64" s="3">
        <v>1.77411475366273E-2</v>
      </c>
      <c r="D64" s="3">
        <v>34.9694286131325</v>
      </c>
      <c r="E64" s="3">
        <v>0.98888867592624896</v>
      </c>
      <c r="F64" s="3">
        <v>0.98683061769381197</v>
      </c>
      <c r="G64" s="3">
        <v>2.4411372463518899</v>
      </c>
      <c r="H64" s="3">
        <v>2.7900925754756498</v>
      </c>
      <c r="I64" s="3">
        <v>389.61</v>
      </c>
      <c r="J64" s="3">
        <v>2186640</v>
      </c>
      <c r="K64" s="3">
        <v>56247957504</v>
      </c>
      <c r="L64" s="3">
        <v>393.24</v>
      </c>
    </row>
    <row r="65" spans="2:12" x14ac:dyDescent="0.35">
      <c r="B65" s="9" t="s">
        <v>14</v>
      </c>
      <c r="C65" s="3">
        <v>2.3630532868690001E-2</v>
      </c>
      <c r="D65" s="3">
        <v>32.501846661907301</v>
      </c>
      <c r="E65" s="3">
        <v>0.98517429057303796</v>
      </c>
      <c r="F65" s="3">
        <v>0.97195439162303598</v>
      </c>
      <c r="G65" s="3">
        <v>3.3910260593508101</v>
      </c>
      <c r="H65" s="3">
        <v>4.0945652187338197</v>
      </c>
      <c r="I65" s="3">
        <v>386.64</v>
      </c>
      <c r="J65" s="3">
        <v>2186640</v>
      </c>
      <c r="K65" s="3">
        <v>56247957504</v>
      </c>
      <c r="L65" s="3">
        <v>392.26</v>
      </c>
    </row>
    <row r="66" spans="2:12" x14ac:dyDescent="0.35">
      <c r="B66" s="9" t="s">
        <v>15</v>
      </c>
      <c r="C66" s="3">
        <v>7.3046299061050202E-2</v>
      </c>
      <c r="D66" s="3">
        <v>22.722480619809101</v>
      </c>
      <c r="E66" s="3">
        <v>0.81893544294961296</v>
      </c>
      <c r="F66" s="3">
        <v>0.93133309789971597</v>
      </c>
      <c r="G66" s="3">
        <v>8.1564543996397596</v>
      </c>
      <c r="H66" s="3">
        <v>9.9888425950836996</v>
      </c>
      <c r="I66" s="3">
        <v>386.99</v>
      </c>
      <c r="J66" s="3">
        <v>2184048</v>
      </c>
      <c r="K66" s="3">
        <v>55996858368</v>
      </c>
      <c r="L66" s="3">
        <v>393.09</v>
      </c>
    </row>
    <row r="67" spans="2:12" x14ac:dyDescent="0.35">
      <c r="B67" s="9" t="s">
        <v>16</v>
      </c>
      <c r="C67" s="3">
        <v>1.5391338499746599E-2</v>
      </c>
      <c r="D67" s="3">
        <v>36.1914841825525</v>
      </c>
      <c r="E67" s="3">
        <v>0.98878634440393898</v>
      </c>
      <c r="F67" s="3">
        <v>0.991305867791898</v>
      </c>
      <c r="G67" s="3">
        <v>2.20211829863982</v>
      </c>
      <c r="H67" s="3">
        <v>2.3071320336981702</v>
      </c>
      <c r="I67" s="3">
        <v>388.4</v>
      </c>
      <c r="J67" s="3">
        <v>2185776</v>
      </c>
      <c r="K67" s="3">
        <v>56164257792</v>
      </c>
      <c r="L67" s="3">
        <v>392.62</v>
      </c>
    </row>
    <row r="68" spans="2:12" x14ac:dyDescent="0.35">
      <c r="B68" s="9" t="s">
        <v>17</v>
      </c>
      <c r="C68" s="3">
        <v>1.0606846393975701E-2</v>
      </c>
      <c r="D68" s="3">
        <v>39.368700908138798</v>
      </c>
      <c r="E68" s="3">
        <v>0.99352875983554401</v>
      </c>
      <c r="F68" s="3">
        <v>0.99186108139794305</v>
      </c>
      <c r="G68" s="3">
        <v>2.11617681161297</v>
      </c>
      <c r="H68" s="3">
        <v>1.6817860601097201</v>
      </c>
      <c r="I68" s="3">
        <v>389.01</v>
      </c>
      <c r="J68" s="3">
        <v>2190096</v>
      </c>
      <c r="K68" s="3">
        <v>56582756352</v>
      </c>
      <c r="L68" s="3">
        <v>394.57</v>
      </c>
    </row>
    <row r="69" spans="2:12" x14ac:dyDescent="0.35">
      <c r="B69" s="9" t="s">
        <v>18</v>
      </c>
      <c r="C69" s="3">
        <v>9.7756892868877104E-3</v>
      </c>
      <c r="D69" s="3">
        <v>40.075034932041397</v>
      </c>
      <c r="E69" s="3">
        <v>0.99473133219529397</v>
      </c>
      <c r="F69" s="3">
        <v>0.993522475495354</v>
      </c>
      <c r="G69" s="3">
        <v>1.6734646791769801</v>
      </c>
      <c r="H69" s="3">
        <v>1.6102700307965701</v>
      </c>
      <c r="I69" s="3">
        <v>389.97</v>
      </c>
      <c r="J69" s="3">
        <v>2197008</v>
      </c>
      <c r="K69" s="3">
        <v>57252354048</v>
      </c>
      <c r="L69" s="3">
        <v>397.66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1.1191778971263999E-2</v>
      </c>
      <c r="D71" s="3">
        <v>38.919286668086002</v>
      </c>
      <c r="E71" s="3">
        <v>0.99340822612376301</v>
      </c>
      <c r="F71" s="3">
        <v>0.99515207929966598</v>
      </c>
      <c r="G71" s="3">
        <v>1.4826663545954899</v>
      </c>
      <c r="H71" s="3">
        <v>1.64446708042353</v>
      </c>
      <c r="I71" s="3">
        <v>393.24</v>
      </c>
      <c r="J71" s="3">
        <v>2186640</v>
      </c>
      <c r="K71" s="3">
        <v>56247957504</v>
      </c>
      <c r="L71" s="3">
        <v>393.33</v>
      </c>
    </row>
    <row r="72" spans="2:12" x14ac:dyDescent="0.35">
      <c r="B72" s="9" t="s">
        <v>12</v>
      </c>
      <c r="C72" s="3">
        <v>1.40875989901915E-2</v>
      </c>
      <c r="D72" s="3">
        <v>36.9503543919866</v>
      </c>
      <c r="E72" s="3">
        <v>0.99107330959475104</v>
      </c>
      <c r="F72" s="3">
        <v>0.99294394030176802</v>
      </c>
      <c r="G72" s="3">
        <v>1.8526912493398999</v>
      </c>
      <c r="H72" s="3">
        <v>2.1458208947490398</v>
      </c>
      <c r="I72" s="3">
        <v>389.31</v>
      </c>
      <c r="J72" s="3">
        <v>2186640</v>
      </c>
      <c r="K72" s="3">
        <v>56247957504</v>
      </c>
      <c r="L72" s="3">
        <v>393.12</v>
      </c>
    </row>
    <row r="73" spans="2:12" x14ac:dyDescent="0.35">
      <c r="B73" s="9" t="s">
        <v>13</v>
      </c>
      <c r="C73" s="3">
        <v>1.7587174132366899E-2</v>
      </c>
      <c r="D73" s="3">
        <v>35.045426356640803</v>
      </c>
      <c r="E73" s="3">
        <v>0.98860550827336102</v>
      </c>
      <c r="F73" s="3">
        <v>0.98662940813654199</v>
      </c>
      <c r="G73" s="3">
        <v>2.4157468809778901</v>
      </c>
      <c r="H73" s="3">
        <v>2.8433966524189001</v>
      </c>
      <c r="I73" s="3">
        <v>387.31</v>
      </c>
      <c r="J73" s="3">
        <v>2186640</v>
      </c>
      <c r="K73" s="3">
        <v>56247957504</v>
      </c>
      <c r="L73" s="3">
        <v>393.24</v>
      </c>
    </row>
    <row r="74" spans="2:12" x14ac:dyDescent="0.35">
      <c r="B74" s="9" t="s">
        <v>14</v>
      </c>
      <c r="C74" s="3">
        <v>2.2694260849002099E-2</v>
      </c>
      <c r="D74" s="3">
        <v>32.850035776792197</v>
      </c>
      <c r="E74" s="3">
        <v>0.98549606265510503</v>
      </c>
      <c r="F74" s="3">
        <v>0.97599538773514605</v>
      </c>
      <c r="G74" s="3">
        <v>3.3366897389341199</v>
      </c>
      <c r="H74" s="3">
        <v>3.9089253728479298</v>
      </c>
      <c r="I74" s="3">
        <v>386.88</v>
      </c>
      <c r="J74" s="3">
        <v>2186640</v>
      </c>
      <c r="K74" s="3">
        <v>56247957504</v>
      </c>
      <c r="L74" s="3">
        <v>392.26</v>
      </c>
    </row>
    <row r="75" spans="2:12" x14ac:dyDescent="0.35">
      <c r="B75" s="9" t="s">
        <v>15</v>
      </c>
      <c r="C75" s="3">
        <v>7.4982928839382498E-2</v>
      </c>
      <c r="D75" s="3">
        <v>22.496346025274899</v>
      </c>
      <c r="E75" s="3">
        <v>0.80747138383707295</v>
      </c>
      <c r="F75" s="3">
        <v>0.92766260839836201</v>
      </c>
      <c r="G75" s="3">
        <v>8.3046692403727391</v>
      </c>
      <c r="H75" s="3">
        <v>10.4370131414369</v>
      </c>
      <c r="I75" s="3">
        <v>385.95</v>
      </c>
      <c r="J75" s="3">
        <v>2184048</v>
      </c>
      <c r="K75" s="3">
        <v>55996858368</v>
      </c>
      <c r="L75" s="3">
        <v>393.09</v>
      </c>
    </row>
    <row r="76" spans="2:12" x14ac:dyDescent="0.35">
      <c r="B76" s="9" t="s">
        <v>16</v>
      </c>
      <c r="C76" s="3">
        <v>1.4929997722102699E-2</v>
      </c>
      <c r="D76" s="3">
        <v>36.4524193147885</v>
      </c>
      <c r="E76" s="3">
        <v>0.98894766615644103</v>
      </c>
      <c r="F76" s="3">
        <v>0.99185406984179203</v>
      </c>
      <c r="G76" s="3">
        <v>2.0136603596206299</v>
      </c>
      <c r="H76" s="3">
        <v>2.2143276921242698</v>
      </c>
      <c r="I76" s="3">
        <v>392.68</v>
      </c>
      <c r="J76" s="3">
        <v>2185776</v>
      </c>
      <c r="K76" s="3">
        <v>56164257792</v>
      </c>
      <c r="L76" s="3">
        <v>392.62</v>
      </c>
    </row>
    <row r="77" spans="2:12" x14ac:dyDescent="0.35">
      <c r="B77" s="9" t="s">
        <v>17</v>
      </c>
      <c r="C77" s="3">
        <v>1.0366568545182499E-2</v>
      </c>
      <c r="D77" s="3">
        <v>39.563388777053603</v>
      </c>
      <c r="E77" s="3">
        <v>0.99380544370510504</v>
      </c>
      <c r="F77" s="3">
        <v>0.99276763094010501</v>
      </c>
      <c r="G77" s="3">
        <v>1.91278899712011</v>
      </c>
      <c r="H77" s="3">
        <v>1.6735278277946399</v>
      </c>
      <c r="I77" s="3">
        <v>387.71</v>
      </c>
      <c r="J77" s="3">
        <v>2190096</v>
      </c>
      <c r="K77" s="3">
        <v>56582756352</v>
      </c>
      <c r="L77" s="3">
        <v>394.57</v>
      </c>
    </row>
    <row r="78" spans="2:12" x14ac:dyDescent="0.35">
      <c r="B78" s="9" t="s">
        <v>18</v>
      </c>
      <c r="C78" s="3">
        <v>9.9798348626389099E-3</v>
      </c>
      <c r="D78" s="3">
        <v>39.896820382359202</v>
      </c>
      <c r="E78" s="3">
        <v>0.99462736087898596</v>
      </c>
      <c r="F78" s="3">
        <v>0.99336530391352496</v>
      </c>
      <c r="G78" s="3">
        <v>1.7454201177920801</v>
      </c>
      <c r="H78" s="3">
        <v>1.65112555436894</v>
      </c>
      <c r="I78" s="3">
        <v>396.49</v>
      </c>
      <c r="J78" s="3">
        <v>2197008</v>
      </c>
      <c r="K78" s="3">
        <v>57252354048</v>
      </c>
      <c r="L78" s="3">
        <v>397.66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1.33536770160207E-2</v>
      </c>
      <c r="D80" s="3">
        <v>37.408157872834202</v>
      </c>
      <c r="E80" s="3">
        <v>0.99185513148201199</v>
      </c>
      <c r="F80" s="3">
        <v>0.99260835946635095</v>
      </c>
      <c r="G80" s="3">
        <v>1.7769600300703301</v>
      </c>
      <c r="H80" s="3">
        <v>1.9104267492975999</v>
      </c>
      <c r="I80" s="3">
        <v>342.26</v>
      </c>
      <c r="J80" s="3">
        <v>2186640</v>
      </c>
      <c r="K80" s="3">
        <v>56247957504</v>
      </c>
      <c r="L80" s="3">
        <v>393.33</v>
      </c>
    </row>
    <row r="81" spans="2:12" x14ac:dyDescent="0.35">
      <c r="B81" s="9" t="s">
        <v>12</v>
      </c>
      <c r="C81" s="3">
        <v>1.42529832173626E-2</v>
      </c>
      <c r="D81" s="3">
        <v>36.8530683452517</v>
      </c>
      <c r="E81" s="3">
        <v>0.99093747149667499</v>
      </c>
      <c r="F81" s="3">
        <v>0.99292286193688895</v>
      </c>
      <c r="G81" s="3">
        <v>1.93638923671939</v>
      </c>
      <c r="H81" s="3">
        <v>2.15598101458284</v>
      </c>
      <c r="I81" s="3">
        <v>339.88</v>
      </c>
      <c r="J81" s="3">
        <v>2186640</v>
      </c>
      <c r="K81" s="3">
        <v>56247957504</v>
      </c>
      <c r="L81" s="3">
        <v>393.12</v>
      </c>
    </row>
    <row r="82" spans="2:12" x14ac:dyDescent="0.35">
      <c r="B82" s="9" t="s">
        <v>13</v>
      </c>
      <c r="C82" s="3">
        <v>1.75038216956028E-2</v>
      </c>
      <c r="D82" s="3">
        <v>35.086925095669002</v>
      </c>
      <c r="E82" s="3">
        <v>0.98862181828761597</v>
      </c>
      <c r="F82" s="3">
        <v>0.98551550583857805</v>
      </c>
      <c r="G82" s="3">
        <v>2.5306891012613999</v>
      </c>
      <c r="H82" s="3">
        <v>2.7930513280467402</v>
      </c>
      <c r="I82" s="3">
        <v>339.21</v>
      </c>
      <c r="J82" s="3">
        <v>2186640</v>
      </c>
      <c r="K82" s="3">
        <v>56247957504</v>
      </c>
      <c r="L82" s="3">
        <v>393.24</v>
      </c>
    </row>
    <row r="83" spans="2:12" x14ac:dyDescent="0.35">
      <c r="B83" s="9" t="s">
        <v>14</v>
      </c>
      <c r="C83" s="3">
        <v>2.32099857722676E-2</v>
      </c>
      <c r="D83" s="3">
        <v>32.655099181413298</v>
      </c>
      <c r="E83" s="3">
        <v>0.985331066887145</v>
      </c>
      <c r="F83" s="3">
        <v>0.97487051237765499</v>
      </c>
      <c r="G83" s="3">
        <v>3.2750465246692602</v>
      </c>
      <c r="H83" s="3">
        <v>3.95414378647436</v>
      </c>
      <c r="I83" s="3">
        <v>339.57</v>
      </c>
      <c r="J83" s="3">
        <v>2186640</v>
      </c>
      <c r="K83" s="3">
        <v>56247957504</v>
      </c>
      <c r="L83" s="3">
        <v>392.26</v>
      </c>
    </row>
    <row r="84" spans="2:12" x14ac:dyDescent="0.35">
      <c r="B84" s="9" t="s">
        <v>15</v>
      </c>
      <c r="C84" s="3">
        <v>7.6448890781898898E-2</v>
      </c>
      <c r="D84" s="3">
        <v>22.3277929774254</v>
      </c>
      <c r="E84" s="3">
        <v>0.80497878795797695</v>
      </c>
      <c r="F84" s="3">
        <v>0.92737070497993901</v>
      </c>
      <c r="G84" s="3">
        <v>8.3639147452583806</v>
      </c>
      <c r="H84" s="3">
        <v>10.351056064505901</v>
      </c>
      <c r="I84" s="3">
        <v>337.95</v>
      </c>
      <c r="J84" s="3">
        <v>2184048</v>
      </c>
      <c r="K84" s="3">
        <v>55996858368</v>
      </c>
      <c r="L84" s="3">
        <v>393.09</v>
      </c>
    </row>
    <row r="85" spans="2:12" x14ac:dyDescent="0.35">
      <c r="B85" s="9" t="s">
        <v>16</v>
      </c>
      <c r="C85" s="3">
        <v>1.44305345115759E-2</v>
      </c>
      <c r="D85" s="3">
        <v>36.747065182918199</v>
      </c>
      <c r="E85" s="3">
        <v>0.98967241591389099</v>
      </c>
      <c r="F85" s="3">
        <v>0.99150371239375401</v>
      </c>
      <c r="G85" s="3">
        <v>2.09377497148447</v>
      </c>
      <c r="H85" s="3">
        <v>2.20851285326306</v>
      </c>
      <c r="I85" s="3">
        <v>342.98</v>
      </c>
      <c r="J85" s="3">
        <v>2185776</v>
      </c>
      <c r="K85" s="3">
        <v>56164257792</v>
      </c>
      <c r="L85" s="3">
        <v>392.62</v>
      </c>
    </row>
    <row r="86" spans="2:12" x14ac:dyDescent="0.35">
      <c r="B86" s="9" t="s">
        <v>17</v>
      </c>
      <c r="C86" s="3">
        <v>1.06162174044423E-2</v>
      </c>
      <c r="D86" s="3">
        <v>39.362296317818902</v>
      </c>
      <c r="E86" s="3">
        <v>0.99368004376174801</v>
      </c>
      <c r="F86" s="3">
        <v>0.99193313567340302</v>
      </c>
      <c r="G86" s="3">
        <v>2.1243422645516299</v>
      </c>
      <c r="H86" s="3">
        <v>1.68575845544231</v>
      </c>
      <c r="I86" s="3">
        <v>341.95</v>
      </c>
      <c r="J86" s="3">
        <v>2190096</v>
      </c>
      <c r="K86" s="3">
        <v>56582756352</v>
      </c>
      <c r="L86" s="3">
        <v>394.57</v>
      </c>
    </row>
    <row r="87" spans="2:12" x14ac:dyDescent="0.35">
      <c r="B87" s="9" t="s">
        <v>18</v>
      </c>
      <c r="C87" s="3">
        <v>9.9666282614921404E-3</v>
      </c>
      <c r="D87" s="3">
        <v>39.906684223976399</v>
      </c>
      <c r="E87" s="3">
        <v>0.99471779302975505</v>
      </c>
      <c r="F87" s="3">
        <v>0.99312204869991405</v>
      </c>
      <c r="G87" s="3">
        <v>1.7137606027883201</v>
      </c>
      <c r="H87" s="3">
        <v>1.6296270003477999</v>
      </c>
      <c r="I87" s="3">
        <v>344.13</v>
      </c>
      <c r="J87" s="3">
        <v>2197008</v>
      </c>
      <c r="K87" s="3">
        <v>57252354048</v>
      </c>
      <c r="L87" s="3">
        <v>397.66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1.0498326722341699E-2</v>
      </c>
      <c r="D89" s="3">
        <v>39.465997142188797</v>
      </c>
      <c r="E89" s="3">
        <v>0.99364503685632699</v>
      </c>
      <c r="F89" s="3">
        <v>0.99613186678662802</v>
      </c>
      <c r="G89" s="3">
        <v>1.3861140973838399</v>
      </c>
      <c r="H89" s="3">
        <v>1.6040507166704501</v>
      </c>
      <c r="I89" s="3">
        <v>342.43</v>
      </c>
      <c r="J89" s="3">
        <v>2186640</v>
      </c>
      <c r="K89" s="3">
        <v>56247957504</v>
      </c>
      <c r="L89" s="3">
        <v>393.33</v>
      </c>
    </row>
    <row r="90" spans="2:12" x14ac:dyDescent="0.35">
      <c r="B90" s="9" t="s">
        <v>12</v>
      </c>
      <c r="C90" s="3">
        <v>1.3949426293981699E-2</v>
      </c>
      <c r="D90" s="3">
        <v>37.035617200557702</v>
      </c>
      <c r="E90" s="3">
        <v>0.99102958475748604</v>
      </c>
      <c r="F90" s="3">
        <v>0.99311867988434599</v>
      </c>
      <c r="G90" s="3">
        <v>1.7844882892010601</v>
      </c>
      <c r="H90" s="3">
        <v>2.1288905633438699</v>
      </c>
      <c r="I90" s="3">
        <v>341.15</v>
      </c>
      <c r="J90" s="3">
        <v>2186640</v>
      </c>
      <c r="K90" s="3">
        <v>56247957504</v>
      </c>
      <c r="L90" s="3">
        <v>393.12</v>
      </c>
    </row>
    <row r="91" spans="2:12" x14ac:dyDescent="0.35">
      <c r="B91" s="9" t="s">
        <v>13</v>
      </c>
      <c r="C91" s="3">
        <v>1.77920623594451E-2</v>
      </c>
      <c r="D91" s="3">
        <v>34.944570610511697</v>
      </c>
      <c r="E91" s="3">
        <v>0.98855514232489095</v>
      </c>
      <c r="F91" s="3">
        <v>0.98654777265536298</v>
      </c>
      <c r="G91" s="3">
        <v>2.3760995968527601</v>
      </c>
      <c r="H91" s="3">
        <v>2.85488887258427</v>
      </c>
      <c r="I91" s="3">
        <v>341.07</v>
      </c>
      <c r="J91" s="3">
        <v>2186640</v>
      </c>
      <c r="K91" s="3">
        <v>56247957504</v>
      </c>
      <c r="L91" s="3">
        <v>393.24</v>
      </c>
    </row>
    <row r="92" spans="2:12" x14ac:dyDescent="0.35">
      <c r="B92" s="9" t="s">
        <v>14</v>
      </c>
      <c r="C92" s="3">
        <v>2.2955213676713399E-2</v>
      </c>
      <c r="D92" s="3">
        <v>32.752237379086203</v>
      </c>
      <c r="E92" s="3">
        <v>0.98493671403178096</v>
      </c>
      <c r="F92" s="3">
        <v>0.97071365429744905</v>
      </c>
      <c r="G92" s="3">
        <v>3.5099663018493699</v>
      </c>
      <c r="H92" s="3">
        <v>3.93226626367598</v>
      </c>
      <c r="I92" s="3">
        <v>340</v>
      </c>
      <c r="J92" s="3">
        <v>2186640</v>
      </c>
      <c r="K92" s="3">
        <v>56247957504</v>
      </c>
      <c r="L92" s="3">
        <v>392.26</v>
      </c>
    </row>
    <row r="93" spans="2:12" x14ac:dyDescent="0.35">
      <c r="B93" s="9" t="s">
        <v>15</v>
      </c>
      <c r="C93" s="3">
        <v>7.49242959519274E-2</v>
      </c>
      <c r="D93" s="3">
        <v>22.503190946009099</v>
      </c>
      <c r="E93" s="3">
        <v>0.80693483154925805</v>
      </c>
      <c r="F93" s="3">
        <v>0.92633137761449102</v>
      </c>
      <c r="G93" s="3">
        <v>8.4678512382708107</v>
      </c>
      <c r="H93" s="3">
        <v>10.3753203115324</v>
      </c>
      <c r="I93" s="3">
        <v>340.03</v>
      </c>
      <c r="J93" s="3">
        <v>2184048</v>
      </c>
      <c r="K93" s="3">
        <v>55996858368</v>
      </c>
      <c r="L93" s="3">
        <v>393.09</v>
      </c>
    </row>
    <row r="94" spans="2:12" x14ac:dyDescent="0.35">
      <c r="B94" s="9" t="s">
        <v>16</v>
      </c>
      <c r="C94" s="3">
        <v>1.5334064628912399E-2</v>
      </c>
      <c r="D94" s="3">
        <v>36.222047935904001</v>
      </c>
      <c r="E94" s="3">
        <v>0.98860789397107796</v>
      </c>
      <c r="F94" s="3">
        <v>0.99092009523083402</v>
      </c>
      <c r="G94" s="3">
        <v>2.07696926830898</v>
      </c>
      <c r="H94" s="3">
        <v>2.2437933416471099</v>
      </c>
      <c r="I94" s="3">
        <v>340.81</v>
      </c>
      <c r="J94" s="3">
        <v>2185776</v>
      </c>
      <c r="K94" s="3">
        <v>56164257792</v>
      </c>
      <c r="L94" s="3">
        <v>392.62</v>
      </c>
    </row>
    <row r="95" spans="2:12" x14ac:dyDescent="0.35">
      <c r="B95" s="9" t="s">
        <v>17</v>
      </c>
      <c r="C95" s="3">
        <v>1.01607239266449E-2</v>
      </c>
      <c r="D95" s="3">
        <v>39.734839746613403</v>
      </c>
      <c r="E95" s="3">
        <v>0.99390441823125197</v>
      </c>
      <c r="F95" s="3">
        <v>0.99307265334619399</v>
      </c>
      <c r="G95" s="3">
        <v>1.90252626400805</v>
      </c>
      <c r="H95" s="3">
        <v>1.6397707917606199</v>
      </c>
      <c r="I95" s="3">
        <v>341.49</v>
      </c>
      <c r="J95" s="3">
        <v>2190096</v>
      </c>
      <c r="K95" s="3">
        <v>56582756352</v>
      </c>
      <c r="L95" s="3">
        <v>394.57</v>
      </c>
    </row>
    <row r="96" spans="2:12" x14ac:dyDescent="0.35">
      <c r="B96" s="9" t="s">
        <v>18</v>
      </c>
      <c r="C96" s="3">
        <v>9.9449374530895304E-3</v>
      </c>
      <c r="D96" s="3">
        <v>39.926950476170703</v>
      </c>
      <c r="E96" s="3">
        <v>0.99468181887606899</v>
      </c>
      <c r="F96" s="3">
        <v>0.99317070846877598</v>
      </c>
      <c r="G96" s="3">
        <v>1.6472477772263201</v>
      </c>
      <c r="H96" s="3">
        <v>1.64198772175482</v>
      </c>
      <c r="I96" s="3">
        <v>343.39</v>
      </c>
      <c r="J96" s="3">
        <v>2197008</v>
      </c>
      <c r="K96" s="3">
        <v>57252354048</v>
      </c>
      <c r="L96" s="3">
        <v>397.66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2.1927368428618432E-2</v>
      </c>
      <c r="D97" s="10">
        <f t="shared" ref="D97" si="0">(SUM(D8:D15)+SUM(D17:D24)+SUM(D26:D33)+SUM(D35:D42)+SUM(D44:D51)+SUM(D53:D60)+SUM(D62:D69)+SUM(D71:D78)+SUM(D80:D87)+SUM(D89:D96))/80</f>
        <v>35.209701534598373</v>
      </c>
      <c r="E97" s="10">
        <f t="shared" ref="E97" si="1">(SUM(E8:E15)+SUM(E17:E24)+SUM(E26:E33)+SUM(E35:E42)+SUM(E44:E51)+SUM(E53:E60)+SUM(E62:E69)+SUM(E71:E78)+SUM(E80:E87)+SUM(E89:E96))/80</f>
        <v>0.96856240551042505</v>
      </c>
      <c r="F97" s="10">
        <f t="shared" ref="F97:L97" si="2">(SUM(F8:F15)+SUM(F17:F24)+SUM(F26:F33)+SUM(F35:F42)+SUM(F44:F51)+SUM(F53:F60)+SUM(F62:F69)+SUM(F71:F78)+SUM(F80:F87)+SUM(F89:F96))/80</f>
        <v>0.98190194536074882</v>
      </c>
      <c r="G97" s="10">
        <f t="shared" si="2"/>
        <v>2.9158427979255706</v>
      </c>
      <c r="H97" s="10">
        <f t="shared" si="2"/>
        <v>3.29139001406008</v>
      </c>
      <c r="I97" s="10">
        <f t="shared" si="2"/>
        <v>376.34474999999998</v>
      </c>
      <c r="J97" s="10">
        <f t="shared" si="2"/>
        <v>2187936</v>
      </c>
      <c r="K97" s="10">
        <f t="shared" si="2"/>
        <v>56373507072</v>
      </c>
      <c r="L97" s="10">
        <f t="shared" si="2"/>
        <v>393.73624999999998</v>
      </c>
      <c r="M97" s="10"/>
    </row>
    <row r="98" spans="2:13" x14ac:dyDescent="0.35">
      <c r="B98" s="17" t="s">
        <v>142</v>
      </c>
      <c r="C98" s="12">
        <f>SUM(C8:C11,C13:C15,C17:C20,C22:C24,C26:C29,C31:C33,C35:C38,C40:C42,C44:C47,C49:C51,C53:C56,C58:C60,C62:C65,C67:C69,C71:C74,C76:C78,C80:C83,C85:C87,C89:C92,C94:C96)/70</f>
        <v>1.4565144307278649E-2</v>
      </c>
      <c r="D98" s="12">
        <f t="shared" ref="D98:L98" si="3">SUM(D8:D11,D13:D15,D17:D20,D22:D24,D26:D29,D31:D33,D35:D38,D40:D42,D44:D47,D49:D51,D53:D56,D58:D60,D62:D65,D67:D69,D71:D74,D76:D78,D80:D83,D85:D87,D89:D92,D94:D96)/70</f>
        <v>37.000297727574335</v>
      </c>
      <c r="E98" s="12">
        <f t="shared" si="3"/>
        <v>0.99070611736505698</v>
      </c>
      <c r="F98" s="12">
        <f t="shared" si="3"/>
        <v>0.98932458224420539</v>
      </c>
      <c r="G98" s="12">
        <f t="shared" si="3"/>
        <v>2.1608647020183747</v>
      </c>
      <c r="H98" s="12">
        <f t="shared" si="3"/>
        <v>2.3195611423742517</v>
      </c>
      <c r="I98" s="12">
        <f t="shared" si="3"/>
        <v>376.43371428571442</v>
      </c>
      <c r="J98" s="12">
        <f t="shared" si="3"/>
        <v>2188491.4285714286</v>
      </c>
      <c r="K98" s="12">
        <f t="shared" si="3"/>
        <v>56427314029.714287</v>
      </c>
      <c r="L98" s="12">
        <f t="shared" si="3"/>
        <v>393.82857142857142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4.2596535406495599E-2</v>
      </c>
      <c r="D103" s="3">
        <v>27.395585399099001</v>
      </c>
      <c r="E103" s="3">
        <v>0.94891531246445904</v>
      </c>
      <c r="F103" s="3">
        <v>0.96521115135389302</v>
      </c>
      <c r="G103" s="3">
        <v>8.2512010669117792</v>
      </c>
      <c r="H103" s="3">
        <v>7.4928814440440599</v>
      </c>
      <c r="I103" s="3">
        <v>298.76</v>
      </c>
      <c r="J103" s="3">
        <v>2134770</v>
      </c>
      <c r="K103" s="3">
        <v>56656105472</v>
      </c>
      <c r="L103" s="3">
        <v>362.64</v>
      </c>
    </row>
    <row r="104" spans="2:13" x14ac:dyDescent="0.35">
      <c r="B104" s="9" t="s">
        <v>12</v>
      </c>
      <c r="C104" s="3">
        <v>4.3596632594525599E-2</v>
      </c>
      <c r="D104" s="3">
        <v>27.1925984686237</v>
      </c>
      <c r="E104" s="3">
        <v>0.94117861971694405</v>
      </c>
      <c r="F104" s="3">
        <v>0.95646230727089199</v>
      </c>
      <c r="G104" s="3">
        <v>8.3872282190388692</v>
      </c>
      <c r="H104" s="3">
        <v>8.2792163637518907</v>
      </c>
      <c r="I104" s="3">
        <v>301.54000000000002</v>
      </c>
      <c r="J104" s="3">
        <v>2134770</v>
      </c>
      <c r="K104" s="3">
        <v>56656105472</v>
      </c>
      <c r="L104" s="3">
        <v>362.55</v>
      </c>
    </row>
    <row r="105" spans="2:13" x14ac:dyDescent="0.35">
      <c r="B105" s="9" t="s">
        <v>13</v>
      </c>
      <c r="C105" s="3">
        <v>4.5480760095030701E-2</v>
      </c>
      <c r="D105" s="3">
        <v>26.8294284612107</v>
      </c>
      <c r="E105" s="3">
        <v>0.92921944658159095</v>
      </c>
      <c r="F105" s="3">
        <v>0.93768741905584796</v>
      </c>
      <c r="G105" s="3">
        <v>8.6248240996049894</v>
      </c>
      <c r="H105" s="3">
        <v>9.7407009687634893</v>
      </c>
      <c r="I105" s="3">
        <v>299.61</v>
      </c>
      <c r="J105" s="3">
        <v>2134770</v>
      </c>
      <c r="K105" s="3">
        <v>56656105472</v>
      </c>
      <c r="L105" s="3">
        <v>363.7</v>
      </c>
    </row>
    <row r="106" spans="2:13" x14ac:dyDescent="0.35">
      <c r="B106" s="9" t="s">
        <v>14</v>
      </c>
      <c r="C106" s="3">
        <v>5.0090426176792997E-2</v>
      </c>
      <c r="D106" s="3">
        <v>25.994806124878998</v>
      </c>
      <c r="E106" s="3">
        <v>0.89479742587997801</v>
      </c>
      <c r="F106" s="3">
        <v>0.88936373596566798</v>
      </c>
      <c r="G106" s="3">
        <v>8.9966063957308506</v>
      </c>
      <c r="H106" s="3">
        <v>13.265912717342401</v>
      </c>
      <c r="I106" s="3">
        <v>298.44</v>
      </c>
      <c r="J106" s="3">
        <v>2134770</v>
      </c>
      <c r="K106" s="3">
        <v>56656105472</v>
      </c>
      <c r="L106" s="3">
        <v>363.41</v>
      </c>
    </row>
    <row r="107" spans="2:13" x14ac:dyDescent="0.35">
      <c r="B107" s="9" t="s">
        <v>15</v>
      </c>
      <c r="C107" s="3">
        <v>6.2398609510252202E-2</v>
      </c>
      <c r="D107" s="3">
        <v>24.0892918727459</v>
      </c>
      <c r="E107" s="3">
        <v>0.79520925337111203</v>
      </c>
      <c r="F107" s="3">
        <v>0.91998256768376396</v>
      </c>
      <c r="G107" s="3">
        <v>10.448828315837201</v>
      </c>
      <c r="H107" s="3">
        <v>12.516596569162401</v>
      </c>
      <c r="I107" s="3">
        <v>300.18</v>
      </c>
      <c r="J107" s="3">
        <v>2132178</v>
      </c>
      <c r="K107" s="3">
        <v>56391056384</v>
      </c>
      <c r="L107" s="3">
        <v>361.89</v>
      </c>
    </row>
    <row r="108" spans="2:13" x14ac:dyDescent="0.35">
      <c r="B108" s="9" t="s">
        <v>16</v>
      </c>
      <c r="C108" s="3">
        <v>4.4596705447589598E-2</v>
      </c>
      <c r="D108" s="3">
        <v>26.9976801788907</v>
      </c>
      <c r="E108" s="3">
        <v>0.93519084911101102</v>
      </c>
      <c r="F108" s="3">
        <v>0.95459363314427004</v>
      </c>
      <c r="G108" s="3">
        <v>8.5176729839203205</v>
      </c>
      <c r="H108" s="3">
        <v>8.5215147632371497</v>
      </c>
      <c r="I108" s="3">
        <v>300.10000000000002</v>
      </c>
      <c r="J108" s="3">
        <v>2133906</v>
      </c>
      <c r="K108" s="3">
        <v>56567755776</v>
      </c>
      <c r="L108" s="3">
        <v>363.01</v>
      </c>
    </row>
    <row r="109" spans="2:13" x14ac:dyDescent="0.35">
      <c r="B109" s="9" t="s">
        <v>17</v>
      </c>
      <c r="C109" s="3">
        <v>4.3589242761937798E-2</v>
      </c>
      <c r="D109" s="3">
        <v>27.192170457133599</v>
      </c>
      <c r="E109" s="3">
        <v>0.94470791454281799</v>
      </c>
      <c r="F109" s="3">
        <v>0.95608611421520895</v>
      </c>
      <c r="G109" s="3">
        <v>8.4320254472272893</v>
      </c>
      <c r="H109" s="3">
        <v>8.1091728279488997</v>
      </c>
      <c r="I109" s="3">
        <v>301.55</v>
      </c>
      <c r="J109" s="3">
        <v>2138226</v>
      </c>
      <c r="K109" s="3">
        <v>57009504256</v>
      </c>
      <c r="L109" s="3">
        <v>364.7</v>
      </c>
    </row>
    <row r="110" spans="2:13" x14ac:dyDescent="0.35">
      <c r="B110" s="9" t="s">
        <v>18</v>
      </c>
      <c r="C110" s="3">
        <v>4.2679763923609802E-2</v>
      </c>
      <c r="D110" s="3">
        <v>27.378655601560201</v>
      </c>
      <c r="E110" s="3">
        <v>0.94680976391979499</v>
      </c>
      <c r="F110" s="3">
        <v>0.95804709550509004</v>
      </c>
      <c r="G110" s="3">
        <v>8.2242696910669792</v>
      </c>
      <c r="H110" s="3">
        <v>7.9484661607413196</v>
      </c>
      <c r="I110" s="3">
        <v>307.16000000000003</v>
      </c>
      <c r="J110" s="3">
        <v>2145138</v>
      </c>
      <c r="K110" s="3">
        <v>57716301824</v>
      </c>
      <c r="L110" s="3">
        <v>367.53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4.2835729395323603E-2</v>
      </c>
      <c r="D112" s="3">
        <v>27.342851369726301</v>
      </c>
      <c r="E112" s="3">
        <v>0.94836359439787299</v>
      </c>
      <c r="F112" s="3">
        <v>0.96392754478526199</v>
      </c>
      <c r="G112" s="3">
        <v>8.2934874817803799</v>
      </c>
      <c r="H112" s="3">
        <v>7.4775886504924003</v>
      </c>
      <c r="I112" s="3">
        <v>303.61</v>
      </c>
      <c r="J112" s="3">
        <v>2134770</v>
      </c>
      <c r="K112" s="3">
        <v>56656105472</v>
      </c>
      <c r="L112" s="3">
        <v>362.64</v>
      </c>
    </row>
    <row r="113" spans="2:12" x14ac:dyDescent="0.35">
      <c r="B113" s="9" t="s">
        <v>12</v>
      </c>
      <c r="C113" s="3">
        <v>4.3847498829724399E-2</v>
      </c>
      <c r="D113" s="3">
        <v>27.139548763905999</v>
      </c>
      <c r="E113" s="3">
        <v>0.94140840730741304</v>
      </c>
      <c r="F113" s="3">
        <v>0.95574426546729696</v>
      </c>
      <c r="G113" s="3">
        <v>8.4282385597798495</v>
      </c>
      <c r="H113" s="3">
        <v>8.3555548267841893</v>
      </c>
      <c r="I113" s="3">
        <v>302.76</v>
      </c>
      <c r="J113" s="3">
        <v>2134770</v>
      </c>
      <c r="K113" s="3">
        <v>56656105472</v>
      </c>
      <c r="L113" s="3">
        <v>362.55</v>
      </c>
    </row>
    <row r="114" spans="2:12" x14ac:dyDescent="0.35">
      <c r="B114" s="9" t="s">
        <v>13</v>
      </c>
      <c r="C114" s="3">
        <v>4.5760824569634498E-2</v>
      </c>
      <c r="D114" s="3">
        <v>26.769673466077599</v>
      </c>
      <c r="E114" s="3">
        <v>0.92560804214613102</v>
      </c>
      <c r="F114" s="3">
        <v>0.93181642428010003</v>
      </c>
      <c r="G114" s="3">
        <v>8.6653478759335503</v>
      </c>
      <c r="H114" s="3">
        <v>9.8876072387530591</v>
      </c>
      <c r="I114" s="3">
        <v>300</v>
      </c>
      <c r="J114" s="3">
        <v>2134770</v>
      </c>
      <c r="K114" s="3">
        <v>56656105472</v>
      </c>
      <c r="L114" s="3">
        <v>363.7</v>
      </c>
    </row>
    <row r="115" spans="2:12" x14ac:dyDescent="0.35">
      <c r="B115" s="9" t="s">
        <v>14</v>
      </c>
      <c r="C115" s="3">
        <v>4.9690855103265201E-2</v>
      </c>
      <c r="D115" s="3">
        <v>26.060931357234399</v>
      </c>
      <c r="E115" s="3">
        <v>0.89153462309303</v>
      </c>
      <c r="F115" s="3">
        <v>0.88499248973926803</v>
      </c>
      <c r="G115" s="3">
        <v>8.9901807681775097</v>
      </c>
      <c r="H115" s="3">
        <v>13.3371319535918</v>
      </c>
      <c r="I115" s="3">
        <v>296.61</v>
      </c>
      <c r="J115" s="3">
        <v>2134770</v>
      </c>
      <c r="K115" s="3">
        <v>56656105472</v>
      </c>
      <c r="L115" s="3">
        <v>363.41</v>
      </c>
    </row>
    <row r="116" spans="2:12" x14ac:dyDescent="0.35">
      <c r="B116" s="9" t="s">
        <v>15</v>
      </c>
      <c r="C116" s="3">
        <v>6.1897910706706701E-2</v>
      </c>
      <c r="D116" s="3">
        <v>24.156214998837001</v>
      </c>
      <c r="E116" s="3">
        <v>0.80263466255513405</v>
      </c>
      <c r="F116" s="3">
        <v>0.92471775467206296</v>
      </c>
      <c r="G116" s="3">
        <v>10.4199915228204</v>
      </c>
      <c r="H116" s="3">
        <v>12.2421049267979</v>
      </c>
      <c r="I116" s="3">
        <v>304.89</v>
      </c>
      <c r="J116" s="3">
        <v>2132178</v>
      </c>
      <c r="K116" s="3">
        <v>56391056384</v>
      </c>
      <c r="L116" s="3">
        <v>361.89</v>
      </c>
    </row>
    <row r="117" spans="2:12" x14ac:dyDescent="0.35">
      <c r="B117" s="9" t="s">
        <v>16</v>
      </c>
      <c r="C117" s="3">
        <v>4.45460489427447E-2</v>
      </c>
      <c r="D117" s="3">
        <v>27.006113601478599</v>
      </c>
      <c r="E117" s="3">
        <v>0.93390196891149502</v>
      </c>
      <c r="F117" s="3">
        <v>0.952981093361561</v>
      </c>
      <c r="G117" s="3">
        <v>8.5111577042924296</v>
      </c>
      <c r="H117" s="3">
        <v>8.5773951021579702</v>
      </c>
      <c r="I117" s="3">
        <v>299.76</v>
      </c>
      <c r="J117" s="3">
        <v>2133906</v>
      </c>
      <c r="K117" s="3">
        <v>56567755776</v>
      </c>
      <c r="L117" s="3">
        <v>363.01</v>
      </c>
    </row>
    <row r="118" spans="2:12" x14ac:dyDescent="0.35">
      <c r="B118" s="9" t="s">
        <v>17</v>
      </c>
      <c r="C118" s="3">
        <v>4.3591247400171201E-2</v>
      </c>
      <c r="D118" s="3">
        <v>27.1915853701062</v>
      </c>
      <c r="E118" s="3">
        <v>0.94467341825782603</v>
      </c>
      <c r="F118" s="3">
        <v>0.95675215699783001</v>
      </c>
      <c r="G118" s="3">
        <v>8.4278485052866294</v>
      </c>
      <c r="H118" s="3">
        <v>8.1130779886068591</v>
      </c>
      <c r="I118" s="3">
        <v>300.66000000000003</v>
      </c>
      <c r="J118" s="3">
        <v>2138226</v>
      </c>
      <c r="K118" s="3">
        <v>57009504256</v>
      </c>
      <c r="L118" s="3">
        <v>364.7</v>
      </c>
    </row>
    <row r="119" spans="2:12" x14ac:dyDescent="0.35">
      <c r="B119" s="9" t="s">
        <v>18</v>
      </c>
      <c r="C119" s="3">
        <v>4.2573359160051998E-2</v>
      </c>
      <c r="D119" s="3">
        <v>27.398451589141501</v>
      </c>
      <c r="E119" s="3">
        <v>0.94707254957376796</v>
      </c>
      <c r="F119" s="3">
        <v>0.95820045204742899</v>
      </c>
      <c r="G119" s="3">
        <v>8.1937599439790993</v>
      </c>
      <c r="H119" s="3">
        <v>7.8957362465751704</v>
      </c>
      <c r="I119" s="3">
        <v>303.87</v>
      </c>
      <c r="J119" s="3">
        <v>2145138</v>
      </c>
      <c r="K119" s="3">
        <v>57716301824</v>
      </c>
      <c r="L119" s="3">
        <v>367.53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4.1732444461542902E-2</v>
      </c>
      <c r="D121" s="3">
        <v>27.571265254488601</v>
      </c>
      <c r="E121" s="3">
        <v>0.94883442925767503</v>
      </c>
      <c r="F121" s="3">
        <v>0.96250292109937097</v>
      </c>
      <c r="G121" s="3">
        <v>8.0879729023343003</v>
      </c>
      <c r="H121" s="3">
        <v>7.4547484979078797</v>
      </c>
      <c r="I121" s="3">
        <v>303.63</v>
      </c>
      <c r="J121" s="3">
        <v>2134770</v>
      </c>
      <c r="K121" s="3">
        <v>56656105472</v>
      </c>
      <c r="L121" s="3">
        <v>362.64</v>
      </c>
    </row>
    <row r="122" spans="2:12" x14ac:dyDescent="0.35">
      <c r="B122" s="9" t="s">
        <v>12</v>
      </c>
      <c r="C122" s="3">
        <v>4.34622033242388E-2</v>
      </c>
      <c r="D122" s="3">
        <v>27.217885216567399</v>
      </c>
      <c r="E122" s="3">
        <v>0.94050915746080999</v>
      </c>
      <c r="F122" s="3">
        <v>0.95455141337591098</v>
      </c>
      <c r="G122" s="3">
        <v>8.3487934144697107</v>
      </c>
      <c r="H122" s="3">
        <v>8.3643102755264902</v>
      </c>
      <c r="I122" s="3">
        <v>297.22000000000003</v>
      </c>
      <c r="J122" s="3">
        <v>2134770</v>
      </c>
      <c r="K122" s="3">
        <v>56656105472</v>
      </c>
      <c r="L122" s="3">
        <v>362.55</v>
      </c>
    </row>
    <row r="123" spans="2:12" x14ac:dyDescent="0.35">
      <c r="B123" s="9" t="s">
        <v>13</v>
      </c>
      <c r="C123" s="3">
        <v>4.5882521453599397E-2</v>
      </c>
      <c r="D123" s="3">
        <v>26.752823832997901</v>
      </c>
      <c r="E123" s="3">
        <v>0.92831019708001905</v>
      </c>
      <c r="F123" s="3">
        <v>0.93647077034239501</v>
      </c>
      <c r="G123" s="3">
        <v>8.6800119869236791</v>
      </c>
      <c r="H123" s="3">
        <v>9.7857383823769108</v>
      </c>
      <c r="I123" s="3">
        <v>299.86</v>
      </c>
      <c r="J123" s="3">
        <v>2134770</v>
      </c>
      <c r="K123" s="3">
        <v>56656105472</v>
      </c>
      <c r="L123" s="3">
        <v>363.7</v>
      </c>
    </row>
    <row r="124" spans="2:12" x14ac:dyDescent="0.35">
      <c r="B124" s="9" t="s">
        <v>14</v>
      </c>
      <c r="C124" s="3">
        <v>4.9738152463141498E-2</v>
      </c>
      <c r="D124" s="3">
        <v>26.058526115298001</v>
      </c>
      <c r="E124" s="3">
        <v>0.88351552487424001</v>
      </c>
      <c r="F124" s="3">
        <v>0.87379159136353901</v>
      </c>
      <c r="G124" s="3">
        <v>8.9739193473524406</v>
      </c>
      <c r="H124" s="3">
        <v>13.568163956041101</v>
      </c>
      <c r="I124" s="3">
        <v>301.45</v>
      </c>
      <c r="J124" s="3">
        <v>2134770</v>
      </c>
      <c r="K124" s="3">
        <v>56656105472</v>
      </c>
      <c r="L124" s="3">
        <v>363.41</v>
      </c>
    </row>
    <row r="125" spans="2:12" x14ac:dyDescent="0.35">
      <c r="B125" s="9" t="s">
        <v>15</v>
      </c>
      <c r="C125" s="3">
        <v>6.21204036038445E-2</v>
      </c>
      <c r="D125" s="3">
        <v>24.128109800906699</v>
      </c>
      <c r="E125" s="3">
        <v>0.79862042768074604</v>
      </c>
      <c r="F125" s="3">
        <v>0.92837593154798403</v>
      </c>
      <c r="G125" s="3">
        <v>10.4232725868352</v>
      </c>
      <c r="H125" s="3">
        <v>12.1908896070802</v>
      </c>
      <c r="I125" s="3">
        <v>304.39</v>
      </c>
      <c r="J125" s="3">
        <v>2132178</v>
      </c>
      <c r="K125" s="3">
        <v>56391056384</v>
      </c>
      <c r="L125" s="3">
        <v>361.89</v>
      </c>
    </row>
    <row r="126" spans="2:12" x14ac:dyDescent="0.35">
      <c r="B126" s="9" t="s">
        <v>16</v>
      </c>
      <c r="C126" s="3">
        <v>4.41896509808836E-2</v>
      </c>
      <c r="D126" s="3">
        <v>27.074430266484999</v>
      </c>
      <c r="E126" s="3">
        <v>0.93315782630552002</v>
      </c>
      <c r="F126" s="3">
        <v>0.95209281215529196</v>
      </c>
      <c r="G126" s="3">
        <v>8.4343492598836001</v>
      </c>
      <c r="H126" s="3">
        <v>8.5682580165957791</v>
      </c>
      <c r="I126" s="3">
        <v>303.95</v>
      </c>
      <c r="J126" s="3">
        <v>2133906</v>
      </c>
      <c r="K126" s="3">
        <v>56567755776</v>
      </c>
      <c r="L126" s="3">
        <v>363.01</v>
      </c>
    </row>
    <row r="127" spans="2:12" x14ac:dyDescent="0.35">
      <c r="B127" s="9" t="s">
        <v>17</v>
      </c>
      <c r="C127" s="3">
        <v>4.2984406798486002E-2</v>
      </c>
      <c r="D127" s="3">
        <v>27.315136250134199</v>
      </c>
      <c r="E127" s="3">
        <v>0.94539172413171402</v>
      </c>
      <c r="F127" s="3">
        <v>0.95787341835102002</v>
      </c>
      <c r="G127" s="3">
        <v>8.3171355547985204</v>
      </c>
      <c r="H127" s="3">
        <v>8.1531404631835596</v>
      </c>
      <c r="I127" s="3">
        <v>302.31</v>
      </c>
      <c r="J127" s="3">
        <v>2138226</v>
      </c>
      <c r="K127" s="3">
        <v>57009504256</v>
      </c>
      <c r="L127" s="3">
        <v>364.7</v>
      </c>
    </row>
    <row r="128" spans="2:12" x14ac:dyDescent="0.35">
      <c r="B128" s="9" t="s">
        <v>18</v>
      </c>
      <c r="C128" s="3">
        <v>4.2542001424138803E-2</v>
      </c>
      <c r="D128" s="3">
        <v>27.4034908395986</v>
      </c>
      <c r="E128" s="3">
        <v>0.94612539903251502</v>
      </c>
      <c r="F128" s="3">
        <v>0.95628390710397204</v>
      </c>
      <c r="G128" s="3">
        <v>8.1965530532474808</v>
      </c>
      <c r="H128" s="3">
        <v>7.9693776386589601</v>
      </c>
      <c r="I128" s="3">
        <v>306.13</v>
      </c>
      <c r="J128" s="3">
        <v>2145138</v>
      </c>
      <c r="K128" s="3">
        <v>57716301824</v>
      </c>
      <c r="L128" s="3">
        <v>367.53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4.2045231121916597E-2</v>
      </c>
      <c r="D130" s="3">
        <v>27.5078601238482</v>
      </c>
      <c r="E130" s="3">
        <v>0.94963574012492302</v>
      </c>
      <c r="F130" s="3">
        <v>0.96476987548140702</v>
      </c>
      <c r="G130" s="3">
        <v>8.1523153835705404</v>
      </c>
      <c r="H130" s="3">
        <v>7.4585366915762998</v>
      </c>
      <c r="I130" s="3">
        <v>307.82</v>
      </c>
      <c r="J130" s="3">
        <v>2134770</v>
      </c>
      <c r="K130" s="3">
        <v>56656105472</v>
      </c>
      <c r="L130" s="3">
        <v>362.64</v>
      </c>
    </row>
    <row r="131" spans="2:12" x14ac:dyDescent="0.35">
      <c r="B131" s="9" t="s">
        <v>12</v>
      </c>
      <c r="C131" s="3">
        <v>4.3487002169647099E-2</v>
      </c>
      <c r="D131" s="3">
        <v>27.214817850715999</v>
      </c>
      <c r="E131" s="3">
        <v>0.94140511322203602</v>
      </c>
      <c r="F131" s="3">
        <v>0.95614108653097896</v>
      </c>
      <c r="G131" s="3">
        <v>8.3695689247795997</v>
      </c>
      <c r="H131" s="3">
        <v>8.2723426321259197</v>
      </c>
      <c r="I131" s="3">
        <v>305.82</v>
      </c>
      <c r="J131" s="3">
        <v>2134770</v>
      </c>
      <c r="K131" s="3">
        <v>56656105472</v>
      </c>
      <c r="L131" s="3">
        <v>362.55</v>
      </c>
    </row>
    <row r="132" spans="2:12" x14ac:dyDescent="0.35">
      <c r="B132" s="9" t="s">
        <v>13</v>
      </c>
      <c r="C132" s="3">
        <v>4.5924455368583299E-2</v>
      </c>
      <c r="D132" s="3">
        <v>26.742655056560601</v>
      </c>
      <c r="E132" s="3">
        <v>0.92142484947260905</v>
      </c>
      <c r="F132" s="3">
        <v>0.92530118245454296</v>
      </c>
      <c r="G132" s="3">
        <v>8.7047770868814105</v>
      </c>
      <c r="H132" s="3">
        <v>9.9561456257531997</v>
      </c>
      <c r="I132" s="3">
        <v>305.3</v>
      </c>
      <c r="J132" s="3">
        <v>2134770</v>
      </c>
      <c r="K132" s="3">
        <v>56656105472</v>
      </c>
      <c r="L132" s="3">
        <v>363.7</v>
      </c>
    </row>
    <row r="133" spans="2:12" x14ac:dyDescent="0.35">
      <c r="B133" s="9" t="s">
        <v>14</v>
      </c>
      <c r="C133" s="3">
        <v>4.9890422448815502E-2</v>
      </c>
      <c r="D133" s="3">
        <v>26.025498122152602</v>
      </c>
      <c r="E133" s="3">
        <v>0.88382756511412197</v>
      </c>
      <c r="F133" s="3">
        <v>0.874637514105717</v>
      </c>
      <c r="G133" s="3">
        <v>8.9975739517111197</v>
      </c>
      <c r="H133" s="3">
        <v>13.6762329166363</v>
      </c>
      <c r="I133" s="3">
        <v>303.86</v>
      </c>
      <c r="J133" s="3">
        <v>2134770</v>
      </c>
      <c r="K133" s="3">
        <v>56656105472</v>
      </c>
      <c r="L133" s="3">
        <v>363.41</v>
      </c>
    </row>
    <row r="134" spans="2:12" x14ac:dyDescent="0.35">
      <c r="B134" s="9" t="s">
        <v>15</v>
      </c>
      <c r="C134" s="3">
        <v>6.07532035472945E-2</v>
      </c>
      <c r="D134" s="3">
        <v>24.318382885891999</v>
      </c>
      <c r="E134" s="3">
        <v>0.80710577527612004</v>
      </c>
      <c r="F134" s="3">
        <v>0.922927322538316</v>
      </c>
      <c r="G134" s="3">
        <v>10.3096342844305</v>
      </c>
      <c r="H134" s="3">
        <v>12.292701260622099</v>
      </c>
      <c r="I134" s="3">
        <v>305.99</v>
      </c>
      <c r="J134" s="3">
        <v>2132178</v>
      </c>
      <c r="K134" s="3">
        <v>56391056384</v>
      </c>
      <c r="L134" s="3">
        <v>361.89</v>
      </c>
    </row>
    <row r="135" spans="2:12" x14ac:dyDescent="0.35">
      <c r="B135" s="9" t="s">
        <v>16</v>
      </c>
      <c r="C135" s="3">
        <v>4.42238029201351E-2</v>
      </c>
      <c r="D135" s="3">
        <v>27.067720308939801</v>
      </c>
      <c r="E135" s="3">
        <v>0.93491616848398695</v>
      </c>
      <c r="F135" s="3">
        <v>0.95526792315031095</v>
      </c>
      <c r="G135" s="3">
        <v>8.4513764077264995</v>
      </c>
      <c r="H135" s="3">
        <v>8.4895042279182409</v>
      </c>
      <c r="I135" s="3">
        <v>303.5</v>
      </c>
      <c r="J135" s="3">
        <v>2133906</v>
      </c>
      <c r="K135" s="3">
        <v>56567755776</v>
      </c>
      <c r="L135" s="3">
        <v>363.01</v>
      </c>
    </row>
    <row r="136" spans="2:12" x14ac:dyDescent="0.35">
      <c r="B136" s="9" t="s">
        <v>17</v>
      </c>
      <c r="C136" s="3">
        <v>4.3182149346818598E-2</v>
      </c>
      <c r="D136" s="3">
        <v>27.272305529194799</v>
      </c>
      <c r="E136" s="3">
        <v>0.94489884697066895</v>
      </c>
      <c r="F136" s="3">
        <v>0.95664137675287997</v>
      </c>
      <c r="G136" s="3">
        <v>8.34687829707768</v>
      </c>
      <c r="H136" s="3">
        <v>8.0783695285657906</v>
      </c>
      <c r="I136" s="3">
        <v>303.43</v>
      </c>
      <c r="J136" s="3">
        <v>2138226</v>
      </c>
      <c r="K136" s="3">
        <v>57009504256</v>
      </c>
      <c r="L136" s="3">
        <v>364.7</v>
      </c>
    </row>
    <row r="137" spans="2:12" x14ac:dyDescent="0.35">
      <c r="B137" s="9" t="s">
        <v>18</v>
      </c>
      <c r="C137" s="3">
        <v>4.2487909310446798E-2</v>
      </c>
      <c r="D137" s="3">
        <v>27.415726863079001</v>
      </c>
      <c r="E137" s="3">
        <v>0.94737508479233601</v>
      </c>
      <c r="F137" s="3">
        <v>0.95914556855994804</v>
      </c>
      <c r="G137" s="3">
        <v>8.1866808616767397</v>
      </c>
      <c r="H137" s="3">
        <v>7.9208448757377798</v>
      </c>
      <c r="I137" s="3">
        <v>309.02999999999997</v>
      </c>
      <c r="J137" s="3">
        <v>2145138</v>
      </c>
      <c r="K137" s="3">
        <v>57716301824</v>
      </c>
      <c r="L137" s="3">
        <v>367.53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4.1690156864653501E-2</v>
      </c>
      <c r="D139" s="3">
        <v>27.580934548336</v>
      </c>
      <c r="E139" s="3">
        <v>0.94960184879239995</v>
      </c>
      <c r="F139" s="3">
        <v>0.96506104598946696</v>
      </c>
      <c r="G139" s="3">
        <v>8.03649607478145</v>
      </c>
      <c r="H139" s="3">
        <v>7.4757129097915902</v>
      </c>
      <c r="I139" s="3">
        <v>306.26</v>
      </c>
      <c r="J139" s="3">
        <v>2134770</v>
      </c>
      <c r="K139" s="3">
        <v>56656105472</v>
      </c>
      <c r="L139" s="3">
        <v>362.64</v>
      </c>
    </row>
    <row r="140" spans="2:12" x14ac:dyDescent="0.35">
      <c r="B140" s="9" t="s">
        <v>12</v>
      </c>
      <c r="C140" s="3">
        <v>4.3164744511148399E-2</v>
      </c>
      <c r="D140" s="3">
        <v>27.280460394421102</v>
      </c>
      <c r="E140" s="3">
        <v>0.94038239723438799</v>
      </c>
      <c r="F140" s="3">
        <v>0.95476884551257502</v>
      </c>
      <c r="G140" s="3">
        <v>8.3075474751215896</v>
      </c>
      <c r="H140" s="3">
        <v>8.3389386840808406</v>
      </c>
      <c r="I140" s="3">
        <v>302.17</v>
      </c>
      <c r="J140" s="3">
        <v>2134770</v>
      </c>
      <c r="K140" s="3">
        <v>56656105472</v>
      </c>
      <c r="L140" s="3">
        <v>362.55</v>
      </c>
    </row>
    <row r="141" spans="2:12" x14ac:dyDescent="0.35">
      <c r="B141" s="9" t="s">
        <v>13</v>
      </c>
      <c r="C141" s="3">
        <v>4.5164503144655699E-2</v>
      </c>
      <c r="D141" s="3">
        <v>26.888590190789699</v>
      </c>
      <c r="E141" s="3">
        <v>0.92849086923040103</v>
      </c>
      <c r="F141" s="3">
        <v>0.93650179880166995</v>
      </c>
      <c r="G141" s="3">
        <v>8.5670707716924994</v>
      </c>
      <c r="H141" s="3">
        <v>9.6821158749313501</v>
      </c>
      <c r="I141" s="3">
        <v>306.58999999999997</v>
      </c>
      <c r="J141" s="3">
        <v>2134770</v>
      </c>
      <c r="K141" s="3">
        <v>56656105472</v>
      </c>
      <c r="L141" s="3">
        <v>363.7</v>
      </c>
    </row>
    <row r="142" spans="2:12" x14ac:dyDescent="0.35">
      <c r="B142" s="9" t="s">
        <v>14</v>
      </c>
      <c r="C142" s="3">
        <v>4.9391817599223897E-2</v>
      </c>
      <c r="D142" s="3">
        <v>26.1169625165677</v>
      </c>
      <c r="E142" s="3">
        <v>0.88181931339036501</v>
      </c>
      <c r="F142" s="3">
        <v>0.87271437225664505</v>
      </c>
      <c r="G142" s="3">
        <v>8.94656830178935</v>
      </c>
      <c r="H142" s="3">
        <v>13.394317712417701</v>
      </c>
      <c r="I142" s="3">
        <v>303.61</v>
      </c>
      <c r="J142" s="3">
        <v>2134770</v>
      </c>
      <c r="K142" s="3">
        <v>56656105472</v>
      </c>
      <c r="L142" s="3">
        <v>363.41</v>
      </c>
    </row>
    <row r="143" spans="2:12" x14ac:dyDescent="0.35">
      <c r="B143" s="9" t="s">
        <v>15</v>
      </c>
      <c r="C143" s="3">
        <v>6.13581177755195E-2</v>
      </c>
      <c r="D143" s="3">
        <v>24.232928342707101</v>
      </c>
      <c r="E143" s="3">
        <v>0.80454900409936003</v>
      </c>
      <c r="F143" s="3">
        <v>0.91982225988716004</v>
      </c>
      <c r="G143" s="3">
        <v>10.349958955458799</v>
      </c>
      <c r="H143" s="3">
        <v>12.3754669316634</v>
      </c>
      <c r="I143" s="3">
        <v>307.33</v>
      </c>
      <c r="J143" s="3">
        <v>2132178</v>
      </c>
      <c r="K143" s="3">
        <v>56391056384</v>
      </c>
      <c r="L143" s="3">
        <v>361.89</v>
      </c>
    </row>
    <row r="144" spans="2:12" x14ac:dyDescent="0.35">
      <c r="B144" s="9" t="s">
        <v>16</v>
      </c>
      <c r="C144" s="3">
        <v>4.4564170506602802E-2</v>
      </c>
      <c r="D144" s="3">
        <v>27.0054981880687</v>
      </c>
      <c r="E144" s="3">
        <v>0.93292936390296</v>
      </c>
      <c r="F144" s="3">
        <v>0.95181778597175704</v>
      </c>
      <c r="G144" s="3">
        <v>8.5254615864201408</v>
      </c>
      <c r="H144" s="3">
        <v>8.6392091679202299</v>
      </c>
      <c r="I144" s="3">
        <v>304.05</v>
      </c>
      <c r="J144" s="3">
        <v>2133906</v>
      </c>
      <c r="K144" s="3">
        <v>56567755776</v>
      </c>
      <c r="L144" s="3">
        <v>363.01</v>
      </c>
    </row>
    <row r="145" spans="2:12" x14ac:dyDescent="0.35">
      <c r="B145" s="9" t="s">
        <v>17</v>
      </c>
      <c r="C145" s="3">
        <v>4.3208182505403897E-2</v>
      </c>
      <c r="D145" s="3">
        <v>27.270570795678701</v>
      </c>
      <c r="E145" s="3">
        <v>0.94541502032727198</v>
      </c>
      <c r="F145" s="3">
        <v>0.95812579107126805</v>
      </c>
      <c r="G145" s="3">
        <v>8.3734765072320503</v>
      </c>
      <c r="H145" s="3">
        <v>8.0847557554397493</v>
      </c>
      <c r="I145" s="3">
        <v>306.22000000000003</v>
      </c>
      <c r="J145" s="3">
        <v>2138226</v>
      </c>
      <c r="K145" s="3">
        <v>57009504256</v>
      </c>
      <c r="L145" s="3">
        <v>364.7</v>
      </c>
    </row>
    <row r="146" spans="2:12" x14ac:dyDescent="0.35">
      <c r="B146" s="9" t="s">
        <v>18</v>
      </c>
      <c r="C146" s="3">
        <v>4.2654541660592203E-2</v>
      </c>
      <c r="D146" s="3">
        <v>27.381858205253401</v>
      </c>
      <c r="E146" s="3">
        <v>0.94522428570925998</v>
      </c>
      <c r="F146" s="3">
        <v>0.95530186409599305</v>
      </c>
      <c r="G146" s="3">
        <v>8.2099904989526706</v>
      </c>
      <c r="H146" s="3">
        <v>8.04110828532243</v>
      </c>
      <c r="I146" s="3">
        <v>307.06</v>
      </c>
      <c r="J146" s="3">
        <v>2145138</v>
      </c>
      <c r="K146" s="3">
        <v>57716301824</v>
      </c>
      <c r="L146" s="3">
        <v>367.53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4.2584396080734901E-2</v>
      </c>
      <c r="D148" s="3">
        <v>27.396312579845301</v>
      </c>
      <c r="E148" s="3">
        <v>0.94795291454706798</v>
      </c>
      <c r="F148" s="3">
        <v>0.96453691980974599</v>
      </c>
      <c r="G148" s="3">
        <v>8.2641618539548691</v>
      </c>
      <c r="H148" s="3">
        <v>7.51249262469846</v>
      </c>
      <c r="I148" s="3">
        <v>303.25</v>
      </c>
      <c r="J148" s="3">
        <v>2134770</v>
      </c>
      <c r="K148" s="3">
        <v>56656105472</v>
      </c>
      <c r="L148" s="3">
        <v>362.64</v>
      </c>
    </row>
    <row r="149" spans="2:12" x14ac:dyDescent="0.35">
      <c r="B149" s="9" t="s">
        <v>12</v>
      </c>
      <c r="C149" s="3">
        <v>4.4334448303486797E-2</v>
      </c>
      <c r="D149" s="3">
        <v>27.046064774309698</v>
      </c>
      <c r="E149" s="3">
        <v>0.94052672448761498</v>
      </c>
      <c r="F149" s="3">
        <v>0.95517502271746302</v>
      </c>
      <c r="G149" s="3">
        <v>8.5169357380070494</v>
      </c>
      <c r="H149" s="3">
        <v>8.3619888649823402</v>
      </c>
      <c r="I149" s="3">
        <v>302.36</v>
      </c>
      <c r="J149" s="3">
        <v>2134770</v>
      </c>
      <c r="K149" s="3">
        <v>56656105472</v>
      </c>
      <c r="L149" s="3">
        <v>362.55</v>
      </c>
    </row>
    <row r="150" spans="2:12" x14ac:dyDescent="0.35">
      <c r="B150" s="9" t="s">
        <v>13</v>
      </c>
      <c r="C150" s="3">
        <v>4.57696215260983E-2</v>
      </c>
      <c r="D150" s="3">
        <v>26.7708595411024</v>
      </c>
      <c r="E150" s="3">
        <v>0.92697097009726304</v>
      </c>
      <c r="F150" s="3">
        <v>0.93388098567899402</v>
      </c>
      <c r="G150" s="3">
        <v>8.6855751092288198</v>
      </c>
      <c r="H150" s="3">
        <v>9.7952118547557205</v>
      </c>
      <c r="I150" s="3">
        <v>299.39999999999998</v>
      </c>
      <c r="J150" s="3">
        <v>2134770</v>
      </c>
      <c r="K150" s="3">
        <v>56656105472</v>
      </c>
      <c r="L150" s="3">
        <v>363.7</v>
      </c>
    </row>
    <row r="151" spans="2:12" x14ac:dyDescent="0.35">
      <c r="B151" s="9" t="s">
        <v>14</v>
      </c>
      <c r="C151" s="3">
        <v>4.9501657088008202E-2</v>
      </c>
      <c r="D151" s="3">
        <v>26.098174678160301</v>
      </c>
      <c r="E151" s="3">
        <v>0.89597051431199803</v>
      </c>
      <c r="F151" s="3">
        <v>0.89041028476817596</v>
      </c>
      <c r="G151" s="3">
        <v>8.9426584399496996</v>
      </c>
      <c r="H151" s="3">
        <v>13.121079409765899</v>
      </c>
      <c r="I151" s="3">
        <v>302.63</v>
      </c>
      <c r="J151" s="3">
        <v>2134770</v>
      </c>
      <c r="K151" s="3">
        <v>56656105472</v>
      </c>
      <c r="L151" s="3">
        <v>363.41</v>
      </c>
    </row>
    <row r="152" spans="2:12" x14ac:dyDescent="0.35">
      <c r="B152" s="9" t="s">
        <v>15</v>
      </c>
      <c r="C152" s="3">
        <v>6.1495149133569002E-2</v>
      </c>
      <c r="D152" s="3">
        <v>24.216721137201901</v>
      </c>
      <c r="E152" s="3">
        <v>0.80333534344189395</v>
      </c>
      <c r="F152" s="3">
        <v>0.92758128214812796</v>
      </c>
      <c r="G152" s="3">
        <v>10.3629479110053</v>
      </c>
      <c r="H152" s="3">
        <v>12.245669431771001</v>
      </c>
      <c r="I152" s="3">
        <v>303.3</v>
      </c>
      <c r="J152" s="3">
        <v>2132178</v>
      </c>
      <c r="K152" s="3">
        <v>56391056384</v>
      </c>
      <c r="L152" s="3">
        <v>361.89</v>
      </c>
    </row>
    <row r="153" spans="2:12" x14ac:dyDescent="0.35">
      <c r="B153" s="9" t="s">
        <v>16</v>
      </c>
      <c r="C153" s="3">
        <v>4.4656969481847497E-2</v>
      </c>
      <c r="D153" s="3">
        <v>26.984456082721199</v>
      </c>
      <c r="E153" s="3">
        <v>0.93392910779466698</v>
      </c>
      <c r="F153" s="3">
        <v>0.95266727127711204</v>
      </c>
      <c r="G153" s="3">
        <v>8.5483109808937705</v>
      </c>
      <c r="H153" s="3">
        <v>8.5625573699597606</v>
      </c>
      <c r="I153" s="3">
        <v>299.08</v>
      </c>
      <c r="J153" s="3">
        <v>2133906</v>
      </c>
      <c r="K153" s="3">
        <v>56567755776</v>
      </c>
      <c r="L153" s="3">
        <v>363.01</v>
      </c>
    </row>
    <row r="154" spans="2:12" x14ac:dyDescent="0.35">
      <c r="B154" s="9" t="s">
        <v>17</v>
      </c>
      <c r="C154" s="3">
        <v>4.3179178261442901E-2</v>
      </c>
      <c r="D154" s="3">
        <v>27.273596597051402</v>
      </c>
      <c r="E154" s="3">
        <v>0.94506065220711</v>
      </c>
      <c r="F154" s="3">
        <v>0.95702685682727895</v>
      </c>
      <c r="G154" s="3">
        <v>8.3553640176489292</v>
      </c>
      <c r="H154" s="3">
        <v>8.0934693692733894</v>
      </c>
      <c r="I154" s="3">
        <v>302.82</v>
      </c>
      <c r="J154" s="3">
        <v>2138226</v>
      </c>
      <c r="K154" s="3">
        <v>57009504256</v>
      </c>
      <c r="L154" s="3">
        <v>364.7</v>
      </c>
    </row>
    <row r="155" spans="2:12" x14ac:dyDescent="0.35">
      <c r="B155" s="9" t="s">
        <v>18</v>
      </c>
      <c r="C155" s="3">
        <v>4.2642074228512503E-2</v>
      </c>
      <c r="D155" s="3">
        <v>27.3876261454634</v>
      </c>
      <c r="E155" s="3">
        <v>0.94718232154028403</v>
      </c>
      <c r="F155" s="3">
        <v>0.95909364630820704</v>
      </c>
      <c r="G155" s="3">
        <v>8.20556518904597</v>
      </c>
      <c r="H155" s="3">
        <v>7.9762564929268001</v>
      </c>
      <c r="I155" s="3">
        <v>309.95999999999998</v>
      </c>
      <c r="J155" s="3">
        <v>2145138</v>
      </c>
      <c r="K155" s="3">
        <v>57716301824</v>
      </c>
      <c r="L155" s="3">
        <v>367.53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4.3412321257790799E-2</v>
      </c>
      <c r="D157" s="3">
        <v>27.227537794994898</v>
      </c>
      <c r="E157" s="3">
        <v>0.94748577800465805</v>
      </c>
      <c r="F157" s="3">
        <v>0.96379440861076404</v>
      </c>
      <c r="G157" s="3">
        <v>8.4040122011258198</v>
      </c>
      <c r="H157" s="3">
        <v>7.58973950289037</v>
      </c>
      <c r="I157" s="3">
        <v>308.45999999999998</v>
      </c>
      <c r="J157" s="3">
        <v>2134770</v>
      </c>
      <c r="K157" s="3">
        <v>56656105472</v>
      </c>
      <c r="L157" s="3">
        <v>362.64</v>
      </c>
    </row>
    <row r="158" spans="2:12" x14ac:dyDescent="0.35">
      <c r="B158" s="9" t="s">
        <v>12</v>
      </c>
      <c r="C158" s="3">
        <v>4.3815399036517003E-2</v>
      </c>
      <c r="D158" s="3">
        <v>27.149451664726701</v>
      </c>
      <c r="E158" s="3">
        <v>0.94065535481003504</v>
      </c>
      <c r="F158" s="3">
        <v>0.95497858037454297</v>
      </c>
      <c r="G158" s="3">
        <v>8.4136077490586505</v>
      </c>
      <c r="H158" s="3">
        <v>8.3257094614321705</v>
      </c>
      <c r="I158" s="3">
        <v>308.20999999999998</v>
      </c>
      <c r="J158" s="3">
        <v>2134770</v>
      </c>
      <c r="K158" s="3">
        <v>56656105472</v>
      </c>
      <c r="L158" s="3">
        <v>362.55</v>
      </c>
    </row>
    <row r="159" spans="2:12" x14ac:dyDescent="0.35">
      <c r="B159" s="9" t="s">
        <v>13</v>
      </c>
      <c r="C159" s="3">
        <v>4.5655262189858901E-2</v>
      </c>
      <c r="D159" s="3">
        <v>26.796054710517001</v>
      </c>
      <c r="E159" s="3">
        <v>0.92762912870469505</v>
      </c>
      <c r="F159" s="3">
        <v>0.93529573114814701</v>
      </c>
      <c r="G159" s="3">
        <v>8.6540381426848398</v>
      </c>
      <c r="H159" s="3">
        <v>9.7561687859126298</v>
      </c>
      <c r="I159" s="3">
        <v>304.32</v>
      </c>
      <c r="J159" s="3">
        <v>2134770</v>
      </c>
      <c r="K159" s="3">
        <v>56656105472</v>
      </c>
      <c r="L159" s="3">
        <v>363.7</v>
      </c>
    </row>
    <row r="160" spans="2:12" x14ac:dyDescent="0.35">
      <c r="B160" s="9" t="s">
        <v>14</v>
      </c>
      <c r="C160" s="3">
        <v>4.9699484729657101E-2</v>
      </c>
      <c r="D160" s="3">
        <v>26.064655523582001</v>
      </c>
      <c r="E160" s="3">
        <v>0.89693298923610398</v>
      </c>
      <c r="F160" s="3">
        <v>0.89212977720268305</v>
      </c>
      <c r="G160" s="3">
        <v>8.9729474757936707</v>
      </c>
      <c r="H160" s="3">
        <v>13.001172023791799</v>
      </c>
      <c r="I160" s="3">
        <v>309.26</v>
      </c>
      <c r="J160" s="3">
        <v>2134770</v>
      </c>
      <c r="K160" s="3">
        <v>56656105472</v>
      </c>
      <c r="L160" s="3">
        <v>363.41</v>
      </c>
    </row>
    <row r="161" spans="2:12" x14ac:dyDescent="0.35">
      <c r="B161" s="9" t="s">
        <v>15</v>
      </c>
      <c r="C161" s="3">
        <v>6.1365329767856198E-2</v>
      </c>
      <c r="D161" s="3">
        <v>24.233674483382799</v>
      </c>
      <c r="E161" s="3">
        <v>0.80766587213060104</v>
      </c>
      <c r="F161" s="3">
        <v>0.92984560457962295</v>
      </c>
      <c r="G161" s="3">
        <v>10.387293792655599</v>
      </c>
      <c r="H161" s="3">
        <v>12.107685096384801</v>
      </c>
      <c r="I161" s="3">
        <v>309.85000000000002</v>
      </c>
      <c r="J161" s="3">
        <v>2132178</v>
      </c>
      <c r="K161" s="3">
        <v>56391056384</v>
      </c>
      <c r="L161" s="3">
        <v>361.89</v>
      </c>
    </row>
    <row r="162" spans="2:12" x14ac:dyDescent="0.35">
      <c r="B162" s="9" t="s">
        <v>16</v>
      </c>
      <c r="C162" s="3">
        <v>4.4817658489861099E-2</v>
      </c>
      <c r="D162" s="3">
        <v>26.955058828401999</v>
      </c>
      <c r="E162" s="3">
        <v>0.93310088730705998</v>
      </c>
      <c r="F162" s="3">
        <v>0.95201577377028701</v>
      </c>
      <c r="G162" s="3">
        <v>8.5630904760188802</v>
      </c>
      <c r="H162" s="3">
        <v>8.6681384341498209</v>
      </c>
      <c r="I162" s="3">
        <v>306.14999999999998</v>
      </c>
      <c r="J162" s="3">
        <v>2133906</v>
      </c>
      <c r="K162" s="3">
        <v>56567755776</v>
      </c>
      <c r="L162" s="3">
        <v>363.01</v>
      </c>
    </row>
    <row r="163" spans="2:12" x14ac:dyDescent="0.35">
      <c r="B163" s="9" t="s">
        <v>17</v>
      </c>
      <c r="C163" s="3">
        <v>4.3044328087183899E-2</v>
      </c>
      <c r="D163" s="3">
        <v>27.302424915558401</v>
      </c>
      <c r="E163" s="3">
        <v>0.94559424584365204</v>
      </c>
      <c r="F163" s="3">
        <v>0.95762768273268895</v>
      </c>
      <c r="G163" s="3">
        <v>8.3362876531391592</v>
      </c>
      <c r="H163" s="3">
        <v>8.0559110128011397</v>
      </c>
      <c r="I163" s="3">
        <v>308.70999999999998</v>
      </c>
      <c r="J163" s="3">
        <v>2138226</v>
      </c>
      <c r="K163" s="3">
        <v>57009504256</v>
      </c>
      <c r="L163" s="3">
        <v>364.7</v>
      </c>
    </row>
    <row r="164" spans="2:12" x14ac:dyDescent="0.35">
      <c r="B164" s="9" t="s">
        <v>18</v>
      </c>
      <c r="C164" s="3">
        <v>4.2688602119930003E-2</v>
      </c>
      <c r="D164" s="3">
        <v>27.378068728926898</v>
      </c>
      <c r="E164" s="3">
        <v>0.94764634885930499</v>
      </c>
      <c r="F164" s="3">
        <v>0.95957782371214695</v>
      </c>
      <c r="G164" s="3">
        <v>8.2208097547680392</v>
      </c>
      <c r="H164" s="3">
        <v>7.8884185526531496</v>
      </c>
      <c r="I164" s="3">
        <v>313.83999999999997</v>
      </c>
      <c r="J164" s="3">
        <v>2145138</v>
      </c>
      <c r="K164" s="3">
        <v>57716301824</v>
      </c>
      <c r="L164" s="3">
        <v>367.53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4.2099331023326199E-2</v>
      </c>
      <c r="D166" s="3">
        <v>27.4959355125605</v>
      </c>
      <c r="E166" s="3">
        <v>0.95012649834156304</v>
      </c>
      <c r="F166" s="3">
        <v>0.96567479222352304</v>
      </c>
      <c r="G166" s="3">
        <v>8.1750130883391705</v>
      </c>
      <c r="H166" s="3">
        <v>7.3770303366632497</v>
      </c>
      <c r="I166" s="3">
        <v>312.7</v>
      </c>
      <c r="J166" s="3">
        <v>2134770</v>
      </c>
      <c r="K166" s="3">
        <v>56656105472</v>
      </c>
      <c r="L166" s="3">
        <v>362.64</v>
      </c>
    </row>
    <row r="167" spans="2:12" x14ac:dyDescent="0.35">
      <c r="B167" s="9" t="s">
        <v>12</v>
      </c>
      <c r="C167" s="3">
        <v>4.3558192440433303E-2</v>
      </c>
      <c r="D167" s="3">
        <v>27.198416735782299</v>
      </c>
      <c r="E167" s="3">
        <v>0.94127030583395599</v>
      </c>
      <c r="F167" s="3">
        <v>0.95662255709338995</v>
      </c>
      <c r="G167" s="3">
        <v>8.3672801203090099</v>
      </c>
      <c r="H167" s="3">
        <v>8.2719849009681408</v>
      </c>
      <c r="I167" s="3">
        <v>310.19</v>
      </c>
      <c r="J167" s="3">
        <v>2134770</v>
      </c>
      <c r="K167" s="3">
        <v>56656105472</v>
      </c>
      <c r="L167" s="3">
        <v>362.55</v>
      </c>
    </row>
    <row r="168" spans="2:12" x14ac:dyDescent="0.35">
      <c r="B168" s="9" t="s">
        <v>13</v>
      </c>
      <c r="C168" s="3">
        <v>4.5484316798984403E-2</v>
      </c>
      <c r="D168" s="3">
        <v>26.826575305372799</v>
      </c>
      <c r="E168" s="3">
        <v>0.92386217595523001</v>
      </c>
      <c r="F168" s="3">
        <v>0.92921153336106499</v>
      </c>
      <c r="G168" s="3">
        <v>8.5970329506186793</v>
      </c>
      <c r="H168" s="3">
        <v>9.9255677226126995</v>
      </c>
      <c r="I168" s="3">
        <v>308.98</v>
      </c>
      <c r="J168" s="3">
        <v>2134770</v>
      </c>
      <c r="K168" s="3">
        <v>56656105472</v>
      </c>
      <c r="L168" s="3">
        <v>363.7</v>
      </c>
    </row>
    <row r="169" spans="2:12" x14ac:dyDescent="0.35">
      <c r="B169" s="9" t="s">
        <v>14</v>
      </c>
      <c r="C169" s="3">
        <v>4.9705157143866897E-2</v>
      </c>
      <c r="D169" s="3">
        <v>26.0650031465673</v>
      </c>
      <c r="E169" s="3">
        <v>0.88649682086430504</v>
      </c>
      <c r="F169" s="3">
        <v>0.87823314002300201</v>
      </c>
      <c r="G169" s="3">
        <v>8.9450181701368905</v>
      </c>
      <c r="H169" s="3">
        <v>13.4448303764245</v>
      </c>
      <c r="I169" s="3">
        <v>310.17</v>
      </c>
      <c r="J169" s="3">
        <v>2134770</v>
      </c>
      <c r="K169" s="3">
        <v>56656105472</v>
      </c>
      <c r="L169" s="3">
        <v>363.41</v>
      </c>
    </row>
    <row r="170" spans="2:12" x14ac:dyDescent="0.35">
      <c r="B170" s="9" t="s">
        <v>15</v>
      </c>
      <c r="C170" s="3">
        <v>5.9650681659145999E-2</v>
      </c>
      <c r="D170" s="3">
        <v>24.478068827401302</v>
      </c>
      <c r="E170" s="3">
        <v>0.81904661086416997</v>
      </c>
      <c r="F170" s="3">
        <v>0.93099765728199302</v>
      </c>
      <c r="G170" s="3">
        <v>10.2229199782001</v>
      </c>
      <c r="H170" s="3">
        <v>11.7378166924503</v>
      </c>
      <c r="I170" s="3">
        <v>307.11</v>
      </c>
      <c r="J170" s="3">
        <v>2132178</v>
      </c>
      <c r="K170" s="3">
        <v>56391056384</v>
      </c>
      <c r="L170" s="3">
        <v>361.89</v>
      </c>
    </row>
    <row r="171" spans="2:12" x14ac:dyDescent="0.35">
      <c r="B171" s="9" t="s">
        <v>16</v>
      </c>
      <c r="C171" s="3">
        <v>4.3853719250548498E-2</v>
      </c>
      <c r="D171" s="3">
        <v>27.142698338286401</v>
      </c>
      <c r="E171" s="3">
        <v>0.93412538694381997</v>
      </c>
      <c r="F171" s="3">
        <v>0.95410473447843502</v>
      </c>
      <c r="G171" s="3">
        <v>8.3831988752090894</v>
      </c>
      <c r="H171" s="3">
        <v>8.5822231921275201</v>
      </c>
      <c r="I171" s="3">
        <v>310.67</v>
      </c>
      <c r="J171" s="3">
        <v>2133906</v>
      </c>
      <c r="K171" s="3">
        <v>56567755776</v>
      </c>
      <c r="L171" s="3">
        <v>363.01</v>
      </c>
    </row>
    <row r="172" spans="2:12" x14ac:dyDescent="0.35">
      <c r="B172" s="9" t="s">
        <v>17</v>
      </c>
      <c r="C172" s="3">
        <v>4.2759681998439103E-2</v>
      </c>
      <c r="D172" s="3">
        <v>27.359118731432002</v>
      </c>
      <c r="E172" s="3">
        <v>0.94523977078136501</v>
      </c>
      <c r="F172" s="3">
        <v>0.95674510364944299</v>
      </c>
      <c r="G172" s="3">
        <v>8.2913700543902404</v>
      </c>
      <c r="H172" s="3">
        <v>8.07298990082076</v>
      </c>
      <c r="I172" s="3">
        <v>311.63</v>
      </c>
      <c r="J172" s="3">
        <v>2138226</v>
      </c>
      <c r="K172" s="3">
        <v>57009504256</v>
      </c>
      <c r="L172" s="3">
        <v>364.7</v>
      </c>
    </row>
    <row r="173" spans="2:12" x14ac:dyDescent="0.35">
      <c r="B173" s="9" t="s">
        <v>18</v>
      </c>
      <c r="C173" s="3">
        <v>4.2440636423258203E-2</v>
      </c>
      <c r="D173" s="3">
        <v>27.427286096846899</v>
      </c>
      <c r="E173" s="3">
        <v>0.94781101947356206</v>
      </c>
      <c r="F173" s="3">
        <v>0.959684082975929</v>
      </c>
      <c r="G173" s="3">
        <v>8.1720337119687994</v>
      </c>
      <c r="H173" s="3">
        <v>7.8764392546225901</v>
      </c>
      <c r="I173" s="3">
        <v>314.91000000000003</v>
      </c>
      <c r="J173" s="3">
        <v>2145138</v>
      </c>
      <c r="K173" s="3">
        <v>57716301824</v>
      </c>
      <c r="L173" s="3">
        <v>367.53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4.3158146416212302E-2</v>
      </c>
      <c r="D175" s="3">
        <v>27.281589796646099</v>
      </c>
      <c r="E175" s="3">
        <v>0.94809711721061796</v>
      </c>
      <c r="F175" s="3">
        <v>0.96465098528552096</v>
      </c>
      <c r="G175" s="3">
        <v>8.3597211273518806</v>
      </c>
      <c r="H175" s="3">
        <v>7.5523578775628897</v>
      </c>
      <c r="I175" s="3">
        <v>311.02999999999997</v>
      </c>
      <c r="J175" s="3">
        <v>2134770</v>
      </c>
      <c r="K175" s="3">
        <v>56656105472</v>
      </c>
      <c r="L175" s="3">
        <v>362.64</v>
      </c>
    </row>
    <row r="176" spans="2:12" x14ac:dyDescent="0.35">
      <c r="B176" s="9" t="s">
        <v>12</v>
      </c>
      <c r="C176" s="3">
        <v>4.4357066039677699E-2</v>
      </c>
      <c r="D176" s="3">
        <v>27.039849481987801</v>
      </c>
      <c r="E176" s="3">
        <v>0.94003845304668099</v>
      </c>
      <c r="F176" s="3">
        <v>0.95468069254934695</v>
      </c>
      <c r="G176" s="3">
        <v>8.5120910686056703</v>
      </c>
      <c r="H176" s="3">
        <v>8.4195630908173094</v>
      </c>
      <c r="I176" s="3">
        <v>306.77</v>
      </c>
      <c r="J176" s="3">
        <v>2134770</v>
      </c>
      <c r="K176" s="3">
        <v>56656105472</v>
      </c>
      <c r="L176" s="3">
        <v>362.55</v>
      </c>
    </row>
    <row r="177" spans="2:13" x14ac:dyDescent="0.35">
      <c r="B177" s="9" t="s">
        <v>13</v>
      </c>
      <c r="C177" s="3">
        <v>4.5882468719783499E-2</v>
      </c>
      <c r="D177" s="3">
        <v>26.7484697028742</v>
      </c>
      <c r="E177" s="3">
        <v>0.92373519876668198</v>
      </c>
      <c r="F177" s="3">
        <v>0.92890220947982505</v>
      </c>
      <c r="G177" s="3">
        <v>8.66403434918724</v>
      </c>
      <c r="H177" s="3">
        <v>9.9635819942120598</v>
      </c>
      <c r="I177" s="3">
        <v>306.52</v>
      </c>
      <c r="J177" s="3">
        <v>2134770</v>
      </c>
      <c r="K177" s="3">
        <v>56656105472</v>
      </c>
      <c r="L177" s="3">
        <v>363.7</v>
      </c>
    </row>
    <row r="178" spans="2:13" x14ac:dyDescent="0.35">
      <c r="B178" s="9" t="s">
        <v>14</v>
      </c>
      <c r="C178" s="3">
        <v>4.9011439276799497E-2</v>
      </c>
      <c r="D178" s="3">
        <v>26.188395027138601</v>
      </c>
      <c r="E178" s="3">
        <v>0.893706010025903</v>
      </c>
      <c r="F178" s="3">
        <v>0.88738291770102995</v>
      </c>
      <c r="G178" s="3">
        <v>8.8948978290910095</v>
      </c>
      <c r="H178" s="3">
        <v>12.854235871724599</v>
      </c>
      <c r="I178" s="3">
        <v>305.10000000000002</v>
      </c>
      <c r="J178" s="3">
        <v>2134770</v>
      </c>
      <c r="K178" s="3">
        <v>56656105472</v>
      </c>
      <c r="L178" s="3">
        <v>363.41</v>
      </c>
    </row>
    <row r="179" spans="2:13" x14ac:dyDescent="0.35">
      <c r="B179" s="9" t="s">
        <v>15</v>
      </c>
      <c r="C179" s="3">
        <v>6.1225238669373301E-2</v>
      </c>
      <c r="D179" s="3">
        <v>24.251610933620999</v>
      </c>
      <c r="E179" s="3">
        <v>0.80984132331115599</v>
      </c>
      <c r="F179" s="3">
        <v>0.93085700915862002</v>
      </c>
      <c r="G179" s="3">
        <v>10.3843048609723</v>
      </c>
      <c r="H179" s="3">
        <v>12.010850089426899</v>
      </c>
      <c r="I179" s="3">
        <v>305.27</v>
      </c>
      <c r="J179" s="3">
        <v>2132178</v>
      </c>
      <c r="K179" s="3">
        <v>56391056384</v>
      </c>
      <c r="L179" s="3">
        <v>361.89</v>
      </c>
    </row>
    <row r="180" spans="2:13" x14ac:dyDescent="0.35">
      <c r="B180" s="9" t="s">
        <v>16</v>
      </c>
      <c r="C180" s="3">
        <v>4.4478469894782803E-2</v>
      </c>
      <c r="D180" s="3">
        <v>27.019062795351001</v>
      </c>
      <c r="E180" s="3">
        <v>0.93406749753987595</v>
      </c>
      <c r="F180" s="3">
        <v>0.95346747884434901</v>
      </c>
      <c r="G180" s="3">
        <v>8.5088125099202898</v>
      </c>
      <c r="H180" s="3">
        <v>8.6043965474943196</v>
      </c>
      <c r="I180" s="3">
        <v>307.66000000000003</v>
      </c>
      <c r="J180" s="3">
        <v>2133906</v>
      </c>
      <c r="K180" s="3">
        <v>56567755776</v>
      </c>
      <c r="L180" s="3">
        <v>363.01</v>
      </c>
    </row>
    <row r="181" spans="2:13" x14ac:dyDescent="0.35">
      <c r="B181" s="9" t="s">
        <v>17</v>
      </c>
      <c r="C181" s="3">
        <v>4.3337431618335399E-2</v>
      </c>
      <c r="D181" s="3">
        <v>27.2445153437206</v>
      </c>
      <c r="E181" s="3">
        <v>0.94541748318056695</v>
      </c>
      <c r="F181" s="3">
        <v>0.958267111259825</v>
      </c>
      <c r="G181" s="3">
        <v>8.3766263467113191</v>
      </c>
      <c r="H181" s="3">
        <v>8.0838814912259895</v>
      </c>
      <c r="I181" s="3">
        <v>305.55</v>
      </c>
      <c r="J181" s="3">
        <v>2138226</v>
      </c>
      <c r="K181" s="3">
        <v>57009504256</v>
      </c>
      <c r="L181" s="3">
        <v>364.7</v>
      </c>
    </row>
    <row r="182" spans="2:13" x14ac:dyDescent="0.35">
      <c r="B182" s="9" t="s">
        <v>18</v>
      </c>
      <c r="C182" s="3">
        <v>4.2576122903954697E-2</v>
      </c>
      <c r="D182" s="3">
        <v>27.400145233493699</v>
      </c>
      <c r="E182" s="3">
        <v>0.94725537236770996</v>
      </c>
      <c r="F182" s="3">
        <v>0.95959046114396196</v>
      </c>
      <c r="G182" s="3">
        <v>8.2010426305025703</v>
      </c>
      <c r="H182" s="3">
        <v>7.9443654859183699</v>
      </c>
      <c r="I182" s="3">
        <v>308.38</v>
      </c>
      <c r="J182" s="3">
        <v>2145138</v>
      </c>
      <c r="K182" s="3">
        <v>57716301824</v>
      </c>
      <c r="L182" s="3">
        <v>367.53</v>
      </c>
    </row>
    <row r="183" spans="2:13" x14ac:dyDescent="0.35">
      <c r="B183" s="10" t="s">
        <v>38</v>
      </c>
    </row>
    <row r="184" spans="2:13" x14ac:dyDescent="0.35">
      <c r="B184" s="9" t="s">
        <v>11</v>
      </c>
      <c r="C184" s="3">
        <v>4.1900134332390697E-2</v>
      </c>
      <c r="D184" s="3">
        <v>27.538894174442401</v>
      </c>
      <c r="E184" s="3">
        <v>0.95060825950282901</v>
      </c>
      <c r="F184" s="3">
        <v>0.96559247105436397</v>
      </c>
      <c r="G184" s="3">
        <v>8.1050239440937606</v>
      </c>
      <c r="H184" s="3">
        <v>7.4121810514530697</v>
      </c>
      <c r="I184" s="3">
        <v>306.99</v>
      </c>
      <c r="J184" s="3">
        <v>2134770</v>
      </c>
      <c r="K184" s="3">
        <v>56656105472</v>
      </c>
      <c r="L184" s="3">
        <v>362.64</v>
      </c>
    </row>
    <row r="185" spans="2:13" x14ac:dyDescent="0.35">
      <c r="B185" s="9" t="s">
        <v>12</v>
      </c>
      <c r="C185" s="3">
        <v>4.3368874907929497E-2</v>
      </c>
      <c r="D185" s="3">
        <v>27.236957624250898</v>
      </c>
      <c r="E185" s="3">
        <v>0.94155396016310899</v>
      </c>
      <c r="F185" s="3">
        <v>0.95627802418474706</v>
      </c>
      <c r="G185" s="3">
        <v>8.3536328969426101</v>
      </c>
      <c r="H185" s="3">
        <v>8.2551672676842802</v>
      </c>
      <c r="I185" s="3">
        <v>303.95999999999998</v>
      </c>
      <c r="J185" s="3">
        <v>2134770</v>
      </c>
      <c r="K185" s="3">
        <v>56656105472</v>
      </c>
      <c r="L185" s="3">
        <v>362.55</v>
      </c>
    </row>
    <row r="186" spans="2:13" x14ac:dyDescent="0.35">
      <c r="B186" s="9" t="s">
        <v>13</v>
      </c>
      <c r="C186" s="3">
        <v>4.5728394555286198E-2</v>
      </c>
      <c r="D186" s="3">
        <v>26.7815008304391</v>
      </c>
      <c r="E186" s="3">
        <v>0.92498407466580501</v>
      </c>
      <c r="F186" s="3">
        <v>0.932109734739065</v>
      </c>
      <c r="G186" s="3">
        <v>8.6562920513955603</v>
      </c>
      <c r="H186" s="3">
        <v>9.9253218358025794</v>
      </c>
      <c r="I186" s="3">
        <v>306.86</v>
      </c>
      <c r="J186" s="3">
        <v>2134770</v>
      </c>
      <c r="K186" s="3">
        <v>56656105472</v>
      </c>
      <c r="L186" s="3">
        <v>363.7</v>
      </c>
    </row>
    <row r="187" spans="2:13" x14ac:dyDescent="0.35">
      <c r="B187" s="9" t="s">
        <v>14</v>
      </c>
      <c r="C187" s="3">
        <v>4.9586087031125999E-2</v>
      </c>
      <c r="D187" s="3">
        <v>26.083042745175099</v>
      </c>
      <c r="E187" s="3">
        <v>0.87334390126942896</v>
      </c>
      <c r="F187" s="3">
        <v>0.86174693424430504</v>
      </c>
      <c r="G187" s="3">
        <v>8.9392333292767603</v>
      </c>
      <c r="H187" s="3">
        <v>13.837556008416501</v>
      </c>
      <c r="I187" s="3">
        <v>305.88</v>
      </c>
      <c r="J187" s="3">
        <v>2134770</v>
      </c>
      <c r="K187" s="3">
        <v>56656105472</v>
      </c>
      <c r="L187" s="3">
        <v>363.41</v>
      </c>
    </row>
    <row r="188" spans="2:13" x14ac:dyDescent="0.35">
      <c r="B188" s="9" t="s">
        <v>15</v>
      </c>
      <c r="C188" s="3">
        <v>6.08783975320287E-2</v>
      </c>
      <c r="D188" s="3">
        <v>24.305034792411298</v>
      </c>
      <c r="E188" s="3">
        <v>0.80917173332861703</v>
      </c>
      <c r="F188" s="3">
        <v>0.93274449934098003</v>
      </c>
      <c r="G188" s="3">
        <v>10.3042653401452</v>
      </c>
      <c r="H188" s="3">
        <v>11.818369382200499</v>
      </c>
      <c r="I188" s="3">
        <v>306.12</v>
      </c>
      <c r="J188" s="3">
        <v>2132178</v>
      </c>
      <c r="K188" s="3">
        <v>56391056384</v>
      </c>
      <c r="L188" s="3">
        <v>361.89</v>
      </c>
    </row>
    <row r="189" spans="2:13" x14ac:dyDescent="0.35">
      <c r="B189" s="9" t="s">
        <v>16</v>
      </c>
      <c r="C189" s="3">
        <v>4.3743046020099201E-2</v>
      </c>
      <c r="D189" s="3">
        <v>27.163251350583</v>
      </c>
      <c r="E189" s="3">
        <v>0.93313310760865198</v>
      </c>
      <c r="F189" s="3">
        <v>0.95056288601968297</v>
      </c>
      <c r="G189" s="3">
        <v>8.3719649138059093</v>
      </c>
      <c r="H189" s="3">
        <v>8.5474899726507108</v>
      </c>
      <c r="I189" s="3">
        <v>308.98</v>
      </c>
      <c r="J189" s="3">
        <v>2133906</v>
      </c>
      <c r="K189" s="3">
        <v>56567755776</v>
      </c>
      <c r="L189" s="3">
        <v>363.01</v>
      </c>
    </row>
    <row r="190" spans="2:13" x14ac:dyDescent="0.35">
      <c r="B190" s="9" t="s">
        <v>17</v>
      </c>
      <c r="C190" s="3">
        <v>4.2984407575168498E-2</v>
      </c>
      <c r="D190" s="3">
        <v>27.313428666767901</v>
      </c>
      <c r="E190" s="3">
        <v>0.944057599037884</v>
      </c>
      <c r="F190" s="3">
        <v>0.95516770847418198</v>
      </c>
      <c r="G190" s="3">
        <v>8.30396581030646</v>
      </c>
      <c r="H190" s="3">
        <v>8.2022068346336408</v>
      </c>
      <c r="I190" s="3">
        <v>308.32</v>
      </c>
      <c r="J190" s="3">
        <v>2138226</v>
      </c>
      <c r="K190" s="3">
        <v>57009504256</v>
      </c>
      <c r="L190" s="3">
        <v>364.7</v>
      </c>
    </row>
    <row r="191" spans="2:13" x14ac:dyDescent="0.35">
      <c r="B191" s="9" t="s">
        <v>18</v>
      </c>
      <c r="C191" s="3">
        <v>4.2322208015045902E-2</v>
      </c>
      <c r="D191" s="3">
        <v>27.447689241875199</v>
      </c>
      <c r="E191" s="3">
        <v>0.94656739602340501</v>
      </c>
      <c r="F191" s="3">
        <v>0.95718773114492695</v>
      </c>
      <c r="G191" s="3">
        <v>8.1277956757262704</v>
      </c>
      <c r="H191" s="3">
        <v>7.9407403630163804</v>
      </c>
      <c r="I191" s="3">
        <v>309.3</v>
      </c>
      <c r="J191" s="3">
        <v>2145138</v>
      </c>
      <c r="K191" s="3">
        <v>57716301824</v>
      </c>
      <c r="L191" s="3">
        <v>367.53</v>
      </c>
    </row>
    <row r="192" spans="2:13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4.6604573442044259E-2</v>
      </c>
      <c r="D192" s="10">
        <f t="shared" ref="D192" si="4">(SUM(D103:D110)+SUM(D112:D119)+SUM(D121:D128)+SUM(D130:D137)+SUM(D139:D146)+SUM(D148:D155)+SUM(D157:D164)+SUM(D166:D173)+SUM(D175:D182)+SUM(D184:D191))/80</f>
        <v>26.678716290003827</v>
      </c>
      <c r="E192" s="10">
        <f t="shared" ref="E192" si="5">(SUM(E103:E110)+SUM(E112:E119)+SUM(E121:E128)+SUM(E130:E137)+SUM(E139:E146)+SUM(E148:E155)+SUM(E157:E164)+SUM(E166:E173)+SUM(E175:E182)+SUM(E184:E191))/80</f>
        <v>0.91694860016534641</v>
      </c>
      <c r="F192" s="10">
        <f t="shared" ref="F192:L192" si="6">(SUM(F103:F110)+SUM(F112:F119)+SUM(F121:F128)+SUM(F130:F137)+SUM(F139:F146)+SUM(F148:F155)+SUM(F157:F164)+SUM(F166:F173)+SUM(F175:F182)+SUM(F184:F191))/80</f>
        <v>0.94104443364278834</v>
      </c>
      <c r="G192" s="10">
        <f t="shared" si="6"/>
        <v>8.7020153771840203</v>
      </c>
      <c r="H192" s="10">
        <f t="shared" si="6"/>
        <v>9.4714300561963007</v>
      </c>
      <c r="I192" s="10">
        <f t="shared" si="6"/>
        <v>305.21412499999997</v>
      </c>
      <c r="J192" s="10">
        <f t="shared" si="6"/>
        <v>2136066</v>
      </c>
      <c r="K192" s="10">
        <f t="shared" si="6"/>
        <v>56788630016</v>
      </c>
      <c r="L192" s="10">
        <f t="shared" si="6"/>
        <v>363.67874999999998</v>
      </c>
      <c r="M192" s="10"/>
    </row>
    <row r="193" spans="2:12" x14ac:dyDescent="0.35">
      <c r="B193" s="17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4.4503183335113577E-2</v>
      </c>
      <c r="D193" s="12">
        <f t="shared" ref="D193:L193" si="7">SUM(D103:D106,D108:D110,D112:D115,D117:D119,D121:D124,D126:D128,D130:D133,D135:D137,D139:D142,D144:D146,D148:D151,D153:D155,D157:D160,D162:D164,D166:D169,D171:D173,D175:D178,D180:D182,D184:D187,D189:D191)/70</f>
        <v>27.026960930359994</v>
      </c>
      <c r="E193" s="12">
        <f t="shared" si="7"/>
        <v>0.93283868581669771</v>
      </c>
      <c r="F193" s="12">
        <f t="shared" si="7"/>
        <v>0.94308146860834896</v>
      </c>
      <c r="G193" s="12">
        <f t="shared" si="7"/>
        <v>8.4649687518051522</v>
      </c>
      <c r="H193" s="12">
        <f t="shared" si="7"/>
        <v>9.0882322072592086</v>
      </c>
      <c r="I193" s="12">
        <f t="shared" si="7"/>
        <v>305.18142857142846</v>
      </c>
      <c r="J193" s="12">
        <f t="shared" si="7"/>
        <v>2136621.4285714286</v>
      </c>
      <c r="K193" s="12">
        <f t="shared" si="7"/>
        <v>56845426249.14286</v>
      </c>
      <c r="L193" s="12">
        <f t="shared" si="7"/>
        <v>363.93428571428564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1.4662635284639401E-2</v>
      </c>
      <c r="D198" s="3">
        <v>36.622808044512098</v>
      </c>
      <c r="E198" s="3">
        <v>0.96562430859841097</v>
      </c>
      <c r="F198" s="3">
        <v>0.99477993571622803</v>
      </c>
      <c r="G198" s="3">
        <v>1.9731771829343301</v>
      </c>
      <c r="H198" s="3">
        <v>2.3722053803549898</v>
      </c>
      <c r="I198" s="3">
        <v>218.2</v>
      </c>
      <c r="J198" s="3">
        <v>1882336</v>
      </c>
      <c r="K198" s="3">
        <v>22860339200</v>
      </c>
      <c r="L198" s="3">
        <v>154.19</v>
      </c>
    </row>
    <row r="199" spans="2:12" x14ac:dyDescent="0.35">
      <c r="B199" s="9" t="s">
        <v>12</v>
      </c>
      <c r="C199" s="3">
        <v>1.56763462713298E-2</v>
      </c>
      <c r="D199" s="3">
        <v>36.048661691165499</v>
      </c>
      <c r="E199" s="3">
        <v>0.96368720560153798</v>
      </c>
      <c r="F199" s="3">
        <v>0.99366911434845895</v>
      </c>
      <c r="G199" s="3">
        <v>2.0552000512867998</v>
      </c>
      <c r="H199" s="3">
        <v>2.64581955685453</v>
      </c>
      <c r="I199" s="3">
        <v>217.1</v>
      </c>
      <c r="J199" s="3">
        <v>1882336</v>
      </c>
      <c r="K199" s="3">
        <v>22860339200</v>
      </c>
      <c r="L199" s="3">
        <v>152.12</v>
      </c>
    </row>
    <row r="200" spans="2:12" x14ac:dyDescent="0.35">
      <c r="B200" s="9" t="s">
        <v>13</v>
      </c>
      <c r="C200" s="3">
        <v>1.7494936636021099E-2</v>
      </c>
      <c r="D200" s="3">
        <v>35.107289666577401</v>
      </c>
      <c r="E200" s="3">
        <v>0.96159156641435095</v>
      </c>
      <c r="F200" s="3">
        <v>0.99009036152796104</v>
      </c>
      <c r="G200" s="3">
        <v>2.2985258720369202</v>
      </c>
      <c r="H200" s="3">
        <v>3.00125064843095</v>
      </c>
      <c r="I200" s="3">
        <v>216.47</v>
      </c>
      <c r="J200" s="3">
        <v>1882336</v>
      </c>
      <c r="K200" s="3">
        <v>22860339200</v>
      </c>
      <c r="L200" s="3">
        <v>154.01</v>
      </c>
    </row>
    <row r="201" spans="2:12" x14ac:dyDescent="0.35">
      <c r="B201" s="9" t="s">
        <v>14</v>
      </c>
      <c r="C201" s="3">
        <v>2.30585697883482E-2</v>
      </c>
      <c r="D201" s="3">
        <v>32.725903757076097</v>
      </c>
      <c r="E201" s="3">
        <v>0.95563939777206197</v>
      </c>
      <c r="F201" s="3">
        <v>0.978732410708962</v>
      </c>
      <c r="G201" s="3">
        <v>2.94084097157628</v>
      </c>
      <c r="H201" s="3">
        <v>4.0628833862687204</v>
      </c>
      <c r="I201" s="3">
        <v>217.21</v>
      </c>
      <c r="J201" s="3">
        <v>1882336</v>
      </c>
      <c r="K201" s="3">
        <v>22860339200</v>
      </c>
      <c r="L201" s="3">
        <v>152.61000000000001</v>
      </c>
    </row>
    <row r="202" spans="2:12" x14ac:dyDescent="0.35">
      <c r="B202" s="9" t="s">
        <v>15</v>
      </c>
      <c r="C202" s="3">
        <v>6.5251671907071596E-2</v>
      </c>
      <c r="D202" s="3">
        <v>23.7027928372787</v>
      </c>
      <c r="E202" s="3">
        <v>0.79981463039053202</v>
      </c>
      <c r="F202" s="3">
        <v>0.964427581369251</v>
      </c>
      <c r="G202" s="3">
        <v>5.1691922402156898</v>
      </c>
      <c r="H202" s="3">
        <v>7.5698363316489496</v>
      </c>
      <c r="I202" s="3">
        <v>216.27</v>
      </c>
      <c r="J202" s="3">
        <v>1879744</v>
      </c>
      <c r="K202" s="3">
        <v>22720839680</v>
      </c>
      <c r="L202" s="3">
        <v>153.19</v>
      </c>
    </row>
    <row r="203" spans="2:12" x14ac:dyDescent="0.35">
      <c r="B203" s="9" t="s">
        <v>16</v>
      </c>
      <c r="C203" s="3">
        <v>1.6812340902489401E-2</v>
      </c>
      <c r="D203" s="3">
        <v>35.448784617144703</v>
      </c>
      <c r="E203" s="3">
        <v>0.95927599603082103</v>
      </c>
      <c r="F203" s="3">
        <v>0.99288539133555698</v>
      </c>
      <c r="G203" s="3">
        <v>2.2505794795520702</v>
      </c>
      <c r="H203" s="3">
        <v>2.7669100596589802</v>
      </c>
      <c r="I203" s="3">
        <v>217.88</v>
      </c>
      <c r="J203" s="3">
        <v>1881472</v>
      </c>
      <c r="K203" s="3">
        <v>22813839360</v>
      </c>
      <c r="L203" s="3">
        <v>153.22999999999999</v>
      </c>
    </row>
    <row r="204" spans="2:12" x14ac:dyDescent="0.35">
      <c r="B204" s="9" t="s">
        <v>17</v>
      </c>
      <c r="C204" s="3">
        <v>1.43437165045506E-2</v>
      </c>
      <c r="D204" s="3">
        <v>36.807513194357298</v>
      </c>
      <c r="E204" s="3">
        <v>0.97084852178591696</v>
      </c>
      <c r="F204" s="3">
        <v>0.99485479625003304</v>
      </c>
      <c r="G204" s="3">
        <v>1.8553012290105999</v>
      </c>
      <c r="H204" s="3">
        <v>2.3972847677702198</v>
      </c>
      <c r="I204" s="3">
        <v>221.58</v>
      </c>
      <c r="J204" s="3">
        <v>1885792</v>
      </c>
      <c r="K204" s="3">
        <v>23046338560</v>
      </c>
      <c r="L204" s="3">
        <v>154.77000000000001</v>
      </c>
    </row>
    <row r="205" spans="2:12" x14ac:dyDescent="0.35">
      <c r="B205" s="9" t="s">
        <v>18</v>
      </c>
      <c r="C205" s="3">
        <v>1.2749037862485201E-2</v>
      </c>
      <c r="D205" s="3">
        <v>37.819055055608501</v>
      </c>
      <c r="E205" s="3">
        <v>0.97988460305662195</v>
      </c>
      <c r="F205" s="3">
        <v>0.996004981973999</v>
      </c>
      <c r="G205" s="3">
        <v>1.5281890049606</v>
      </c>
      <c r="H205" s="3">
        <v>2.1192111180728999</v>
      </c>
      <c r="I205" s="3">
        <v>225.62</v>
      </c>
      <c r="J205" s="3">
        <v>1892704</v>
      </c>
      <c r="K205" s="3">
        <v>23418337280</v>
      </c>
      <c r="L205" s="3">
        <v>155.91</v>
      </c>
    </row>
    <row r="206" spans="2:12" x14ac:dyDescent="0.35">
      <c r="B206" s="10" t="s">
        <v>30</v>
      </c>
    </row>
    <row r="207" spans="2:12" x14ac:dyDescent="0.35">
      <c r="B207" s="9" t="s">
        <v>11</v>
      </c>
      <c r="C207" s="3">
        <v>1.46678339218284E-2</v>
      </c>
      <c r="D207" s="3">
        <v>36.618774606592702</v>
      </c>
      <c r="E207" s="3">
        <v>0.96595627459785405</v>
      </c>
      <c r="F207" s="3">
        <v>0.99499422980743402</v>
      </c>
      <c r="G207" s="3">
        <v>1.9591486805043199</v>
      </c>
      <c r="H207" s="3">
        <v>2.3654306864719898</v>
      </c>
      <c r="I207" s="3">
        <v>222.77</v>
      </c>
      <c r="J207" s="3">
        <v>1882336</v>
      </c>
      <c r="K207" s="3">
        <v>22860339200</v>
      </c>
      <c r="L207" s="3">
        <v>154.19</v>
      </c>
    </row>
    <row r="208" spans="2:12" x14ac:dyDescent="0.35">
      <c r="B208" s="9" t="s">
        <v>12</v>
      </c>
      <c r="C208" s="3">
        <v>1.5406287909017701E-2</v>
      </c>
      <c r="D208" s="3">
        <v>36.198121641763699</v>
      </c>
      <c r="E208" s="3">
        <v>0.96385180016439198</v>
      </c>
      <c r="F208" s="3">
        <v>0.99357451666312901</v>
      </c>
      <c r="G208" s="3">
        <v>2.0548629862942001</v>
      </c>
      <c r="H208" s="3">
        <v>2.6070234420386198</v>
      </c>
      <c r="I208" s="3">
        <v>219.77</v>
      </c>
      <c r="J208" s="3">
        <v>1882336</v>
      </c>
      <c r="K208" s="3">
        <v>22860339200</v>
      </c>
      <c r="L208" s="3">
        <v>152.12</v>
      </c>
    </row>
    <row r="209" spans="2:12" x14ac:dyDescent="0.35">
      <c r="B209" s="9" t="s">
        <v>13</v>
      </c>
      <c r="C209" s="3">
        <v>1.75666165353035E-2</v>
      </c>
      <c r="D209" s="3">
        <v>35.070892023022601</v>
      </c>
      <c r="E209" s="3">
        <v>0.96142493274393004</v>
      </c>
      <c r="F209" s="3">
        <v>0.99014968374198298</v>
      </c>
      <c r="G209" s="3">
        <v>2.30171999386932</v>
      </c>
      <c r="H209" s="3">
        <v>3.0241938941832598</v>
      </c>
      <c r="I209" s="3">
        <v>220.25</v>
      </c>
      <c r="J209" s="3">
        <v>1882336</v>
      </c>
      <c r="K209" s="3">
        <v>22860339200</v>
      </c>
      <c r="L209" s="3">
        <v>154.01</v>
      </c>
    </row>
    <row r="210" spans="2:12" x14ac:dyDescent="0.35">
      <c r="B210" s="9" t="s">
        <v>14</v>
      </c>
      <c r="C210" s="3">
        <v>2.2707397689061101E-2</v>
      </c>
      <c r="D210" s="3">
        <v>32.859236309314497</v>
      </c>
      <c r="E210" s="3">
        <v>0.95605714671707598</v>
      </c>
      <c r="F210" s="3">
        <v>0.97941037440719003</v>
      </c>
      <c r="G210" s="3">
        <v>2.9173505606526802</v>
      </c>
      <c r="H210" s="3">
        <v>3.9849850787847201</v>
      </c>
      <c r="I210" s="3">
        <v>219.66</v>
      </c>
      <c r="J210" s="3">
        <v>1882336</v>
      </c>
      <c r="K210" s="3">
        <v>22860339200</v>
      </c>
      <c r="L210" s="3">
        <v>152.61000000000001</v>
      </c>
    </row>
    <row r="211" spans="2:12" x14ac:dyDescent="0.35">
      <c r="B211" s="9" t="s">
        <v>15</v>
      </c>
      <c r="C211" s="3">
        <v>6.3907455396472801E-2</v>
      </c>
      <c r="D211" s="3">
        <v>23.882918471837201</v>
      </c>
      <c r="E211" s="3">
        <v>0.803458099583649</v>
      </c>
      <c r="F211" s="3">
        <v>0.96672787106758895</v>
      </c>
      <c r="G211" s="3">
        <v>5.0585842374351699</v>
      </c>
      <c r="H211" s="3">
        <v>7.2809722637234797</v>
      </c>
      <c r="I211" s="3">
        <v>218.43</v>
      </c>
      <c r="J211" s="3">
        <v>1879744</v>
      </c>
      <c r="K211" s="3">
        <v>22720839680</v>
      </c>
      <c r="L211" s="3">
        <v>153.19</v>
      </c>
    </row>
    <row r="212" spans="2:12" x14ac:dyDescent="0.35">
      <c r="B212" s="9" t="s">
        <v>16</v>
      </c>
      <c r="C212" s="3">
        <v>1.69956983241271E-2</v>
      </c>
      <c r="D212" s="3">
        <v>35.354562190600703</v>
      </c>
      <c r="E212" s="3">
        <v>0.95925636602535502</v>
      </c>
      <c r="F212" s="3">
        <v>0.99260317680050802</v>
      </c>
      <c r="G212" s="3">
        <v>2.27114200483879</v>
      </c>
      <c r="H212" s="3">
        <v>2.7954243918964901</v>
      </c>
      <c r="I212" s="3">
        <v>219.59</v>
      </c>
      <c r="J212" s="3">
        <v>1881472</v>
      </c>
      <c r="K212" s="3">
        <v>22813839360</v>
      </c>
      <c r="L212" s="3">
        <v>153.22999999999999</v>
      </c>
    </row>
    <row r="213" spans="2:12" x14ac:dyDescent="0.35">
      <c r="B213" s="9" t="s">
        <v>17</v>
      </c>
      <c r="C213" s="3">
        <v>1.4137389357335099E-2</v>
      </c>
      <c r="D213" s="3">
        <v>36.933894974904</v>
      </c>
      <c r="E213" s="3">
        <v>0.97118077652253498</v>
      </c>
      <c r="F213" s="3">
        <v>0.99480699762338398</v>
      </c>
      <c r="G213" s="3">
        <v>1.83789646673774</v>
      </c>
      <c r="H213" s="3">
        <v>2.3938355222393701</v>
      </c>
      <c r="I213" s="3">
        <v>222.93</v>
      </c>
      <c r="J213" s="3">
        <v>1885792</v>
      </c>
      <c r="K213" s="3">
        <v>23046338560</v>
      </c>
      <c r="L213" s="3">
        <v>154.77000000000001</v>
      </c>
    </row>
    <row r="214" spans="2:12" x14ac:dyDescent="0.35">
      <c r="B214" s="9" t="s">
        <v>18</v>
      </c>
      <c r="C214" s="3">
        <v>1.25776336163099E-2</v>
      </c>
      <c r="D214" s="3">
        <v>37.930952831185401</v>
      </c>
      <c r="E214" s="3">
        <v>0.98052386928944102</v>
      </c>
      <c r="F214" s="3">
        <v>0.99632460807200895</v>
      </c>
      <c r="G214" s="3">
        <v>1.49815664460406</v>
      </c>
      <c r="H214" s="3">
        <v>2.1011237099336499</v>
      </c>
      <c r="I214" s="3">
        <v>227.27</v>
      </c>
      <c r="J214" s="3">
        <v>1892704</v>
      </c>
      <c r="K214" s="3">
        <v>23418337280</v>
      </c>
      <c r="L214" s="3">
        <v>155.91</v>
      </c>
    </row>
    <row r="215" spans="2:12" x14ac:dyDescent="0.35">
      <c r="B215" s="10" t="s">
        <v>31</v>
      </c>
    </row>
    <row r="216" spans="2:12" x14ac:dyDescent="0.35">
      <c r="B216" s="9" t="s">
        <v>11</v>
      </c>
      <c r="C216" s="3">
        <v>1.4025542458711199E-2</v>
      </c>
      <c r="D216" s="3">
        <v>37.004009942182897</v>
      </c>
      <c r="E216" s="3">
        <v>0.96718716643845204</v>
      </c>
      <c r="F216" s="3">
        <v>0.99522787491173703</v>
      </c>
      <c r="G216" s="3">
        <v>1.9176655123878501</v>
      </c>
      <c r="H216" s="3">
        <v>2.3118766672938</v>
      </c>
      <c r="I216" s="3">
        <v>223.29</v>
      </c>
      <c r="J216" s="3">
        <v>1882336</v>
      </c>
      <c r="K216" s="3">
        <v>22860339200</v>
      </c>
      <c r="L216" s="3">
        <v>154.19</v>
      </c>
    </row>
    <row r="217" spans="2:12" x14ac:dyDescent="0.35">
      <c r="B217" s="9" t="s">
        <v>12</v>
      </c>
      <c r="C217" s="3">
        <v>1.60282690159404E-2</v>
      </c>
      <c r="D217" s="3">
        <v>35.855203508731101</v>
      </c>
      <c r="E217" s="3">
        <v>0.96353478385742097</v>
      </c>
      <c r="F217" s="3">
        <v>0.99338583400681302</v>
      </c>
      <c r="G217" s="3">
        <v>2.0678008127917402</v>
      </c>
      <c r="H217" s="3">
        <v>2.5994681855995299</v>
      </c>
      <c r="I217" s="3">
        <v>220.73</v>
      </c>
      <c r="J217" s="3">
        <v>1882336</v>
      </c>
      <c r="K217" s="3">
        <v>22860339200</v>
      </c>
      <c r="L217" s="3">
        <v>152.12</v>
      </c>
    </row>
    <row r="218" spans="2:12" x14ac:dyDescent="0.35">
      <c r="B218" s="9" t="s">
        <v>13</v>
      </c>
      <c r="C218" s="3">
        <v>1.7571827465173599E-2</v>
      </c>
      <c r="D218" s="3">
        <v>35.069106199464699</v>
      </c>
      <c r="E218" s="3">
        <v>0.96114824996592496</v>
      </c>
      <c r="F218" s="3">
        <v>0.98944129882398002</v>
      </c>
      <c r="G218" s="3">
        <v>2.3136499287685299</v>
      </c>
      <c r="H218" s="3">
        <v>3.0156036506414998</v>
      </c>
      <c r="I218" s="3">
        <v>220.24</v>
      </c>
      <c r="J218" s="3">
        <v>1882336</v>
      </c>
      <c r="K218" s="3">
        <v>22860339200</v>
      </c>
      <c r="L218" s="3">
        <v>154.01</v>
      </c>
    </row>
    <row r="219" spans="2:12" x14ac:dyDescent="0.35">
      <c r="B219" s="9" t="s">
        <v>14</v>
      </c>
      <c r="C219" s="3">
        <v>2.3907870742782601E-2</v>
      </c>
      <c r="D219" s="3">
        <v>32.413101553456002</v>
      </c>
      <c r="E219" s="3">
        <v>0.95567287855636296</v>
      </c>
      <c r="F219" s="3">
        <v>0.97918933533503305</v>
      </c>
      <c r="G219" s="3">
        <v>2.9857733985083001</v>
      </c>
      <c r="H219" s="3">
        <v>4.1138412932320696</v>
      </c>
      <c r="I219" s="3">
        <v>220.63</v>
      </c>
      <c r="J219" s="3">
        <v>1882336</v>
      </c>
      <c r="K219" s="3">
        <v>22860339200</v>
      </c>
      <c r="L219" s="3">
        <v>152.61000000000001</v>
      </c>
    </row>
    <row r="220" spans="2:12" x14ac:dyDescent="0.35">
      <c r="B220" s="9" t="s">
        <v>15</v>
      </c>
      <c r="C220" s="3">
        <v>6.3171184630359298E-2</v>
      </c>
      <c r="D220" s="3">
        <v>23.984491269277001</v>
      </c>
      <c r="E220" s="3">
        <v>0.80924731808537997</v>
      </c>
      <c r="F220" s="3">
        <v>0.96725589298660997</v>
      </c>
      <c r="G220" s="3">
        <v>5.02366146924129</v>
      </c>
      <c r="H220" s="3">
        <v>7.2629405643146496</v>
      </c>
      <c r="I220" s="3">
        <v>219.19</v>
      </c>
      <c r="J220" s="3">
        <v>1879744</v>
      </c>
      <c r="K220" s="3">
        <v>22720839680</v>
      </c>
      <c r="L220" s="3">
        <v>153.19</v>
      </c>
    </row>
    <row r="221" spans="2:12" x14ac:dyDescent="0.35">
      <c r="B221" s="9" t="s">
        <v>16</v>
      </c>
      <c r="C221" s="3">
        <v>1.68120878700285E-2</v>
      </c>
      <c r="D221" s="3">
        <v>35.446359706544499</v>
      </c>
      <c r="E221" s="3">
        <v>0.95930432630366103</v>
      </c>
      <c r="F221" s="3">
        <v>0.99239754193517704</v>
      </c>
      <c r="G221" s="3">
        <v>2.2483644632647</v>
      </c>
      <c r="H221" s="3">
        <v>2.7652387977464499</v>
      </c>
      <c r="I221" s="3">
        <v>221.34</v>
      </c>
      <c r="J221" s="3">
        <v>1881472</v>
      </c>
      <c r="K221" s="3">
        <v>22813839360</v>
      </c>
      <c r="L221" s="3">
        <v>153.22999999999999</v>
      </c>
    </row>
    <row r="222" spans="2:12" x14ac:dyDescent="0.35">
      <c r="B222" s="9" t="s">
        <v>17</v>
      </c>
      <c r="C222" s="3">
        <v>1.41280384734808E-2</v>
      </c>
      <c r="D222" s="3">
        <v>36.9390628273784</v>
      </c>
      <c r="E222" s="3">
        <v>0.97094004633488795</v>
      </c>
      <c r="F222" s="3">
        <v>0.99471729024816402</v>
      </c>
      <c r="G222" s="3">
        <v>1.85453763546341</v>
      </c>
      <c r="H222" s="3">
        <v>2.4177971065082402</v>
      </c>
      <c r="I222" s="3">
        <v>223.94</v>
      </c>
      <c r="J222" s="3">
        <v>1885792</v>
      </c>
      <c r="K222" s="3">
        <v>23046338560</v>
      </c>
      <c r="L222" s="3">
        <v>154.77000000000001</v>
      </c>
    </row>
    <row r="223" spans="2:12" x14ac:dyDescent="0.35">
      <c r="B223" s="9" t="s">
        <v>18</v>
      </c>
      <c r="C223" s="3">
        <v>1.2430524171166199E-2</v>
      </c>
      <c r="D223" s="3">
        <v>38.031053841350001</v>
      </c>
      <c r="E223" s="3">
        <v>0.98075568661068002</v>
      </c>
      <c r="F223" s="3">
        <v>0.996267025041499</v>
      </c>
      <c r="G223" s="3">
        <v>1.4907079236398499</v>
      </c>
      <c r="H223" s="3">
        <v>2.0641348204834502</v>
      </c>
      <c r="I223" s="3">
        <v>227.18</v>
      </c>
      <c r="J223" s="3">
        <v>1892704</v>
      </c>
      <c r="K223" s="3">
        <v>23418337280</v>
      </c>
      <c r="L223" s="3">
        <v>155.91</v>
      </c>
    </row>
    <row r="224" spans="2:12" x14ac:dyDescent="0.35">
      <c r="B224" s="10" t="s">
        <v>32</v>
      </c>
    </row>
    <row r="225" spans="2:12" x14ac:dyDescent="0.35">
      <c r="B225" s="9" t="s">
        <v>11</v>
      </c>
      <c r="C225" s="3">
        <v>1.4437926213832299E-2</v>
      </c>
      <c r="D225" s="3">
        <v>36.753977108355301</v>
      </c>
      <c r="E225" s="3">
        <v>0.96659300383296098</v>
      </c>
      <c r="F225" s="3">
        <v>0.99494189228256502</v>
      </c>
      <c r="G225" s="3">
        <v>1.94044006335041</v>
      </c>
      <c r="H225" s="3">
        <v>2.3332948598704899</v>
      </c>
      <c r="I225" s="3">
        <v>222.99</v>
      </c>
      <c r="J225" s="3">
        <v>1882336</v>
      </c>
      <c r="K225" s="3">
        <v>22860339200</v>
      </c>
      <c r="L225" s="3">
        <v>154.19</v>
      </c>
    </row>
    <row r="226" spans="2:12" x14ac:dyDescent="0.35">
      <c r="B226" s="9" t="s">
        <v>12</v>
      </c>
      <c r="C226" s="3">
        <v>1.53306414455652E-2</v>
      </c>
      <c r="D226" s="3">
        <v>36.241437551946802</v>
      </c>
      <c r="E226" s="3">
        <v>0.96395764298398001</v>
      </c>
      <c r="F226" s="3">
        <v>0.99391630931561203</v>
      </c>
      <c r="G226" s="3">
        <v>2.0365201154682202</v>
      </c>
      <c r="H226" s="3">
        <v>2.59681423022016</v>
      </c>
      <c r="I226" s="3">
        <v>221.07</v>
      </c>
      <c r="J226" s="3">
        <v>1882336</v>
      </c>
      <c r="K226" s="3">
        <v>22860339200</v>
      </c>
      <c r="L226" s="3">
        <v>152.12</v>
      </c>
    </row>
    <row r="227" spans="2:12" x14ac:dyDescent="0.35">
      <c r="B227" s="9" t="s">
        <v>13</v>
      </c>
      <c r="C227" s="3">
        <v>1.7490573867688899E-2</v>
      </c>
      <c r="D227" s="3">
        <v>35.108201817133001</v>
      </c>
      <c r="E227" s="3">
        <v>0.96162147695269895</v>
      </c>
      <c r="F227" s="3">
        <v>0.99034815932391895</v>
      </c>
      <c r="G227" s="3">
        <v>2.2911176776453801</v>
      </c>
      <c r="H227" s="3">
        <v>2.99873479093886</v>
      </c>
      <c r="I227" s="3">
        <v>220.58</v>
      </c>
      <c r="J227" s="3">
        <v>1882336</v>
      </c>
      <c r="K227" s="3">
        <v>22860339200</v>
      </c>
      <c r="L227" s="3">
        <v>154.01</v>
      </c>
    </row>
    <row r="228" spans="2:12" x14ac:dyDescent="0.35">
      <c r="B228" s="9" t="s">
        <v>14</v>
      </c>
      <c r="C228" s="3">
        <v>2.28974134816879E-2</v>
      </c>
      <c r="D228" s="3">
        <v>32.787138050526501</v>
      </c>
      <c r="E228" s="3">
        <v>0.95608337540195698</v>
      </c>
      <c r="F228" s="3">
        <v>0.97991366005560898</v>
      </c>
      <c r="G228" s="3">
        <v>2.9342536282202798</v>
      </c>
      <c r="H228" s="3">
        <v>4.0355890965716998</v>
      </c>
      <c r="I228" s="3">
        <v>220.66</v>
      </c>
      <c r="J228" s="3">
        <v>1882336</v>
      </c>
      <c r="K228" s="3">
        <v>22860339200</v>
      </c>
      <c r="L228" s="3">
        <v>152.61000000000001</v>
      </c>
    </row>
    <row r="229" spans="2:12" x14ac:dyDescent="0.35">
      <c r="B229" s="9" t="s">
        <v>15</v>
      </c>
      <c r="C229" s="3">
        <v>6.3923690156995699E-2</v>
      </c>
      <c r="D229" s="3">
        <v>23.881705155298299</v>
      </c>
      <c r="E229" s="3">
        <v>0.80813994802257905</v>
      </c>
      <c r="F229" s="3">
        <v>0.96846553945452096</v>
      </c>
      <c r="G229" s="3">
        <v>4.9559109830255696</v>
      </c>
      <c r="H229" s="3">
        <v>7.1763329118652397</v>
      </c>
      <c r="I229" s="3">
        <v>219.36</v>
      </c>
      <c r="J229" s="3">
        <v>1879744</v>
      </c>
      <c r="K229" s="3">
        <v>22720839680</v>
      </c>
      <c r="L229" s="3">
        <v>153.19</v>
      </c>
    </row>
    <row r="230" spans="2:12" x14ac:dyDescent="0.35">
      <c r="B230" s="9" t="s">
        <v>16</v>
      </c>
      <c r="C230" s="3">
        <v>1.68439742154326E-2</v>
      </c>
      <c r="D230" s="3">
        <v>35.430779328218797</v>
      </c>
      <c r="E230" s="3">
        <v>0.95950114450560897</v>
      </c>
      <c r="F230" s="3">
        <v>0.992897133253549</v>
      </c>
      <c r="G230" s="3">
        <v>2.242168454282</v>
      </c>
      <c r="H230" s="3">
        <v>2.7468482999627799</v>
      </c>
      <c r="I230" s="3">
        <v>220.29</v>
      </c>
      <c r="J230" s="3">
        <v>1881472</v>
      </c>
      <c r="K230" s="3">
        <v>22813839360</v>
      </c>
      <c r="L230" s="3">
        <v>153.22999999999999</v>
      </c>
    </row>
    <row r="231" spans="2:12" x14ac:dyDescent="0.35">
      <c r="B231" s="9" t="s">
        <v>17</v>
      </c>
      <c r="C231" s="3">
        <v>1.4210960832482101E-2</v>
      </c>
      <c r="D231" s="3">
        <v>36.892941502264101</v>
      </c>
      <c r="E231" s="3">
        <v>0.97089843393997499</v>
      </c>
      <c r="F231" s="3">
        <v>0.99474858456438298</v>
      </c>
      <c r="G231" s="3">
        <v>1.8475050017729799</v>
      </c>
      <c r="H231" s="3">
        <v>2.4077127590855398</v>
      </c>
      <c r="I231" s="3">
        <v>224.45</v>
      </c>
      <c r="J231" s="3">
        <v>1885792</v>
      </c>
      <c r="K231" s="3">
        <v>23046338560</v>
      </c>
      <c r="L231" s="3">
        <v>154.77000000000001</v>
      </c>
    </row>
    <row r="232" spans="2:12" x14ac:dyDescent="0.35">
      <c r="B232" s="9" t="s">
        <v>18</v>
      </c>
      <c r="C232" s="3">
        <v>1.2680053512123301E-2</v>
      </c>
      <c r="D232" s="3">
        <v>37.859420987643603</v>
      </c>
      <c r="E232" s="3">
        <v>0.98049449870539895</v>
      </c>
      <c r="F232" s="3">
        <v>0.99616714043897003</v>
      </c>
      <c r="G232" s="3">
        <v>1.50235414380869</v>
      </c>
      <c r="H232" s="3">
        <v>2.07454915142042</v>
      </c>
      <c r="I232" s="3">
        <v>226.86</v>
      </c>
      <c r="J232" s="3">
        <v>1892704</v>
      </c>
      <c r="K232" s="3">
        <v>23418337280</v>
      </c>
      <c r="L232" s="3">
        <v>155.91</v>
      </c>
    </row>
    <row r="233" spans="2:12" x14ac:dyDescent="0.35">
      <c r="B233" s="10" t="s">
        <v>33</v>
      </c>
    </row>
    <row r="234" spans="2:12" x14ac:dyDescent="0.35">
      <c r="B234" s="9" t="s">
        <v>11</v>
      </c>
      <c r="C234" s="3">
        <v>1.38128150876156E-2</v>
      </c>
      <c r="D234" s="3">
        <v>37.135211985959401</v>
      </c>
      <c r="E234" s="3">
        <v>0.96747882109919803</v>
      </c>
      <c r="F234" s="3">
        <v>0.99516205400601598</v>
      </c>
      <c r="G234" s="3">
        <v>1.90865652513199</v>
      </c>
      <c r="H234" s="3">
        <v>2.3119082569187102</v>
      </c>
      <c r="I234" s="3">
        <v>222.81</v>
      </c>
      <c r="J234" s="3">
        <v>1882336</v>
      </c>
      <c r="K234" s="3">
        <v>22860339200</v>
      </c>
      <c r="L234" s="3">
        <v>154.19</v>
      </c>
    </row>
    <row r="235" spans="2:12" x14ac:dyDescent="0.35">
      <c r="B235" s="9" t="s">
        <v>12</v>
      </c>
      <c r="C235" s="3">
        <v>1.5357002664380399E-2</v>
      </c>
      <c r="D235" s="3">
        <v>36.227004691977299</v>
      </c>
      <c r="E235" s="3">
        <v>0.96373138312380302</v>
      </c>
      <c r="F235" s="3">
        <v>0.99382305018434902</v>
      </c>
      <c r="G235" s="3">
        <v>2.04842138237181</v>
      </c>
      <c r="H235" s="3">
        <v>2.6002440524005599</v>
      </c>
      <c r="I235" s="3">
        <v>220.74</v>
      </c>
      <c r="J235" s="3">
        <v>1882336</v>
      </c>
      <c r="K235" s="3">
        <v>22860339200</v>
      </c>
      <c r="L235" s="3">
        <v>152.12</v>
      </c>
    </row>
    <row r="236" spans="2:12" x14ac:dyDescent="0.35">
      <c r="B236" s="9" t="s">
        <v>13</v>
      </c>
      <c r="C236" s="3">
        <v>1.7882078014632999E-2</v>
      </c>
      <c r="D236" s="3">
        <v>34.916118043402797</v>
      </c>
      <c r="E236" s="3">
        <v>0.96133901069536698</v>
      </c>
      <c r="F236" s="3">
        <v>0.99052523888808597</v>
      </c>
      <c r="G236" s="3">
        <v>2.3219365188573602</v>
      </c>
      <c r="H236" s="3">
        <v>3.0211132654241699</v>
      </c>
      <c r="I236" s="3">
        <v>219.71</v>
      </c>
      <c r="J236" s="3">
        <v>1882336</v>
      </c>
      <c r="K236" s="3">
        <v>22860339200</v>
      </c>
      <c r="L236" s="3">
        <v>154.01</v>
      </c>
    </row>
    <row r="237" spans="2:12" x14ac:dyDescent="0.35">
      <c r="B237" s="9" t="s">
        <v>14</v>
      </c>
      <c r="C237" s="3">
        <v>2.32282989648766E-2</v>
      </c>
      <c r="D237" s="3">
        <v>32.661726453105601</v>
      </c>
      <c r="E237" s="3">
        <v>0.95647920675431697</v>
      </c>
      <c r="F237" s="3">
        <v>0.98051431190622096</v>
      </c>
      <c r="G237" s="3">
        <v>2.9267674409504498</v>
      </c>
      <c r="H237" s="3">
        <v>4.0904124637184598</v>
      </c>
      <c r="I237" s="3">
        <v>219.61</v>
      </c>
      <c r="J237" s="3">
        <v>1882336</v>
      </c>
      <c r="K237" s="3">
        <v>22860339200</v>
      </c>
      <c r="L237" s="3">
        <v>152.61000000000001</v>
      </c>
    </row>
    <row r="238" spans="2:12" x14ac:dyDescent="0.35">
      <c r="B238" s="9" t="s">
        <v>15</v>
      </c>
      <c r="C238" s="3">
        <v>6.5379621337575203E-2</v>
      </c>
      <c r="D238" s="3">
        <v>23.685629662766502</v>
      </c>
      <c r="E238" s="3">
        <v>0.79962822308847803</v>
      </c>
      <c r="F238" s="3">
        <v>0.96437310843392599</v>
      </c>
      <c r="G238" s="3">
        <v>5.1094825413044003</v>
      </c>
      <c r="H238" s="3">
        <v>7.4121767825848401</v>
      </c>
      <c r="I238" s="3">
        <v>219.5</v>
      </c>
      <c r="J238" s="3">
        <v>1879744</v>
      </c>
      <c r="K238" s="3">
        <v>22720839680</v>
      </c>
      <c r="L238" s="3">
        <v>153.19</v>
      </c>
    </row>
    <row r="239" spans="2:12" x14ac:dyDescent="0.35">
      <c r="B239" s="9" t="s">
        <v>16</v>
      </c>
      <c r="C239" s="3">
        <v>1.6943330057242301E-2</v>
      </c>
      <c r="D239" s="3">
        <v>35.382055741256899</v>
      </c>
      <c r="E239" s="3">
        <v>0.95923671132795196</v>
      </c>
      <c r="F239" s="3">
        <v>0.99261306070286204</v>
      </c>
      <c r="G239" s="3">
        <v>2.2581719509306502</v>
      </c>
      <c r="H239" s="3">
        <v>2.79383744013152</v>
      </c>
      <c r="I239" s="3">
        <v>220.46</v>
      </c>
      <c r="J239" s="3">
        <v>1881472</v>
      </c>
      <c r="K239" s="3">
        <v>22813839360</v>
      </c>
      <c r="L239" s="3">
        <v>153.22999999999999</v>
      </c>
    </row>
    <row r="240" spans="2:12" x14ac:dyDescent="0.35">
      <c r="B240" s="9" t="s">
        <v>17</v>
      </c>
      <c r="C240" s="3">
        <v>1.42097045858742E-2</v>
      </c>
      <c r="D240" s="3">
        <v>36.8919291658707</v>
      </c>
      <c r="E240" s="3">
        <v>0.97091502295135002</v>
      </c>
      <c r="F240" s="3">
        <v>0.99480564231771496</v>
      </c>
      <c r="G240" s="3">
        <v>1.8503035676314199</v>
      </c>
      <c r="H240" s="3">
        <v>2.44179113417567</v>
      </c>
      <c r="I240" s="3">
        <v>223.09</v>
      </c>
      <c r="J240" s="3">
        <v>1885792</v>
      </c>
      <c r="K240" s="3">
        <v>23046338560</v>
      </c>
      <c r="L240" s="3">
        <v>154.77000000000001</v>
      </c>
    </row>
    <row r="241" spans="2:12" x14ac:dyDescent="0.35">
      <c r="B241" s="9" t="s">
        <v>18</v>
      </c>
      <c r="C241" s="3">
        <v>1.25862196471984E-2</v>
      </c>
      <c r="D241" s="3">
        <v>37.9252533556445</v>
      </c>
      <c r="E241" s="3">
        <v>0.98003390301208904</v>
      </c>
      <c r="F241" s="3">
        <v>0.99608921928212901</v>
      </c>
      <c r="G241" s="3">
        <v>1.51685897828014</v>
      </c>
      <c r="H241" s="3">
        <v>2.10147375712861</v>
      </c>
      <c r="I241" s="3">
        <v>227.66</v>
      </c>
      <c r="J241" s="3">
        <v>1892704</v>
      </c>
      <c r="K241" s="3">
        <v>23418337280</v>
      </c>
      <c r="L241" s="3">
        <v>155.91</v>
      </c>
    </row>
    <row r="242" spans="2:12" x14ac:dyDescent="0.35">
      <c r="B242" s="10" t="s">
        <v>34</v>
      </c>
    </row>
    <row r="243" spans="2:12" x14ac:dyDescent="0.35">
      <c r="B243" s="9" t="s">
        <v>11</v>
      </c>
      <c r="C243" s="3">
        <v>1.4797753607704E-2</v>
      </c>
      <c r="D243" s="3">
        <v>36.5424873407961</v>
      </c>
      <c r="E243" s="3">
        <v>0.96570771882573003</v>
      </c>
      <c r="F243" s="3">
        <v>0.99445150738826604</v>
      </c>
      <c r="G243" s="3">
        <v>1.9811714702124199</v>
      </c>
      <c r="H243" s="3">
        <v>2.3729547801729902</v>
      </c>
      <c r="I243" s="3">
        <v>222.84</v>
      </c>
      <c r="J243" s="3">
        <v>1882336</v>
      </c>
      <c r="K243" s="3">
        <v>22860339200</v>
      </c>
      <c r="L243" s="3">
        <v>154.19</v>
      </c>
    </row>
    <row r="244" spans="2:12" x14ac:dyDescent="0.35">
      <c r="B244" s="9" t="s">
        <v>12</v>
      </c>
      <c r="C244" s="3">
        <v>1.5335321445586201E-2</v>
      </c>
      <c r="D244" s="3">
        <v>36.239607159861002</v>
      </c>
      <c r="E244" s="3">
        <v>0.96377332847773001</v>
      </c>
      <c r="F244" s="3">
        <v>0.99372410351358398</v>
      </c>
      <c r="G244" s="3">
        <v>2.0511395870462601</v>
      </c>
      <c r="H244" s="3">
        <v>2.58237627753181</v>
      </c>
      <c r="I244" s="3">
        <v>220.49</v>
      </c>
      <c r="J244" s="3">
        <v>1882336</v>
      </c>
      <c r="K244" s="3">
        <v>22860339200</v>
      </c>
      <c r="L244" s="3">
        <v>152.12</v>
      </c>
    </row>
    <row r="245" spans="2:12" x14ac:dyDescent="0.35">
      <c r="B245" s="9" t="s">
        <v>13</v>
      </c>
      <c r="C245" s="3">
        <v>1.7393743848885701E-2</v>
      </c>
      <c r="D245" s="3">
        <v>35.156647680522198</v>
      </c>
      <c r="E245" s="3">
        <v>0.96172661817824501</v>
      </c>
      <c r="F245" s="3">
        <v>0.99062536932223</v>
      </c>
      <c r="G245" s="3">
        <v>2.2893175872360199</v>
      </c>
      <c r="H245" s="3">
        <v>2.9815295444195899</v>
      </c>
      <c r="I245" s="3">
        <v>220.81</v>
      </c>
      <c r="J245" s="3">
        <v>1882336</v>
      </c>
      <c r="K245" s="3">
        <v>22860339200</v>
      </c>
      <c r="L245" s="3">
        <v>154.01</v>
      </c>
    </row>
    <row r="246" spans="2:12" x14ac:dyDescent="0.35">
      <c r="B246" s="9" t="s">
        <v>14</v>
      </c>
      <c r="C246" s="3">
        <v>2.29842015253456E-2</v>
      </c>
      <c r="D246" s="3">
        <v>32.754192682340701</v>
      </c>
      <c r="E246" s="3">
        <v>0.95569249277437596</v>
      </c>
      <c r="F246" s="3">
        <v>0.97989092031504699</v>
      </c>
      <c r="G246" s="3">
        <v>2.94188818022849</v>
      </c>
      <c r="H246" s="3">
        <v>4.0144453922222798</v>
      </c>
      <c r="I246" s="3">
        <v>220.7</v>
      </c>
      <c r="J246" s="3">
        <v>1882336</v>
      </c>
      <c r="K246" s="3">
        <v>22860339200</v>
      </c>
      <c r="L246" s="3">
        <v>152.61000000000001</v>
      </c>
    </row>
    <row r="247" spans="2:12" x14ac:dyDescent="0.35">
      <c r="B247" s="9" t="s">
        <v>15</v>
      </c>
      <c r="C247" s="3">
        <v>6.5216341129739105E-2</v>
      </c>
      <c r="D247" s="3">
        <v>23.70833351444</v>
      </c>
      <c r="E247" s="3">
        <v>0.79462737978992903</v>
      </c>
      <c r="F247" s="3">
        <v>0.96574341109032003</v>
      </c>
      <c r="G247" s="3">
        <v>5.1862364603458797</v>
      </c>
      <c r="H247" s="3">
        <v>7.5009726568895898</v>
      </c>
      <c r="I247" s="3">
        <v>218.82</v>
      </c>
      <c r="J247" s="3">
        <v>1879744</v>
      </c>
      <c r="K247" s="3">
        <v>22720839680</v>
      </c>
      <c r="L247" s="3">
        <v>153.19</v>
      </c>
    </row>
    <row r="248" spans="2:12" x14ac:dyDescent="0.35">
      <c r="B248" s="9" t="s">
        <v>16</v>
      </c>
      <c r="C248" s="3">
        <v>1.6879146548228498E-2</v>
      </c>
      <c r="D248" s="3">
        <v>35.413801308923397</v>
      </c>
      <c r="E248" s="3">
        <v>0.95930372044105905</v>
      </c>
      <c r="F248" s="3">
        <v>0.99271576384501103</v>
      </c>
      <c r="G248" s="3">
        <v>2.2468557058427701</v>
      </c>
      <c r="H248" s="3">
        <v>2.76323178934752</v>
      </c>
      <c r="I248" s="3">
        <v>220.86</v>
      </c>
      <c r="J248" s="3">
        <v>1881472</v>
      </c>
      <c r="K248" s="3">
        <v>22813839360</v>
      </c>
      <c r="L248" s="3">
        <v>153.22999999999999</v>
      </c>
    </row>
    <row r="249" spans="2:12" x14ac:dyDescent="0.35">
      <c r="B249" s="9" t="s">
        <v>17</v>
      </c>
      <c r="C249" s="3">
        <v>1.3961327214078801E-2</v>
      </c>
      <c r="D249" s="3">
        <v>37.043516585895503</v>
      </c>
      <c r="E249" s="3">
        <v>0.97118113473956902</v>
      </c>
      <c r="F249" s="3">
        <v>0.99490090414235999</v>
      </c>
      <c r="G249" s="3">
        <v>1.8467625325398001</v>
      </c>
      <c r="H249" s="3">
        <v>2.3804359717482702</v>
      </c>
      <c r="I249" s="3">
        <v>223.02</v>
      </c>
      <c r="J249" s="3">
        <v>1885792</v>
      </c>
      <c r="K249" s="3">
        <v>23046338560</v>
      </c>
      <c r="L249" s="3">
        <v>154.77000000000001</v>
      </c>
    </row>
    <row r="250" spans="2:12" x14ac:dyDescent="0.35">
      <c r="B250" s="9" t="s">
        <v>18</v>
      </c>
      <c r="C250" s="3">
        <v>1.25899123111023E-2</v>
      </c>
      <c r="D250" s="3">
        <v>37.922516411668099</v>
      </c>
      <c r="E250" s="3">
        <v>0.98006940751193095</v>
      </c>
      <c r="F250" s="3">
        <v>0.99624595323416298</v>
      </c>
      <c r="G250" s="3">
        <v>1.51710816261284</v>
      </c>
      <c r="H250" s="3">
        <v>2.0857165107133899</v>
      </c>
      <c r="I250" s="3">
        <v>227.25</v>
      </c>
      <c r="J250" s="3">
        <v>1892704</v>
      </c>
      <c r="K250" s="3">
        <v>23418337280</v>
      </c>
      <c r="L250" s="3">
        <v>155.91</v>
      </c>
    </row>
    <row r="251" spans="2:12" x14ac:dyDescent="0.35">
      <c r="B251" s="10" t="s">
        <v>35</v>
      </c>
    </row>
    <row r="252" spans="2:12" x14ac:dyDescent="0.35">
      <c r="B252" s="9" t="s">
        <v>11</v>
      </c>
      <c r="C252" s="3">
        <v>1.4582647393366699E-2</v>
      </c>
      <c r="D252" s="3">
        <v>36.670306701323703</v>
      </c>
      <c r="E252" s="3">
        <v>0.96519679880404696</v>
      </c>
      <c r="F252" s="3">
        <v>0.994712549192172</v>
      </c>
      <c r="G252" s="3">
        <v>1.98816278146671</v>
      </c>
      <c r="H252" s="3">
        <v>2.3948611178319301</v>
      </c>
      <c r="I252" s="3">
        <v>223.61</v>
      </c>
      <c r="J252" s="3">
        <v>1882336</v>
      </c>
      <c r="K252" s="3">
        <v>22860339200</v>
      </c>
      <c r="L252" s="3">
        <v>154.19</v>
      </c>
    </row>
    <row r="253" spans="2:12" x14ac:dyDescent="0.35">
      <c r="B253" s="9" t="s">
        <v>12</v>
      </c>
      <c r="C253" s="3">
        <v>1.5630973346051701E-2</v>
      </c>
      <c r="D253" s="3">
        <v>36.075688442429403</v>
      </c>
      <c r="E253" s="3">
        <v>0.96357073660616799</v>
      </c>
      <c r="F253" s="3">
        <v>0.99370809380758895</v>
      </c>
      <c r="G253" s="3">
        <v>2.0620699041373398</v>
      </c>
      <c r="H253" s="3">
        <v>2.6190294204956301</v>
      </c>
      <c r="I253" s="3">
        <v>221.47</v>
      </c>
      <c r="J253" s="3">
        <v>1882336</v>
      </c>
      <c r="K253" s="3">
        <v>22860339200</v>
      </c>
      <c r="L253" s="3">
        <v>152.12</v>
      </c>
    </row>
    <row r="254" spans="2:12" x14ac:dyDescent="0.35">
      <c r="B254" s="9" t="s">
        <v>13</v>
      </c>
      <c r="C254" s="3">
        <v>1.7875121509942499E-2</v>
      </c>
      <c r="D254" s="3">
        <v>34.920012327387397</v>
      </c>
      <c r="E254" s="3">
        <v>0.96119528473740601</v>
      </c>
      <c r="F254" s="3">
        <v>0.99024059584208102</v>
      </c>
      <c r="G254" s="3">
        <v>2.3147669865101599</v>
      </c>
      <c r="H254" s="3">
        <v>3.0326522296966698</v>
      </c>
      <c r="I254" s="3">
        <v>220.06</v>
      </c>
      <c r="J254" s="3">
        <v>1882336</v>
      </c>
      <c r="K254" s="3">
        <v>22860339200</v>
      </c>
      <c r="L254" s="3">
        <v>154.01</v>
      </c>
    </row>
    <row r="255" spans="2:12" x14ac:dyDescent="0.35">
      <c r="B255" s="9" t="s">
        <v>14</v>
      </c>
      <c r="C255" s="3">
        <v>2.2950601839888601E-2</v>
      </c>
      <c r="D255" s="3">
        <v>32.765420131459898</v>
      </c>
      <c r="E255" s="3">
        <v>0.95581967124605904</v>
      </c>
      <c r="F255" s="3">
        <v>0.979540072551077</v>
      </c>
      <c r="G255" s="3">
        <v>2.9468294365179801</v>
      </c>
      <c r="H255" s="3">
        <v>4.0573462372859597</v>
      </c>
      <c r="I255" s="3">
        <v>220.79</v>
      </c>
      <c r="J255" s="3">
        <v>1882336</v>
      </c>
      <c r="K255" s="3">
        <v>22860339200</v>
      </c>
      <c r="L255" s="3">
        <v>152.61000000000001</v>
      </c>
    </row>
    <row r="256" spans="2:12" x14ac:dyDescent="0.35">
      <c r="B256" s="9" t="s">
        <v>15</v>
      </c>
      <c r="C256" s="3">
        <v>6.6168464427971294E-2</v>
      </c>
      <c r="D256" s="3">
        <v>23.581306494466201</v>
      </c>
      <c r="E256" s="3">
        <v>0.79028554451712896</v>
      </c>
      <c r="F256" s="3">
        <v>0.96478401819146198</v>
      </c>
      <c r="G256" s="3">
        <v>5.1653941056110799</v>
      </c>
      <c r="H256" s="3">
        <v>7.4573798282856298</v>
      </c>
      <c r="I256" s="3">
        <v>219</v>
      </c>
      <c r="J256" s="3">
        <v>1879744</v>
      </c>
      <c r="K256" s="3">
        <v>22720839680</v>
      </c>
      <c r="L256" s="3">
        <v>153.19</v>
      </c>
    </row>
    <row r="257" spans="2:12" x14ac:dyDescent="0.35">
      <c r="B257" s="9" t="s">
        <v>16</v>
      </c>
      <c r="C257" s="3">
        <v>1.6827705375537801E-2</v>
      </c>
      <c r="D257" s="3">
        <v>35.439705169058399</v>
      </c>
      <c r="E257" s="3">
        <v>0.95920166165197296</v>
      </c>
      <c r="F257" s="3">
        <v>0.99274815000374905</v>
      </c>
      <c r="G257" s="3">
        <v>2.2605394782961299</v>
      </c>
      <c r="H257" s="3">
        <v>2.7682432272076101</v>
      </c>
      <c r="I257" s="3">
        <v>220.34</v>
      </c>
      <c r="J257" s="3">
        <v>1881472</v>
      </c>
      <c r="K257" s="3">
        <v>22813839360</v>
      </c>
      <c r="L257" s="3">
        <v>153.22999999999999</v>
      </c>
    </row>
    <row r="258" spans="2:12" x14ac:dyDescent="0.35">
      <c r="B258" s="9" t="s">
        <v>17</v>
      </c>
      <c r="C258" s="3">
        <v>1.42474487623389E-2</v>
      </c>
      <c r="D258" s="3">
        <v>36.867847691970702</v>
      </c>
      <c r="E258" s="3">
        <v>0.97047178308928905</v>
      </c>
      <c r="F258" s="3">
        <v>0.99458059184450798</v>
      </c>
      <c r="G258" s="3">
        <v>1.86090257755315</v>
      </c>
      <c r="H258" s="3">
        <v>2.44723073951935</v>
      </c>
      <c r="I258" s="3">
        <v>222.75</v>
      </c>
      <c r="J258" s="3">
        <v>1885792</v>
      </c>
      <c r="K258" s="3">
        <v>23046338560</v>
      </c>
      <c r="L258" s="3">
        <v>154.77000000000001</v>
      </c>
    </row>
    <row r="259" spans="2:12" x14ac:dyDescent="0.35">
      <c r="B259" s="9" t="s">
        <v>18</v>
      </c>
      <c r="C259" s="3">
        <v>1.27810308131603E-2</v>
      </c>
      <c r="D259" s="3">
        <v>37.794110659079301</v>
      </c>
      <c r="E259" s="3">
        <v>0.97972102415520801</v>
      </c>
      <c r="F259" s="3">
        <v>0.99609319192963397</v>
      </c>
      <c r="G259" s="3">
        <v>1.53260990564998</v>
      </c>
      <c r="H259" s="3">
        <v>2.1176175495621701</v>
      </c>
      <c r="I259" s="3">
        <v>226.95</v>
      </c>
      <c r="J259" s="3">
        <v>1892704</v>
      </c>
      <c r="K259" s="3">
        <v>23418337280</v>
      </c>
      <c r="L259" s="3">
        <v>155.91</v>
      </c>
    </row>
    <row r="260" spans="2:12" x14ac:dyDescent="0.35">
      <c r="B260" s="10" t="s">
        <v>36</v>
      </c>
    </row>
    <row r="261" spans="2:12" x14ac:dyDescent="0.35">
      <c r="B261" s="9" t="s">
        <v>11</v>
      </c>
      <c r="C261" s="3">
        <v>1.4405015166295001E-2</v>
      </c>
      <c r="D261" s="3">
        <v>36.773975402775498</v>
      </c>
      <c r="E261" s="3">
        <v>0.96669760460641196</v>
      </c>
      <c r="F261" s="3">
        <v>0.995033597482611</v>
      </c>
      <c r="G261" s="3">
        <v>1.93480556330737</v>
      </c>
      <c r="H261" s="3">
        <v>2.3225381657013702</v>
      </c>
      <c r="I261" s="3">
        <v>223.13</v>
      </c>
      <c r="J261" s="3">
        <v>1882336</v>
      </c>
      <c r="K261" s="3">
        <v>22860339200</v>
      </c>
      <c r="L261" s="3">
        <v>154.19</v>
      </c>
    </row>
    <row r="262" spans="2:12" x14ac:dyDescent="0.35">
      <c r="B262" s="9" t="s">
        <v>12</v>
      </c>
      <c r="C262" s="3">
        <v>1.54217668473499E-2</v>
      </c>
      <c r="D262" s="3">
        <v>36.189660933105998</v>
      </c>
      <c r="E262" s="3">
        <v>0.96372157181318796</v>
      </c>
      <c r="F262" s="3">
        <v>0.99369845576782201</v>
      </c>
      <c r="G262" s="3">
        <v>2.0539964814557199</v>
      </c>
      <c r="H262" s="3">
        <v>2.59332080190311</v>
      </c>
      <c r="I262" s="3">
        <v>221.44</v>
      </c>
      <c r="J262" s="3">
        <v>1882336</v>
      </c>
      <c r="K262" s="3">
        <v>22860339200</v>
      </c>
      <c r="L262" s="3">
        <v>152.12</v>
      </c>
    </row>
    <row r="263" spans="2:12" x14ac:dyDescent="0.35">
      <c r="B263" s="9" t="s">
        <v>13</v>
      </c>
      <c r="C263" s="3">
        <v>1.7707939071792699E-2</v>
      </c>
      <c r="D263" s="3">
        <v>35.000651854629503</v>
      </c>
      <c r="E263" s="3">
        <v>0.96130801020290602</v>
      </c>
      <c r="F263" s="3">
        <v>0.98989881511153899</v>
      </c>
      <c r="G263" s="3">
        <v>2.3126337434809399</v>
      </c>
      <c r="H263" s="3">
        <v>3.0133742342077201</v>
      </c>
      <c r="I263" s="3">
        <v>220.72</v>
      </c>
      <c r="J263" s="3">
        <v>1882336</v>
      </c>
      <c r="K263" s="3">
        <v>22860339200</v>
      </c>
      <c r="L263" s="3">
        <v>154.01</v>
      </c>
    </row>
    <row r="264" spans="2:12" x14ac:dyDescent="0.35">
      <c r="B264" s="9" t="s">
        <v>14</v>
      </c>
      <c r="C264" s="3">
        <v>2.2851408672838299E-2</v>
      </c>
      <c r="D264" s="3">
        <v>32.805102636981303</v>
      </c>
      <c r="E264" s="3">
        <v>0.95572613885832602</v>
      </c>
      <c r="F264" s="3">
        <v>0.97982837052685301</v>
      </c>
      <c r="G264" s="3">
        <v>2.92311358741168</v>
      </c>
      <c r="H264" s="3">
        <v>3.9724354599584699</v>
      </c>
      <c r="I264" s="3">
        <v>220.03</v>
      </c>
      <c r="J264" s="3">
        <v>1882336</v>
      </c>
      <c r="K264" s="3">
        <v>22860339200</v>
      </c>
      <c r="L264" s="3">
        <v>152.61000000000001</v>
      </c>
    </row>
    <row r="265" spans="2:12" x14ac:dyDescent="0.35">
      <c r="B265" s="9" t="s">
        <v>15</v>
      </c>
      <c r="C265" s="3">
        <v>6.3789375439573401E-2</v>
      </c>
      <c r="D265" s="3">
        <v>23.8992454763195</v>
      </c>
      <c r="E265" s="3">
        <v>0.80493425421252596</v>
      </c>
      <c r="F265" s="3">
        <v>0.96902711566915101</v>
      </c>
      <c r="G265" s="3">
        <v>5.0046679120676103</v>
      </c>
      <c r="H265" s="3">
        <v>7.2261224295936897</v>
      </c>
      <c r="I265" s="3">
        <v>219.97</v>
      </c>
      <c r="J265" s="3">
        <v>1879744</v>
      </c>
      <c r="K265" s="3">
        <v>22720839680</v>
      </c>
      <c r="L265" s="3">
        <v>153.19</v>
      </c>
    </row>
    <row r="266" spans="2:12" x14ac:dyDescent="0.35">
      <c r="B266" s="9" t="s">
        <v>16</v>
      </c>
      <c r="C266" s="3">
        <v>1.6827917028146899E-2</v>
      </c>
      <c r="D266" s="3">
        <v>35.4397545270485</v>
      </c>
      <c r="E266" s="3">
        <v>0.95928578436590695</v>
      </c>
      <c r="F266" s="3">
        <v>0.99237181799170704</v>
      </c>
      <c r="G266" s="3">
        <v>2.2557035418835398</v>
      </c>
      <c r="H266" s="3">
        <v>2.7425480555500199</v>
      </c>
      <c r="I266" s="3">
        <v>221.2</v>
      </c>
      <c r="J266" s="3">
        <v>1881472</v>
      </c>
      <c r="K266" s="3">
        <v>22813839360</v>
      </c>
      <c r="L266" s="3">
        <v>153.22999999999999</v>
      </c>
    </row>
    <row r="267" spans="2:12" x14ac:dyDescent="0.35">
      <c r="B267" s="9" t="s">
        <v>17</v>
      </c>
      <c r="C267" s="3">
        <v>1.4322571810503899E-2</v>
      </c>
      <c r="D267" s="3">
        <v>36.819418312525698</v>
      </c>
      <c r="E267" s="3">
        <v>0.97097651048824496</v>
      </c>
      <c r="F267" s="3">
        <v>0.99472814392534503</v>
      </c>
      <c r="G267" s="3">
        <v>1.8516979284605199</v>
      </c>
      <c r="H267" s="3">
        <v>2.4406024678166802</v>
      </c>
      <c r="I267" s="3">
        <v>223.46</v>
      </c>
      <c r="J267" s="3">
        <v>1885792</v>
      </c>
      <c r="K267" s="3">
        <v>23046338560</v>
      </c>
      <c r="L267" s="3">
        <v>154.77000000000001</v>
      </c>
    </row>
    <row r="268" spans="2:12" x14ac:dyDescent="0.35">
      <c r="B268" s="9" t="s">
        <v>18</v>
      </c>
      <c r="C268" s="3">
        <v>1.2618493855095499E-2</v>
      </c>
      <c r="D268" s="3">
        <v>37.9028105715783</v>
      </c>
      <c r="E268" s="3">
        <v>0.98031814443277998</v>
      </c>
      <c r="F268" s="3">
        <v>0.99622874992648203</v>
      </c>
      <c r="G268" s="3">
        <v>1.50376557817121</v>
      </c>
      <c r="H268" s="3">
        <v>2.0851944281287098</v>
      </c>
      <c r="I268" s="3">
        <v>226.81</v>
      </c>
      <c r="J268" s="3">
        <v>1892704</v>
      </c>
      <c r="K268" s="3">
        <v>23418337280</v>
      </c>
      <c r="L268" s="3">
        <v>155.91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1.51814465938912E-2</v>
      </c>
      <c r="D270" s="3">
        <v>36.321566479835496</v>
      </c>
      <c r="E270" s="3">
        <v>0.96524421841939101</v>
      </c>
      <c r="F270" s="3">
        <v>0.99470597271151096</v>
      </c>
      <c r="G270" s="3">
        <v>1.99122242960506</v>
      </c>
      <c r="H270" s="3">
        <v>2.4058233580063901</v>
      </c>
      <c r="I270" s="3">
        <v>223.04</v>
      </c>
      <c r="J270" s="3">
        <v>1882336</v>
      </c>
      <c r="K270" s="3">
        <v>22860339200</v>
      </c>
      <c r="L270" s="3">
        <v>154.19</v>
      </c>
    </row>
    <row r="271" spans="2:12" x14ac:dyDescent="0.35">
      <c r="B271" s="9" t="s">
        <v>12</v>
      </c>
      <c r="C271" s="3">
        <v>1.54150246298165E-2</v>
      </c>
      <c r="D271" s="3">
        <v>36.193696798799401</v>
      </c>
      <c r="E271" s="3">
        <v>0.96370677809420202</v>
      </c>
      <c r="F271" s="3">
        <v>0.99388343010134395</v>
      </c>
      <c r="G271" s="3">
        <v>2.0522989946630199</v>
      </c>
      <c r="H271" s="3">
        <v>2.5964264035413498</v>
      </c>
      <c r="I271" s="3">
        <v>221.49</v>
      </c>
      <c r="J271" s="3">
        <v>1882336</v>
      </c>
      <c r="K271" s="3">
        <v>22860339200</v>
      </c>
      <c r="L271" s="3">
        <v>152.12</v>
      </c>
    </row>
    <row r="272" spans="2:12" x14ac:dyDescent="0.35">
      <c r="B272" s="9" t="s">
        <v>13</v>
      </c>
      <c r="C272" s="3">
        <v>1.7768773151572399E-2</v>
      </c>
      <c r="D272" s="3">
        <v>34.974443184167299</v>
      </c>
      <c r="E272" s="3">
        <v>0.96113132522861</v>
      </c>
      <c r="F272" s="3">
        <v>0.99007065729268595</v>
      </c>
      <c r="G272" s="3">
        <v>2.3224373664150502</v>
      </c>
      <c r="H272" s="3">
        <v>3.0478937968295501</v>
      </c>
      <c r="I272" s="3">
        <v>220.25</v>
      </c>
      <c r="J272" s="3">
        <v>1882336</v>
      </c>
      <c r="K272" s="3">
        <v>22860339200</v>
      </c>
      <c r="L272" s="3">
        <v>154.01</v>
      </c>
    </row>
    <row r="273" spans="2:13" x14ac:dyDescent="0.35">
      <c r="B273" s="9" t="s">
        <v>14</v>
      </c>
      <c r="C273" s="3">
        <v>2.2395697326211599E-2</v>
      </c>
      <c r="D273" s="3">
        <v>32.978103293025796</v>
      </c>
      <c r="E273" s="3">
        <v>0.95658632848464198</v>
      </c>
      <c r="F273" s="3">
        <v>0.98071376246099395</v>
      </c>
      <c r="G273" s="3">
        <v>2.8924419092677001</v>
      </c>
      <c r="H273" s="3">
        <v>3.9334239807403</v>
      </c>
      <c r="I273" s="3">
        <v>220.11</v>
      </c>
      <c r="J273" s="3">
        <v>1882336</v>
      </c>
      <c r="K273" s="3">
        <v>22860339200</v>
      </c>
      <c r="L273" s="3">
        <v>152.61000000000001</v>
      </c>
    </row>
    <row r="274" spans="2:13" x14ac:dyDescent="0.35">
      <c r="B274" s="9" t="s">
        <v>15</v>
      </c>
      <c r="C274" s="3">
        <v>6.5194638453433998E-2</v>
      </c>
      <c r="D274" s="3">
        <v>23.709839173760599</v>
      </c>
      <c r="E274" s="3">
        <v>0.793934092766993</v>
      </c>
      <c r="F274" s="3">
        <v>0.96654254371923398</v>
      </c>
      <c r="G274" s="3">
        <v>5.1072264729848298</v>
      </c>
      <c r="H274" s="3">
        <v>7.3599335193970603</v>
      </c>
      <c r="I274" s="3">
        <v>220.19</v>
      </c>
      <c r="J274" s="3">
        <v>1879744</v>
      </c>
      <c r="K274" s="3">
        <v>22720839680</v>
      </c>
      <c r="L274" s="3">
        <v>153.19</v>
      </c>
    </row>
    <row r="275" spans="2:13" x14ac:dyDescent="0.35">
      <c r="B275" s="9" t="s">
        <v>16</v>
      </c>
      <c r="C275" s="3">
        <v>1.69716241129543E-2</v>
      </c>
      <c r="D275" s="3">
        <v>35.366836484202999</v>
      </c>
      <c r="E275" s="3">
        <v>0.95885259412976798</v>
      </c>
      <c r="F275" s="3">
        <v>0.99262449242879802</v>
      </c>
      <c r="G275" s="3">
        <v>2.26221992371676</v>
      </c>
      <c r="H275" s="3">
        <v>2.7850109147331601</v>
      </c>
      <c r="I275" s="3">
        <v>221.25</v>
      </c>
      <c r="J275" s="3">
        <v>1881472</v>
      </c>
      <c r="K275" s="3">
        <v>22813839360</v>
      </c>
      <c r="L275" s="3">
        <v>153.22999999999999</v>
      </c>
    </row>
    <row r="276" spans="2:13" x14ac:dyDescent="0.35">
      <c r="B276" s="9" t="s">
        <v>17</v>
      </c>
      <c r="C276" s="3">
        <v>1.45476788167025E-2</v>
      </c>
      <c r="D276" s="3">
        <v>36.687688827851701</v>
      </c>
      <c r="E276" s="3">
        <v>0.97011059864089799</v>
      </c>
      <c r="F276" s="3">
        <v>0.99469818023372503</v>
      </c>
      <c r="G276" s="3">
        <v>1.8672392887381899</v>
      </c>
      <c r="H276" s="3">
        <v>2.4812988693257299</v>
      </c>
      <c r="I276" s="3">
        <v>222.86</v>
      </c>
      <c r="J276" s="3">
        <v>1885792</v>
      </c>
      <c r="K276" s="3">
        <v>23046338560</v>
      </c>
      <c r="L276" s="3">
        <v>154.77000000000001</v>
      </c>
    </row>
    <row r="277" spans="2:13" x14ac:dyDescent="0.35">
      <c r="B277" s="9" t="s">
        <v>18</v>
      </c>
      <c r="C277" s="3">
        <v>1.25136827987081E-2</v>
      </c>
      <c r="D277" s="3">
        <v>37.974550559213</v>
      </c>
      <c r="E277" s="3">
        <v>0.980278115730013</v>
      </c>
      <c r="F277" s="3">
        <v>0.99627514304252895</v>
      </c>
      <c r="G277" s="3">
        <v>1.5099444032913201</v>
      </c>
      <c r="H277" s="3">
        <v>2.07862741468516</v>
      </c>
      <c r="I277" s="3">
        <v>227.06</v>
      </c>
      <c r="J277" s="3">
        <v>1892704</v>
      </c>
      <c r="K277" s="3">
        <v>23418337280</v>
      </c>
      <c r="L277" s="3">
        <v>155.91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1.3694476387008001E-2</v>
      </c>
      <c r="D279" s="3">
        <v>37.209894279030799</v>
      </c>
      <c r="E279" s="3">
        <v>0.96747559256682003</v>
      </c>
      <c r="F279" s="3">
        <v>0.99530688739046203</v>
      </c>
      <c r="G279" s="3">
        <v>1.90318436354982</v>
      </c>
      <c r="H279" s="3">
        <v>2.3047002729102299</v>
      </c>
      <c r="I279" s="3">
        <v>223.22</v>
      </c>
      <c r="J279" s="3">
        <v>1882336</v>
      </c>
      <c r="K279" s="3">
        <v>22860339200</v>
      </c>
      <c r="L279" s="3">
        <v>154.19</v>
      </c>
    </row>
    <row r="280" spans="2:13" x14ac:dyDescent="0.35">
      <c r="B280" s="9" t="s">
        <v>12</v>
      </c>
      <c r="C280" s="3">
        <v>1.5314903638700399E-2</v>
      </c>
      <c r="D280" s="3">
        <v>36.2500565113628</v>
      </c>
      <c r="E280" s="3">
        <v>0.96387553155213201</v>
      </c>
      <c r="F280" s="3">
        <v>0.99356861161516197</v>
      </c>
      <c r="G280" s="3">
        <v>2.05163168684915</v>
      </c>
      <c r="H280" s="3">
        <v>2.5871702165555099</v>
      </c>
      <c r="I280" s="3">
        <v>221.4</v>
      </c>
      <c r="J280" s="3">
        <v>1882336</v>
      </c>
      <c r="K280" s="3">
        <v>22860339200</v>
      </c>
      <c r="L280" s="3">
        <v>152.12</v>
      </c>
    </row>
    <row r="281" spans="2:13" x14ac:dyDescent="0.35">
      <c r="B281" s="9" t="s">
        <v>13</v>
      </c>
      <c r="C281" s="3">
        <v>1.7737891763589302E-2</v>
      </c>
      <c r="D281" s="3">
        <v>34.987271875487998</v>
      </c>
      <c r="E281" s="3">
        <v>0.96100913773283603</v>
      </c>
      <c r="F281" s="3">
        <v>0.98955716720420595</v>
      </c>
      <c r="G281" s="3">
        <v>2.3230059482444401</v>
      </c>
      <c r="H281" s="3">
        <v>3.06930366511319</v>
      </c>
      <c r="I281" s="3">
        <v>220.69</v>
      </c>
      <c r="J281" s="3">
        <v>1882336</v>
      </c>
      <c r="K281" s="3">
        <v>22860339200</v>
      </c>
      <c r="L281" s="3">
        <v>154.01</v>
      </c>
    </row>
    <row r="282" spans="2:13" x14ac:dyDescent="0.35">
      <c r="B282" s="9" t="s">
        <v>14</v>
      </c>
      <c r="C282" s="3">
        <v>2.2973303169242301E-2</v>
      </c>
      <c r="D282" s="3">
        <v>32.758611976902202</v>
      </c>
      <c r="E282" s="3">
        <v>0.95545872746696203</v>
      </c>
      <c r="F282" s="3">
        <v>0.97847714252797502</v>
      </c>
      <c r="G282" s="3">
        <v>2.9284619182965401</v>
      </c>
      <c r="H282" s="3">
        <v>4.0313620632491096</v>
      </c>
      <c r="I282" s="3">
        <v>221.15</v>
      </c>
      <c r="J282" s="3">
        <v>1882336</v>
      </c>
      <c r="K282" s="3">
        <v>22860339200</v>
      </c>
      <c r="L282" s="3">
        <v>152.61000000000001</v>
      </c>
    </row>
    <row r="283" spans="2:13" x14ac:dyDescent="0.35">
      <c r="B283" s="9" t="s">
        <v>15</v>
      </c>
      <c r="C283" s="3">
        <v>6.4278072864413005E-2</v>
      </c>
      <c r="D283" s="3">
        <v>23.8336025504573</v>
      </c>
      <c r="E283" s="3">
        <v>0.80273702399531599</v>
      </c>
      <c r="F283" s="3">
        <v>0.96696320258671498</v>
      </c>
      <c r="G283" s="3">
        <v>5.0967559651467296</v>
      </c>
      <c r="H283" s="3">
        <v>7.3674057463490499</v>
      </c>
      <c r="I283" s="3">
        <v>221.21</v>
      </c>
      <c r="J283" s="3">
        <v>1879744</v>
      </c>
      <c r="K283" s="3">
        <v>22720839680</v>
      </c>
      <c r="L283" s="3">
        <v>153.19</v>
      </c>
    </row>
    <row r="284" spans="2:13" x14ac:dyDescent="0.35">
      <c r="B284" s="9" t="s">
        <v>16</v>
      </c>
      <c r="C284" s="3">
        <v>1.6889917275600599E-2</v>
      </c>
      <c r="D284" s="3">
        <v>35.406989100200597</v>
      </c>
      <c r="E284" s="3">
        <v>0.95944379904652799</v>
      </c>
      <c r="F284" s="3">
        <v>0.99275860562500595</v>
      </c>
      <c r="G284" s="3">
        <v>2.2576427575291902</v>
      </c>
      <c r="H284" s="3">
        <v>2.7803809002495399</v>
      </c>
      <c r="I284" s="3">
        <v>221.32</v>
      </c>
      <c r="J284" s="3">
        <v>1881472</v>
      </c>
      <c r="K284" s="3">
        <v>22813839360</v>
      </c>
      <c r="L284" s="3">
        <v>153.22999999999999</v>
      </c>
    </row>
    <row r="285" spans="2:13" x14ac:dyDescent="0.35">
      <c r="B285" s="9" t="s">
        <v>17</v>
      </c>
      <c r="C285" s="3">
        <v>1.3945758443003701E-2</v>
      </c>
      <c r="D285" s="3">
        <v>37.050788234642901</v>
      </c>
      <c r="E285" s="3">
        <v>0.97112625644138595</v>
      </c>
      <c r="F285" s="3">
        <v>0.99484802241801695</v>
      </c>
      <c r="G285" s="3">
        <v>1.8384181881496799</v>
      </c>
      <c r="H285" s="3">
        <v>2.3764123499969001</v>
      </c>
      <c r="I285" s="3">
        <v>223.66</v>
      </c>
      <c r="J285" s="3">
        <v>1885792</v>
      </c>
      <c r="K285" s="3">
        <v>23046338560</v>
      </c>
      <c r="L285" s="3">
        <v>154.77000000000001</v>
      </c>
    </row>
    <row r="286" spans="2:13" x14ac:dyDescent="0.35">
      <c r="B286" s="9" t="s">
        <v>18</v>
      </c>
      <c r="C286" s="3">
        <v>1.23831175697757E-2</v>
      </c>
      <c r="D286" s="3">
        <v>38.065442840186599</v>
      </c>
      <c r="E286" s="3">
        <v>0.98047743909868601</v>
      </c>
      <c r="F286" s="3">
        <v>0.99627928773771102</v>
      </c>
      <c r="G286" s="3">
        <v>1.4982694491198001</v>
      </c>
      <c r="H286" s="3">
        <v>2.0714360792627802</v>
      </c>
      <c r="I286" s="3">
        <v>227.27</v>
      </c>
      <c r="J286" s="3">
        <v>1892704</v>
      </c>
      <c r="K286" s="3">
        <v>23418337280</v>
      </c>
      <c r="L286" s="3">
        <v>155.91</v>
      </c>
    </row>
    <row r="287" spans="2:13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2.2358468160054806E-2</v>
      </c>
      <c r="D287" s="10">
        <f t="shared" ref="D287" si="8">(SUM(D198:D205)+SUM(D207:D214)+SUM(D216:D223)+SUM(D225:D232)+SUM(D234:D241)+SUM(D243:D250)+SUM(D252:D259)+SUM(D261:D268)+SUM(D270:D277)+SUM(D279:D286))/80</f>
        <v>34.339382294355119</v>
      </c>
      <c r="E287" s="10">
        <f t="shared" ref="E287" si="9">(SUM(E198:E205)+SUM(E207:E214)+SUM(E216:E223)+SUM(E225:E232)+SUM(E234:E241)+SUM(E243:E250)+SUM(E252:E259)+SUM(E261:E268)+SUM(E270:E277)+SUM(E279:E286))/80</f>
        <v>0.9447994705220788</v>
      </c>
      <c r="F287" s="10">
        <f t="shared" ref="F287:L287" si="10">(SUM(F198:F205)+SUM(F207:F214)+SUM(F216:F223)+SUM(F225:F232)+SUM(F234:F241)+SUM(F243:F250)+SUM(F252:F259)+SUM(F261:F268)+SUM(F270:F277)+SUM(F279:F286))/80</f>
        <v>0.98855019501029928</v>
      </c>
      <c r="G287" s="10">
        <f t="shared" si="10"/>
        <v>2.4937179748402487</v>
      </c>
      <c r="H287" s="10">
        <f t="shared" si="10"/>
        <v>3.3303861680413052</v>
      </c>
      <c r="I287" s="10">
        <f t="shared" si="10"/>
        <v>221.62587499999995</v>
      </c>
      <c r="J287" s="10">
        <f t="shared" si="10"/>
        <v>1883632</v>
      </c>
      <c r="K287" s="10">
        <f>(SUM(K198:K205)+SUM(K207:K214)+SUM(K216:K223)+SUM(K225:K232)+SUM(K234:K241)+SUM(K243:K250)+SUM(K252:K259)+SUM(K261:K268)+SUM(K270:K277)+SUM(K279:K286))/80</f>
        <v>22930088960</v>
      </c>
      <c r="L287" s="10">
        <f t="shared" si="10"/>
        <v>153.75375000000005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1.6319956243725411E-2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35.846867413464409</v>
      </c>
      <c r="E288" s="12">
        <f t="shared" si="11"/>
        <v>0.96538787324733999</v>
      </c>
      <c r="F288" s="12">
        <f t="shared" si="11"/>
        <v>0.99171007594650229</v>
      </c>
      <c r="G288" s="12">
        <f t="shared" si="11"/>
        <v>2.1231475085691658</v>
      </c>
      <c r="H288" s="12">
        <f t="shared" si="11"/>
        <v>2.75452600583789</v>
      </c>
      <c r="I288" s="12">
        <f t="shared" si="11"/>
        <v>221.97328571428574</v>
      </c>
      <c r="J288" s="12">
        <f t="shared" si="11"/>
        <v>1884187.4285714286</v>
      </c>
      <c r="K288" s="12">
        <f t="shared" si="11"/>
        <v>22959981714.285713</v>
      </c>
      <c r="L288" s="12">
        <f t="shared" si="11"/>
        <v>153.83428571428573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1.3806331321830101E-2</v>
      </c>
      <c r="D293" s="3">
        <v>37.1358086207198</v>
      </c>
      <c r="E293" s="3">
        <v>0.97977300740517204</v>
      </c>
      <c r="F293" s="3">
        <v>0.99749740818578503</v>
      </c>
      <c r="G293" s="3">
        <v>1.5079551346214</v>
      </c>
      <c r="H293" s="3">
        <v>2.9459216338421998</v>
      </c>
      <c r="I293" s="3">
        <v>671.28</v>
      </c>
      <c r="J293" s="3">
        <v>1878878</v>
      </c>
      <c r="K293" s="3">
        <v>87645307904</v>
      </c>
      <c r="L293" s="3">
        <v>574.44000000000005</v>
      </c>
    </row>
    <row r="294" spans="2:12" x14ac:dyDescent="0.35">
      <c r="B294" s="9" t="s">
        <v>12</v>
      </c>
      <c r="C294" s="3">
        <v>1.44280699601484E-2</v>
      </c>
      <c r="D294" s="3">
        <v>36.758301965924602</v>
      </c>
      <c r="E294" s="3">
        <v>0.97925325900305604</v>
      </c>
      <c r="F294" s="3">
        <v>0.99702384096731</v>
      </c>
      <c r="G294" s="3">
        <v>1.5598208592584999</v>
      </c>
      <c r="H294" s="3">
        <v>3.0959516481599998</v>
      </c>
      <c r="I294" s="3">
        <v>673.92</v>
      </c>
      <c r="J294" s="3">
        <v>1878878</v>
      </c>
      <c r="K294" s="3">
        <v>87645307904</v>
      </c>
      <c r="L294" s="3">
        <v>575.54</v>
      </c>
    </row>
    <row r="295" spans="2:12" x14ac:dyDescent="0.35">
      <c r="B295" s="9" t="s">
        <v>13</v>
      </c>
      <c r="C295" s="3">
        <v>1.58794102431251E-2</v>
      </c>
      <c r="D295" s="3">
        <v>35.934430728604802</v>
      </c>
      <c r="E295" s="3">
        <v>0.97823401970375901</v>
      </c>
      <c r="F295" s="3">
        <v>0.99564739166352501</v>
      </c>
      <c r="G295" s="3">
        <v>1.68934310309484</v>
      </c>
      <c r="H295" s="3">
        <v>3.4557762589200198</v>
      </c>
      <c r="I295" s="3">
        <v>670.77</v>
      </c>
      <c r="J295" s="3">
        <v>1878878</v>
      </c>
      <c r="K295" s="3">
        <v>87645307904</v>
      </c>
      <c r="L295" s="3">
        <v>575.69000000000005</v>
      </c>
    </row>
    <row r="296" spans="2:12" x14ac:dyDescent="0.35">
      <c r="B296" s="9" t="s">
        <v>14</v>
      </c>
      <c r="C296" s="3">
        <v>1.96040298778127E-2</v>
      </c>
      <c r="D296" s="3">
        <v>34.121346686604397</v>
      </c>
      <c r="E296" s="3">
        <v>0.97617379230780599</v>
      </c>
      <c r="F296" s="3">
        <v>0.99091582059978101</v>
      </c>
      <c r="G296" s="3">
        <v>2.0364050143369798</v>
      </c>
      <c r="H296" s="3">
        <v>4.4157032111480801</v>
      </c>
      <c r="I296" s="3">
        <v>669.51</v>
      </c>
      <c r="J296" s="3">
        <v>1878878</v>
      </c>
      <c r="K296" s="3">
        <v>87645307904</v>
      </c>
      <c r="L296" s="3">
        <v>575.5</v>
      </c>
    </row>
    <row r="297" spans="2:12" x14ac:dyDescent="0.35">
      <c r="B297" s="9" t="s">
        <v>15</v>
      </c>
      <c r="C297" s="3">
        <v>7.3962395510939999E-2</v>
      </c>
      <c r="D297" s="3">
        <v>22.618243324324901</v>
      </c>
      <c r="E297" s="3">
        <v>0.82399266756902501</v>
      </c>
      <c r="F297" s="3">
        <v>0.96632032731900597</v>
      </c>
      <c r="G297" s="3">
        <v>5.4388223093844399</v>
      </c>
      <c r="H297" s="3">
        <v>11.611855197550501</v>
      </c>
      <c r="I297" s="3">
        <v>672.68</v>
      </c>
      <c r="J297" s="3">
        <v>1876286</v>
      </c>
      <c r="K297" s="3">
        <v>87108234752</v>
      </c>
      <c r="L297" s="3">
        <v>572.33000000000004</v>
      </c>
    </row>
    <row r="298" spans="2:12" x14ac:dyDescent="0.35">
      <c r="B298" s="9" t="s">
        <v>16</v>
      </c>
      <c r="C298" s="3">
        <v>1.5500939956935999E-2</v>
      </c>
      <c r="D298" s="3">
        <v>36.142234373271897</v>
      </c>
      <c r="E298" s="3">
        <v>0.97685998219484904</v>
      </c>
      <c r="F298" s="3">
        <v>0.99649541413474196</v>
      </c>
      <c r="G298" s="3">
        <v>1.66434549219593</v>
      </c>
      <c r="H298" s="3">
        <v>3.26838062753062</v>
      </c>
      <c r="I298" s="3">
        <v>672.51</v>
      </c>
      <c r="J298" s="3">
        <v>1878014</v>
      </c>
      <c r="K298" s="3">
        <v>87466283520</v>
      </c>
      <c r="L298" s="3">
        <v>573.29999999999995</v>
      </c>
    </row>
    <row r="299" spans="2:12" x14ac:dyDescent="0.35">
      <c r="B299" s="9" t="s">
        <v>17</v>
      </c>
      <c r="C299" s="3">
        <v>1.2813706511586099E-2</v>
      </c>
      <c r="D299" s="3">
        <v>37.773398290082</v>
      </c>
      <c r="E299" s="3">
        <v>0.983824571676856</v>
      </c>
      <c r="F299" s="3">
        <v>0.997575271396549</v>
      </c>
      <c r="G299" s="3">
        <v>1.3834637931274401</v>
      </c>
      <c r="H299" s="3">
        <v>2.78804287839441</v>
      </c>
      <c r="I299" s="3">
        <v>674.91</v>
      </c>
      <c r="J299" s="3">
        <v>1882334</v>
      </c>
      <c r="K299" s="3">
        <v>88361405440</v>
      </c>
      <c r="L299" s="3">
        <v>577.69000000000005</v>
      </c>
    </row>
    <row r="300" spans="2:12" x14ac:dyDescent="0.35">
      <c r="B300" s="9" t="s">
        <v>18</v>
      </c>
      <c r="C300" s="3">
        <v>1.06694032475827E-2</v>
      </c>
      <c r="D300" s="3">
        <v>39.332147814014299</v>
      </c>
      <c r="E300" s="3">
        <v>0.99134664066200895</v>
      </c>
      <c r="F300" s="3">
        <v>0.99830228239730101</v>
      </c>
      <c r="G300" s="3">
        <v>1.0650056341029699</v>
      </c>
      <c r="H300" s="3">
        <v>2.2804031555983801</v>
      </c>
      <c r="I300" s="3">
        <v>678.21</v>
      </c>
      <c r="J300" s="3">
        <v>1889246</v>
      </c>
      <c r="K300" s="3">
        <v>89793600512</v>
      </c>
      <c r="L300" s="3">
        <v>582.72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1.37510284517556E-2</v>
      </c>
      <c r="D302" s="3">
        <v>37.170401879270898</v>
      </c>
      <c r="E302" s="3">
        <v>0.97990007000076595</v>
      </c>
      <c r="F302" s="3">
        <v>0.99739712681090398</v>
      </c>
      <c r="G302" s="3">
        <v>1.50558341961659</v>
      </c>
      <c r="H302" s="3">
        <v>2.9404369919386801</v>
      </c>
      <c r="I302" s="3">
        <v>676.44</v>
      </c>
      <c r="J302" s="3">
        <v>1878878</v>
      </c>
      <c r="K302" s="3">
        <v>87645307904</v>
      </c>
      <c r="L302" s="3">
        <v>574.44000000000005</v>
      </c>
    </row>
    <row r="303" spans="2:12" x14ac:dyDescent="0.35">
      <c r="B303" s="9" t="s">
        <v>12</v>
      </c>
      <c r="C303" s="3">
        <v>1.4578801889157399E-2</v>
      </c>
      <c r="D303" s="3">
        <v>36.667724981929901</v>
      </c>
      <c r="E303" s="3">
        <v>0.97908000730418399</v>
      </c>
      <c r="F303" s="3">
        <v>0.996893437633948</v>
      </c>
      <c r="G303" s="3">
        <v>1.56607389985678</v>
      </c>
      <c r="H303" s="3">
        <v>3.1082299804101501</v>
      </c>
      <c r="I303" s="3">
        <v>674.1</v>
      </c>
      <c r="J303" s="3">
        <v>1878878</v>
      </c>
      <c r="K303" s="3">
        <v>87645307904</v>
      </c>
      <c r="L303" s="3">
        <v>575.54</v>
      </c>
    </row>
    <row r="304" spans="2:12" x14ac:dyDescent="0.35">
      <c r="B304" s="9" t="s">
        <v>13</v>
      </c>
      <c r="C304" s="3">
        <v>1.5986029680666401E-2</v>
      </c>
      <c r="D304" s="3">
        <v>35.8768250348691</v>
      </c>
      <c r="E304" s="3">
        <v>0.97833373484062103</v>
      </c>
      <c r="F304" s="3">
        <v>0.99565060904863001</v>
      </c>
      <c r="G304" s="3">
        <v>1.68767598022875</v>
      </c>
      <c r="H304" s="3">
        <v>3.4678878918657499</v>
      </c>
      <c r="I304" s="3">
        <v>674.6</v>
      </c>
      <c r="J304" s="3">
        <v>1878878</v>
      </c>
      <c r="K304" s="3">
        <v>87645307904</v>
      </c>
      <c r="L304" s="3">
        <v>575.69000000000005</v>
      </c>
    </row>
    <row r="305" spans="2:12" x14ac:dyDescent="0.35">
      <c r="B305" s="9" t="s">
        <v>14</v>
      </c>
      <c r="C305" s="3">
        <v>2.0462131805507901E-2</v>
      </c>
      <c r="D305" s="3">
        <v>33.752125805404198</v>
      </c>
      <c r="E305" s="3">
        <v>0.97559258363458501</v>
      </c>
      <c r="F305" s="3">
        <v>0.99028406660045998</v>
      </c>
      <c r="G305" s="3">
        <v>2.0927094475093702</v>
      </c>
      <c r="H305" s="3">
        <v>4.6178161926515697</v>
      </c>
      <c r="I305" s="3">
        <v>674.5</v>
      </c>
      <c r="J305" s="3">
        <v>1878878</v>
      </c>
      <c r="K305" s="3">
        <v>87645307904</v>
      </c>
      <c r="L305" s="3">
        <v>575.5</v>
      </c>
    </row>
    <row r="306" spans="2:12" x14ac:dyDescent="0.35">
      <c r="B306" s="9" t="s">
        <v>15</v>
      </c>
      <c r="C306" s="3">
        <v>6.8065590133672096E-2</v>
      </c>
      <c r="D306" s="3">
        <v>23.3396061020932</v>
      </c>
      <c r="E306" s="3">
        <v>0.84555434097363402</v>
      </c>
      <c r="F306" s="3">
        <v>0.97073076593597096</v>
      </c>
      <c r="G306" s="3">
        <v>5.0254366133767698</v>
      </c>
      <c r="H306" s="3">
        <v>10.888828447485899</v>
      </c>
      <c r="I306" s="3">
        <v>674.23</v>
      </c>
      <c r="J306" s="3">
        <v>1876286</v>
      </c>
      <c r="K306" s="3">
        <v>87108234752</v>
      </c>
      <c r="L306" s="3">
        <v>572.33000000000004</v>
      </c>
    </row>
    <row r="307" spans="2:12" x14ac:dyDescent="0.35">
      <c r="B307" s="9" t="s">
        <v>16</v>
      </c>
      <c r="C307" s="3">
        <v>1.55043086198716E-2</v>
      </c>
      <c r="D307" s="3">
        <v>36.140225648185599</v>
      </c>
      <c r="E307" s="3">
        <v>0.97666280822414497</v>
      </c>
      <c r="F307" s="3">
        <v>0.99655687180533004</v>
      </c>
      <c r="G307" s="3">
        <v>1.6712789322920101</v>
      </c>
      <c r="H307" s="3">
        <v>3.26002687928887</v>
      </c>
      <c r="I307" s="3">
        <v>674.64</v>
      </c>
      <c r="J307" s="3">
        <v>1878014</v>
      </c>
      <c r="K307" s="3">
        <v>87466283520</v>
      </c>
      <c r="L307" s="3">
        <v>573.29999999999995</v>
      </c>
    </row>
    <row r="308" spans="2:12" x14ac:dyDescent="0.35">
      <c r="B308" s="9" t="s">
        <v>17</v>
      </c>
      <c r="C308" s="3">
        <v>1.2773645721215501E-2</v>
      </c>
      <c r="D308" s="3">
        <v>37.800696704682203</v>
      </c>
      <c r="E308" s="3">
        <v>0.98382639800854099</v>
      </c>
      <c r="F308" s="3">
        <v>0.99759337818065696</v>
      </c>
      <c r="G308" s="3">
        <v>1.3823185993160101</v>
      </c>
      <c r="H308" s="3">
        <v>2.78369140756288</v>
      </c>
      <c r="I308" s="3">
        <v>666.11</v>
      </c>
      <c r="J308" s="3">
        <v>1882334</v>
      </c>
      <c r="K308" s="3">
        <v>88361405440</v>
      </c>
      <c r="L308" s="3">
        <v>577.69000000000005</v>
      </c>
    </row>
    <row r="309" spans="2:12" x14ac:dyDescent="0.35">
      <c r="B309" s="9" t="s">
        <v>18</v>
      </c>
      <c r="C309" s="3">
        <v>1.05588918068516E-2</v>
      </c>
      <c r="D309" s="3">
        <v>39.421678462353199</v>
      </c>
      <c r="E309" s="3">
        <v>0.99135624471975303</v>
      </c>
      <c r="F309" s="3">
        <v>0.99840127544596702</v>
      </c>
      <c r="G309" s="3">
        <v>1.0551198165981801</v>
      </c>
      <c r="H309" s="3">
        <v>2.2508809435714698</v>
      </c>
      <c r="I309" s="3">
        <v>678.22</v>
      </c>
      <c r="J309" s="3">
        <v>1889246</v>
      </c>
      <c r="K309" s="3">
        <v>89793600512</v>
      </c>
      <c r="L309" s="3">
        <v>582.72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1.34931204880165E-2</v>
      </c>
      <c r="D311" s="3">
        <v>37.331550368679103</v>
      </c>
      <c r="E311" s="3">
        <v>0.98038694447409203</v>
      </c>
      <c r="F311" s="3">
        <v>0.99753488641185295</v>
      </c>
      <c r="G311" s="3">
        <v>1.48883493005155</v>
      </c>
      <c r="H311" s="3">
        <v>2.8847792744961298</v>
      </c>
      <c r="I311" s="3">
        <v>676.59</v>
      </c>
      <c r="J311" s="3">
        <v>1878878</v>
      </c>
      <c r="K311" s="3">
        <v>87645307904</v>
      </c>
      <c r="L311" s="3">
        <v>574.44000000000005</v>
      </c>
    </row>
    <row r="312" spans="2:12" x14ac:dyDescent="0.35">
      <c r="B312" s="9" t="s">
        <v>12</v>
      </c>
      <c r="C312" s="3">
        <v>1.43210485611165E-2</v>
      </c>
      <c r="D312" s="3">
        <v>36.821543108392802</v>
      </c>
      <c r="E312" s="3">
        <v>0.97926949923096496</v>
      </c>
      <c r="F312" s="3">
        <v>0.99703969298315398</v>
      </c>
      <c r="G312" s="3">
        <v>1.5556026683573101</v>
      </c>
      <c r="H312" s="3">
        <v>3.0701527430043898</v>
      </c>
      <c r="I312" s="3">
        <v>674.57</v>
      </c>
      <c r="J312" s="3">
        <v>1878878</v>
      </c>
      <c r="K312" s="3">
        <v>87645307904</v>
      </c>
      <c r="L312" s="3">
        <v>575.54</v>
      </c>
    </row>
    <row r="313" spans="2:12" x14ac:dyDescent="0.35">
      <c r="B313" s="9" t="s">
        <v>13</v>
      </c>
      <c r="C313" s="3">
        <v>1.57797000733024E-2</v>
      </c>
      <c r="D313" s="3">
        <v>35.9893433416227</v>
      </c>
      <c r="E313" s="3">
        <v>0.97836078803158899</v>
      </c>
      <c r="F313" s="3">
        <v>0.99564110571533104</v>
      </c>
      <c r="G313" s="3">
        <v>1.67873022296476</v>
      </c>
      <c r="H313" s="3">
        <v>3.4245883345092798</v>
      </c>
      <c r="I313" s="3">
        <v>674.77</v>
      </c>
      <c r="J313" s="3">
        <v>1878878</v>
      </c>
      <c r="K313" s="3">
        <v>87645307904</v>
      </c>
      <c r="L313" s="3">
        <v>575.69000000000005</v>
      </c>
    </row>
    <row r="314" spans="2:12" x14ac:dyDescent="0.35">
      <c r="B314" s="9" t="s">
        <v>14</v>
      </c>
      <c r="C314" s="3">
        <v>2.0685639368242598E-2</v>
      </c>
      <c r="D314" s="3">
        <v>33.659286446743501</v>
      </c>
      <c r="E314" s="3">
        <v>0.97548549429542597</v>
      </c>
      <c r="F314" s="3">
        <v>0.99034130386979402</v>
      </c>
      <c r="G314" s="3">
        <v>2.0868671857139902</v>
      </c>
      <c r="H314" s="3">
        <v>4.6236474666554699</v>
      </c>
      <c r="I314" s="3">
        <v>675.82</v>
      </c>
      <c r="J314" s="3">
        <v>1878878</v>
      </c>
      <c r="K314" s="3">
        <v>87645307904</v>
      </c>
      <c r="L314" s="3">
        <v>575.5</v>
      </c>
    </row>
    <row r="315" spans="2:12" x14ac:dyDescent="0.35">
      <c r="B315" s="9" t="s">
        <v>15</v>
      </c>
      <c r="C315" s="3">
        <v>6.6878477495793107E-2</v>
      </c>
      <c r="D315" s="3">
        <v>23.492081258067401</v>
      </c>
      <c r="E315" s="3">
        <v>0.85088364284735796</v>
      </c>
      <c r="F315" s="3">
        <v>0.97180230184990202</v>
      </c>
      <c r="G315" s="3">
        <v>4.9382287588629596</v>
      </c>
      <c r="H315" s="3">
        <v>10.545427880358799</v>
      </c>
      <c r="I315" s="3">
        <v>674.15</v>
      </c>
      <c r="J315" s="3">
        <v>1876286</v>
      </c>
      <c r="K315" s="3">
        <v>87108234752</v>
      </c>
      <c r="L315" s="3">
        <v>572.33000000000004</v>
      </c>
    </row>
    <row r="316" spans="2:12" x14ac:dyDescent="0.35">
      <c r="B316" s="9" t="s">
        <v>16</v>
      </c>
      <c r="C316" s="3">
        <v>1.5398328925183599E-2</v>
      </c>
      <c r="D316" s="3">
        <v>36.199053260158102</v>
      </c>
      <c r="E316" s="3">
        <v>0.97690327702324897</v>
      </c>
      <c r="F316" s="3">
        <v>0.99653843573522705</v>
      </c>
      <c r="G316" s="3">
        <v>1.6596228134475299</v>
      </c>
      <c r="H316" s="3">
        <v>3.2535110922640902</v>
      </c>
      <c r="I316" s="3">
        <v>674.9</v>
      </c>
      <c r="J316" s="3">
        <v>1878014</v>
      </c>
      <c r="K316" s="3">
        <v>87466283520</v>
      </c>
      <c r="L316" s="3">
        <v>573.29999999999995</v>
      </c>
    </row>
    <row r="317" spans="2:12" x14ac:dyDescent="0.35">
      <c r="B317" s="9" t="s">
        <v>17</v>
      </c>
      <c r="C317" s="3">
        <v>1.278258959499E-2</v>
      </c>
      <c r="D317" s="3">
        <v>37.794493864691297</v>
      </c>
      <c r="E317" s="3">
        <v>0.983790645929984</v>
      </c>
      <c r="F317" s="3">
        <v>0.99754572251928098</v>
      </c>
      <c r="G317" s="3">
        <v>1.3826922830400901</v>
      </c>
      <c r="H317" s="3">
        <v>2.7866010681493099</v>
      </c>
      <c r="I317" s="3">
        <v>674.47</v>
      </c>
      <c r="J317" s="3">
        <v>1882334</v>
      </c>
      <c r="K317" s="3">
        <v>88361405440</v>
      </c>
      <c r="L317" s="3">
        <v>577.69000000000005</v>
      </c>
    </row>
    <row r="318" spans="2:12" x14ac:dyDescent="0.35">
      <c r="B318" s="9" t="s">
        <v>18</v>
      </c>
      <c r="C318" s="3">
        <v>1.04392613173624E-2</v>
      </c>
      <c r="D318" s="3">
        <v>39.518841490541199</v>
      </c>
      <c r="E318" s="3">
        <v>0.99143420369304303</v>
      </c>
      <c r="F318" s="3">
        <v>0.99844849672799696</v>
      </c>
      <c r="G318" s="3">
        <v>1.04876447514416</v>
      </c>
      <c r="H318" s="3">
        <v>2.23817166907337</v>
      </c>
      <c r="I318" s="3">
        <v>680.44</v>
      </c>
      <c r="J318" s="3">
        <v>1889246</v>
      </c>
      <c r="K318" s="3">
        <v>89793600512</v>
      </c>
      <c r="L318" s="3">
        <v>582.72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1.3612127590587501E-2</v>
      </c>
      <c r="D320" s="3">
        <v>37.256159093892499</v>
      </c>
      <c r="E320" s="3">
        <v>0.98011998483296403</v>
      </c>
      <c r="F320" s="3">
        <v>0.99749569995093401</v>
      </c>
      <c r="G320" s="3">
        <v>1.4964551863878</v>
      </c>
      <c r="H320" s="3">
        <v>2.9088187656102198</v>
      </c>
      <c r="I320" s="3">
        <v>672.81</v>
      </c>
      <c r="J320" s="3">
        <v>1878878</v>
      </c>
      <c r="K320" s="3">
        <v>87645307904</v>
      </c>
      <c r="L320" s="3">
        <v>574.44000000000005</v>
      </c>
    </row>
    <row r="321" spans="2:12" x14ac:dyDescent="0.35">
      <c r="B321" s="9" t="s">
        <v>12</v>
      </c>
      <c r="C321" s="3">
        <v>1.4374551071707899E-2</v>
      </c>
      <c r="D321" s="3">
        <v>36.789231390541602</v>
      </c>
      <c r="E321" s="3">
        <v>0.97912404418841104</v>
      </c>
      <c r="F321" s="3">
        <v>0.996899495242624</v>
      </c>
      <c r="G321" s="3">
        <v>1.5595981125065499</v>
      </c>
      <c r="H321" s="3">
        <v>3.08190173559387</v>
      </c>
      <c r="I321" s="3">
        <v>675.35</v>
      </c>
      <c r="J321" s="3">
        <v>1878878</v>
      </c>
      <c r="K321" s="3">
        <v>87645307904</v>
      </c>
      <c r="L321" s="3">
        <v>575.54</v>
      </c>
    </row>
    <row r="322" spans="2:12" x14ac:dyDescent="0.35">
      <c r="B322" s="9" t="s">
        <v>13</v>
      </c>
      <c r="C322" s="3">
        <v>1.5713714237007199E-2</v>
      </c>
      <c r="D322" s="3">
        <v>36.025309621836399</v>
      </c>
      <c r="E322" s="3">
        <v>0.97841515063555795</v>
      </c>
      <c r="F322" s="3">
        <v>0.995706603498835</v>
      </c>
      <c r="G322" s="3">
        <v>1.6762730731551401</v>
      </c>
      <c r="H322" s="3">
        <v>3.41859761827694</v>
      </c>
      <c r="I322" s="3">
        <v>674.44</v>
      </c>
      <c r="J322" s="3">
        <v>1878878</v>
      </c>
      <c r="K322" s="3">
        <v>87645307904</v>
      </c>
      <c r="L322" s="3">
        <v>575.69000000000005</v>
      </c>
    </row>
    <row r="323" spans="2:12" x14ac:dyDescent="0.35">
      <c r="B323" s="9" t="s">
        <v>14</v>
      </c>
      <c r="C323" s="3">
        <v>2.0485391832122501E-2</v>
      </c>
      <c r="D323" s="3">
        <v>33.742274703014502</v>
      </c>
      <c r="E323" s="3">
        <v>0.97561753537410401</v>
      </c>
      <c r="F323" s="3">
        <v>0.99040700566347994</v>
      </c>
      <c r="G323" s="3">
        <v>2.0963615886578801</v>
      </c>
      <c r="H323" s="3">
        <v>4.6271936154951696</v>
      </c>
      <c r="I323" s="3">
        <v>672.19</v>
      </c>
      <c r="J323" s="3">
        <v>1878878</v>
      </c>
      <c r="K323" s="3">
        <v>87645307904</v>
      </c>
      <c r="L323" s="3">
        <v>575.5</v>
      </c>
    </row>
    <row r="324" spans="2:12" x14ac:dyDescent="0.35">
      <c r="B324" s="9" t="s">
        <v>15</v>
      </c>
      <c r="C324" s="3">
        <v>6.8356336158956796E-2</v>
      </c>
      <c r="D324" s="3">
        <v>23.302581300850601</v>
      </c>
      <c r="E324" s="3">
        <v>0.84342687471071698</v>
      </c>
      <c r="F324" s="3">
        <v>0.97108379192917804</v>
      </c>
      <c r="G324" s="3">
        <v>5.0746004371663496</v>
      </c>
      <c r="H324" s="3">
        <v>10.8200177066926</v>
      </c>
      <c r="I324" s="3">
        <v>672.36</v>
      </c>
      <c r="J324" s="3">
        <v>1876286</v>
      </c>
      <c r="K324" s="3">
        <v>87108234752</v>
      </c>
      <c r="L324" s="3">
        <v>572.33000000000004</v>
      </c>
    </row>
    <row r="325" spans="2:12" x14ac:dyDescent="0.35">
      <c r="B325" s="9" t="s">
        <v>16</v>
      </c>
      <c r="C325" s="3">
        <v>1.5363883516164E-2</v>
      </c>
      <c r="D325" s="3">
        <v>36.217816965913897</v>
      </c>
      <c r="E325" s="3">
        <v>0.97695479024149101</v>
      </c>
      <c r="F325" s="3">
        <v>0.99660168532050197</v>
      </c>
      <c r="G325" s="3">
        <v>1.65645768021324</v>
      </c>
      <c r="H325" s="3">
        <v>3.2493175695571099</v>
      </c>
      <c r="I325" s="3">
        <v>674.71</v>
      </c>
      <c r="J325" s="3">
        <v>1878014</v>
      </c>
      <c r="K325" s="3">
        <v>87466283520</v>
      </c>
      <c r="L325" s="3">
        <v>573.29999999999995</v>
      </c>
    </row>
    <row r="326" spans="2:12" x14ac:dyDescent="0.35">
      <c r="B326" s="9" t="s">
        <v>17</v>
      </c>
      <c r="C326" s="3">
        <v>1.2765698429292101E-2</v>
      </c>
      <c r="D326" s="3">
        <v>37.807094287542299</v>
      </c>
      <c r="E326" s="3">
        <v>0.98383873774957198</v>
      </c>
      <c r="F326" s="3">
        <v>0.99758844273055403</v>
      </c>
      <c r="G326" s="3">
        <v>1.38086867024403</v>
      </c>
      <c r="H326" s="3">
        <v>2.7828380608034502</v>
      </c>
      <c r="I326" s="3">
        <v>675.91</v>
      </c>
      <c r="J326" s="3">
        <v>1882334</v>
      </c>
      <c r="K326" s="3">
        <v>88361405440</v>
      </c>
      <c r="L326" s="3">
        <v>577.69000000000005</v>
      </c>
    </row>
    <row r="327" spans="2:12" x14ac:dyDescent="0.35">
      <c r="B327" s="9" t="s">
        <v>18</v>
      </c>
      <c r="C327" s="3">
        <v>1.0481222017961001E-2</v>
      </c>
      <c r="D327" s="3">
        <v>39.483803411111502</v>
      </c>
      <c r="E327" s="3">
        <v>0.99140010097039299</v>
      </c>
      <c r="F327" s="3">
        <v>0.99845189168264303</v>
      </c>
      <c r="G327" s="3">
        <v>1.04853822377673</v>
      </c>
      <c r="H327" s="3">
        <v>2.2417035172044999</v>
      </c>
      <c r="I327" s="3">
        <v>678.32</v>
      </c>
      <c r="J327" s="3">
        <v>1889246</v>
      </c>
      <c r="K327" s="3">
        <v>89793600512</v>
      </c>
      <c r="L327" s="3">
        <v>582.72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1.36878807832922E-2</v>
      </c>
      <c r="D329" s="3">
        <v>37.207754639328002</v>
      </c>
      <c r="E329" s="3">
        <v>0.98048999493838995</v>
      </c>
      <c r="F329" s="3">
        <v>0.99740325276373698</v>
      </c>
      <c r="G329" s="3">
        <v>1.49217131008592</v>
      </c>
      <c r="H329" s="3">
        <v>2.9236816841309898</v>
      </c>
      <c r="I329" s="3">
        <v>673.73</v>
      </c>
      <c r="J329" s="3">
        <v>1878878</v>
      </c>
      <c r="K329" s="3">
        <v>87645307904</v>
      </c>
      <c r="L329" s="3">
        <v>574.44000000000005</v>
      </c>
    </row>
    <row r="330" spans="2:12" x14ac:dyDescent="0.35">
      <c r="B330" s="9" t="s">
        <v>12</v>
      </c>
      <c r="C330" s="3">
        <v>1.4375142151896799E-2</v>
      </c>
      <c r="D330" s="3">
        <v>36.789946486058803</v>
      </c>
      <c r="E330" s="3">
        <v>0.97917512416693897</v>
      </c>
      <c r="F330" s="3">
        <v>0.99701702086435395</v>
      </c>
      <c r="G330" s="3">
        <v>1.55673961110812</v>
      </c>
      <c r="H330" s="3">
        <v>3.07558871981007</v>
      </c>
      <c r="I330" s="3">
        <v>673.84</v>
      </c>
      <c r="J330" s="3">
        <v>1878878</v>
      </c>
      <c r="K330" s="3">
        <v>87645307904</v>
      </c>
      <c r="L330" s="3">
        <v>575.54</v>
      </c>
    </row>
    <row r="331" spans="2:12" x14ac:dyDescent="0.35">
      <c r="B331" s="9" t="s">
        <v>13</v>
      </c>
      <c r="C331" s="3">
        <v>1.5688921153472701E-2</v>
      </c>
      <c r="D331" s="3">
        <v>36.038543245789697</v>
      </c>
      <c r="E331" s="3">
        <v>0.97839816541440305</v>
      </c>
      <c r="F331" s="3">
        <v>0.99563389117578105</v>
      </c>
      <c r="G331" s="3">
        <v>1.6731884671866</v>
      </c>
      <c r="H331" s="3">
        <v>3.3988632807740702</v>
      </c>
      <c r="I331" s="3">
        <v>675.37</v>
      </c>
      <c r="J331" s="3">
        <v>1878878</v>
      </c>
      <c r="K331" s="3">
        <v>87645307904</v>
      </c>
      <c r="L331" s="3">
        <v>575.69000000000005</v>
      </c>
    </row>
    <row r="332" spans="2:12" x14ac:dyDescent="0.35">
      <c r="B332" s="9" t="s">
        <v>14</v>
      </c>
      <c r="C332" s="3">
        <v>2.1065277662661301E-2</v>
      </c>
      <c r="D332" s="3">
        <v>33.502344660124798</v>
      </c>
      <c r="E332" s="3">
        <v>0.97559222794774703</v>
      </c>
      <c r="F332" s="3">
        <v>0.98993266266597402</v>
      </c>
      <c r="G332" s="3">
        <v>2.1074415833428599</v>
      </c>
      <c r="H332" s="3">
        <v>4.7853603061051597</v>
      </c>
      <c r="I332" s="3">
        <v>674.28</v>
      </c>
      <c r="J332" s="3">
        <v>1878878</v>
      </c>
      <c r="K332" s="3">
        <v>87645307904</v>
      </c>
      <c r="L332" s="3">
        <v>575.5</v>
      </c>
    </row>
    <row r="333" spans="2:12" x14ac:dyDescent="0.35">
      <c r="B333" s="9" t="s">
        <v>15</v>
      </c>
      <c r="C333" s="3">
        <v>7.3291577634302801E-2</v>
      </c>
      <c r="D333" s="3">
        <v>22.697702103494802</v>
      </c>
      <c r="E333" s="3">
        <v>0.82683234185149201</v>
      </c>
      <c r="F333" s="3">
        <v>0.96615932656811898</v>
      </c>
      <c r="G333" s="3">
        <v>5.4254262551498602</v>
      </c>
      <c r="H333" s="3">
        <v>11.656347049803999</v>
      </c>
      <c r="I333" s="3">
        <v>673.56</v>
      </c>
      <c r="J333" s="3">
        <v>1876286</v>
      </c>
      <c r="K333" s="3">
        <v>87108234752</v>
      </c>
      <c r="L333" s="3">
        <v>572.33000000000004</v>
      </c>
    </row>
    <row r="334" spans="2:12" x14ac:dyDescent="0.35">
      <c r="B334" s="9" t="s">
        <v>16</v>
      </c>
      <c r="C334" s="3">
        <v>1.5469815743690401E-2</v>
      </c>
      <c r="D334" s="3">
        <v>36.158570190427398</v>
      </c>
      <c r="E334" s="3">
        <v>0.976831056513355</v>
      </c>
      <c r="F334" s="3">
        <v>0.99654086836892297</v>
      </c>
      <c r="G334" s="3">
        <v>1.6633050956237101</v>
      </c>
      <c r="H334" s="3">
        <v>3.2598911292791102</v>
      </c>
      <c r="I334" s="3">
        <v>675.06</v>
      </c>
      <c r="J334" s="3">
        <v>1878014</v>
      </c>
      <c r="K334" s="3">
        <v>87466283520</v>
      </c>
      <c r="L334" s="3">
        <v>573.29999999999995</v>
      </c>
    </row>
    <row r="335" spans="2:12" x14ac:dyDescent="0.35">
      <c r="B335" s="9" t="s">
        <v>17</v>
      </c>
      <c r="C335" s="3">
        <v>1.282253520888E-2</v>
      </c>
      <c r="D335" s="3">
        <v>37.768224392629897</v>
      </c>
      <c r="E335" s="3">
        <v>0.98376180239919997</v>
      </c>
      <c r="F335" s="3">
        <v>0.99749983444772194</v>
      </c>
      <c r="G335" s="3">
        <v>1.38632189685723</v>
      </c>
      <c r="H335" s="3">
        <v>2.8028212733242102</v>
      </c>
      <c r="I335" s="3">
        <v>675.01</v>
      </c>
      <c r="J335" s="3">
        <v>1882334</v>
      </c>
      <c r="K335" s="3">
        <v>88361405440</v>
      </c>
      <c r="L335" s="3">
        <v>577.69000000000005</v>
      </c>
    </row>
    <row r="336" spans="2:12" x14ac:dyDescent="0.35">
      <c r="B336" s="9" t="s">
        <v>18</v>
      </c>
      <c r="C336" s="3">
        <v>1.05368382126079E-2</v>
      </c>
      <c r="D336" s="3">
        <v>39.440468289969701</v>
      </c>
      <c r="E336" s="3">
        <v>0.99139094081512602</v>
      </c>
      <c r="F336" s="3">
        <v>0.99842138248769097</v>
      </c>
      <c r="G336" s="3">
        <v>1.0546209444690999</v>
      </c>
      <c r="H336" s="3">
        <v>2.25643644868763</v>
      </c>
      <c r="I336" s="3">
        <v>778.48</v>
      </c>
      <c r="J336" s="3">
        <v>1889246</v>
      </c>
      <c r="K336" s="3">
        <v>89793600512</v>
      </c>
      <c r="L336" s="3">
        <v>582.72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1.3720040548865199E-2</v>
      </c>
      <c r="D338" s="3">
        <v>37.189519903892403</v>
      </c>
      <c r="E338" s="3">
        <v>0.97995534357292502</v>
      </c>
      <c r="F338" s="3">
        <v>0.99750418043239597</v>
      </c>
      <c r="G338" s="3">
        <v>1.5019896476533401</v>
      </c>
      <c r="H338" s="3">
        <v>2.9294803012929198</v>
      </c>
      <c r="I338" s="3">
        <v>782.3</v>
      </c>
      <c r="J338" s="3">
        <v>1878878</v>
      </c>
      <c r="K338" s="3">
        <v>87645307904</v>
      </c>
      <c r="L338" s="3">
        <v>574.44000000000005</v>
      </c>
    </row>
    <row r="339" spans="2:12" x14ac:dyDescent="0.35">
      <c r="B339" s="9" t="s">
        <v>12</v>
      </c>
      <c r="C339" s="3">
        <v>1.44562358892661E-2</v>
      </c>
      <c r="D339" s="3">
        <v>36.741060457315697</v>
      </c>
      <c r="E339" s="3">
        <v>0.97917036960989601</v>
      </c>
      <c r="F339" s="3">
        <v>0.99700080969842797</v>
      </c>
      <c r="G339" s="3">
        <v>1.5592101892004</v>
      </c>
      <c r="H339" s="3">
        <v>3.1026896297762199</v>
      </c>
      <c r="I339" s="3">
        <v>779.84</v>
      </c>
      <c r="J339" s="3">
        <v>1878878</v>
      </c>
      <c r="K339" s="3">
        <v>87645307904</v>
      </c>
      <c r="L339" s="3">
        <v>575.54</v>
      </c>
    </row>
    <row r="340" spans="2:12" x14ac:dyDescent="0.35">
      <c r="B340" s="9" t="s">
        <v>13</v>
      </c>
      <c r="C340" s="3">
        <v>1.58453444684181E-2</v>
      </c>
      <c r="D340" s="3">
        <v>35.953099415402001</v>
      </c>
      <c r="E340" s="3">
        <v>0.97835808725426499</v>
      </c>
      <c r="F340" s="3">
        <v>0.99565127940134501</v>
      </c>
      <c r="G340" s="3">
        <v>1.68040696650264</v>
      </c>
      <c r="H340" s="3">
        <v>3.4082385691835602</v>
      </c>
      <c r="I340" s="3">
        <v>783.68</v>
      </c>
      <c r="J340" s="3">
        <v>1878878</v>
      </c>
      <c r="K340" s="3">
        <v>87645307904</v>
      </c>
      <c r="L340" s="3">
        <v>575.69000000000005</v>
      </c>
    </row>
    <row r="341" spans="2:12" x14ac:dyDescent="0.35">
      <c r="B341" s="9" t="s">
        <v>14</v>
      </c>
      <c r="C341" s="3">
        <v>1.99779764409596E-2</v>
      </c>
      <c r="D341" s="3">
        <v>33.959850254059802</v>
      </c>
      <c r="E341" s="3">
        <v>0.97594698101182797</v>
      </c>
      <c r="F341" s="3">
        <v>0.99067398042294097</v>
      </c>
      <c r="G341" s="3">
        <v>2.0601168020682801</v>
      </c>
      <c r="H341" s="3">
        <v>4.50697374836649</v>
      </c>
      <c r="I341" s="3">
        <v>779.13</v>
      </c>
      <c r="J341" s="3">
        <v>1878878</v>
      </c>
      <c r="K341" s="3">
        <v>87645307904</v>
      </c>
      <c r="L341" s="3">
        <v>575.5</v>
      </c>
    </row>
    <row r="342" spans="2:12" x14ac:dyDescent="0.35">
      <c r="B342" s="9" t="s">
        <v>15</v>
      </c>
      <c r="C342" s="3">
        <v>7.0985866745859799E-2</v>
      </c>
      <c r="D342" s="3">
        <v>22.975073478547898</v>
      </c>
      <c r="E342" s="3">
        <v>0.83427903532278003</v>
      </c>
      <c r="F342" s="3">
        <v>0.96818467488175697</v>
      </c>
      <c r="G342" s="3">
        <v>5.2390194283032097</v>
      </c>
      <c r="H342" s="3">
        <v>11.359648754900499</v>
      </c>
      <c r="I342" s="3">
        <v>789.35</v>
      </c>
      <c r="J342" s="3">
        <v>1876286</v>
      </c>
      <c r="K342" s="3">
        <v>87108234752</v>
      </c>
      <c r="L342" s="3">
        <v>572.33000000000004</v>
      </c>
    </row>
    <row r="343" spans="2:12" x14ac:dyDescent="0.35">
      <c r="B343" s="9" t="s">
        <v>16</v>
      </c>
      <c r="C343" s="3">
        <v>1.54265902084937E-2</v>
      </c>
      <c r="D343" s="3">
        <v>36.182284792808197</v>
      </c>
      <c r="E343" s="3">
        <v>0.97696292186937805</v>
      </c>
      <c r="F343" s="3">
        <v>0.99657811787931705</v>
      </c>
      <c r="G343" s="3">
        <v>1.65895843888732</v>
      </c>
      <c r="H343" s="3">
        <v>3.24723948450213</v>
      </c>
      <c r="I343" s="3">
        <v>792.23</v>
      </c>
      <c r="J343" s="3">
        <v>1878014</v>
      </c>
      <c r="K343" s="3">
        <v>87466283520</v>
      </c>
      <c r="L343" s="3">
        <v>573.29999999999995</v>
      </c>
    </row>
    <row r="344" spans="2:12" x14ac:dyDescent="0.35">
      <c r="B344" s="9" t="s">
        <v>17</v>
      </c>
      <c r="C344" s="3">
        <v>1.2826791270601301E-2</v>
      </c>
      <c r="D344" s="3">
        <v>37.765948793326302</v>
      </c>
      <c r="E344" s="3">
        <v>0.98385106074647899</v>
      </c>
      <c r="F344" s="3">
        <v>0.99754265771846695</v>
      </c>
      <c r="G344" s="3">
        <v>1.3856851663604699</v>
      </c>
      <c r="H344" s="3">
        <v>2.7964854190953701</v>
      </c>
      <c r="I344" s="3">
        <v>799.87</v>
      </c>
      <c r="J344" s="3">
        <v>1882334</v>
      </c>
      <c r="K344" s="3">
        <v>88361405440</v>
      </c>
      <c r="L344" s="3">
        <v>577.69000000000005</v>
      </c>
    </row>
    <row r="345" spans="2:12" x14ac:dyDescent="0.35">
      <c r="B345" s="9" t="s">
        <v>18</v>
      </c>
      <c r="C345" s="3">
        <v>1.0407468551769401E-2</v>
      </c>
      <c r="D345" s="3">
        <v>39.546238051442003</v>
      </c>
      <c r="E345" s="3">
        <v>0.99142604036910897</v>
      </c>
      <c r="F345" s="3">
        <v>0.99845438811153897</v>
      </c>
      <c r="G345" s="3">
        <v>1.04554724465863</v>
      </c>
      <c r="H345" s="3">
        <v>2.23622165006533</v>
      </c>
      <c r="I345" s="3">
        <v>802.31</v>
      </c>
      <c r="J345" s="3">
        <v>1889246</v>
      </c>
      <c r="K345" s="3">
        <v>89793600512</v>
      </c>
      <c r="L345" s="3">
        <v>582.72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1.3979325243079099E-2</v>
      </c>
      <c r="D347" s="3">
        <v>37.0279362233832</v>
      </c>
      <c r="E347" s="3">
        <v>0.97951642352974799</v>
      </c>
      <c r="F347" s="3">
        <v>0.99743454131267595</v>
      </c>
      <c r="G347" s="3">
        <v>1.5196904944915399</v>
      </c>
      <c r="H347" s="3">
        <v>2.97437812291518</v>
      </c>
      <c r="I347" s="3">
        <v>799.5</v>
      </c>
      <c r="J347" s="3">
        <v>1878878</v>
      </c>
      <c r="K347" s="3">
        <v>87645307904</v>
      </c>
      <c r="L347" s="3">
        <v>574.44000000000005</v>
      </c>
    </row>
    <row r="348" spans="2:12" x14ac:dyDescent="0.35">
      <c r="B348" s="9" t="s">
        <v>12</v>
      </c>
      <c r="C348" s="3">
        <v>1.43549157414441E-2</v>
      </c>
      <c r="D348" s="3">
        <v>36.8010472990848</v>
      </c>
      <c r="E348" s="3">
        <v>0.97915622915789802</v>
      </c>
      <c r="F348" s="3">
        <v>0.99705456114533897</v>
      </c>
      <c r="G348" s="3">
        <v>1.5553622521994701</v>
      </c>
      <c r="H348" s="3">
        <v>3.0675986791416299</v>
      </c>
      <c r="I348" s="3">
        <v>780.42</v>
      </c>
      <c r="J348" s="3">
        <v>1878878</v>
      </c>
      <c r="K348" s="3">
        <v>87645307904</v>
      </c>
      <c r="L348" s="3">
        <v>575.54</v>
      </c>
    </row>
    <row r="349" spans="2:12" x14ac:dyDescent="0.35">
      <c r="B349" s="9" t="s">
        <v>13</v>
      </c>
      <c r="C349" s="3">
        <v>1.56982930596327E-2</v>
      </c>
      <c r="D349" s="3">
        <v>36.033552862806602</v>
      </c>
      <c r="E349" s="3">
        <v>0.97857761691573297</v>
      </c>
      <c r="F349" s="3">
        <v>0.99567829745402403</v>
      </c>
      <c r="G349" s="3">
        <v>1.6750231523649</v>
      </c>
      <c r="H349" s="3">
        <v>3.4048298779008999</v>
      </c>
      <c r="I349" s="3">
        <v>772.1</v>
      </c>
      <c r="J349" s="3">
        <v>1878878</v>
      </c>
      <c r="K349" s="3">
        <v>87645307904</v>
      </c>
      <c r="L349" s="3">
        <v>575.69000000000005</v>
      </c>
    </row>
    <row r="350" spans="2:12" x14ac:dyDescent="0.35">
      <c r="B350" s="9" t="s">
        <v>14</v>
      </c>
      <c r="C350" s="3">
        <v>2.0289465752614901E-2</v>
      </c>
      <c r="D350" s="3">
        <v>33.826366900333603</v>
      </c>
      <c r="E350" s="3">
        <v>0.97559722839610596</v>
      </c>
      <c r="F350" s="3">
        <v>0.99014322978345204</v>
      </c>
      <c r="G350" s="3">
        <v>2.0799643102484899</v>
      </c>
      <c r="H350" s="3">
        <v>4.55879695492031</v>
      </c>
      <c r="I350" s="3">
        <v>774.65</v>
      </c>
      <c r="J350" s="3">
        <v>1878878</v>
      </c>
      <c r="K350" s="3">
        <v>87645307904</v>
      </c>
      <c r="L350" s="3">
        <v>575.5</v>
      </c>
    </row>
    <row r="351" spans="2:12" x14ac:dyDescent="0.35">
      <c r="B351" s="9" t="s">
        <v>15</v>
      </c>
      <c r="C351" s="3">
        <v>7.0954438156902194E-2</v>
      </c>
      <c r="D351" s="3">
        <v>22.9791527315632</v>
      </c>
      <c r="E351" s="3">
        <v>0.83540342843612403</v>
      </c>
      <c r="F351" s="3">
        <v>0.96703370655643806</v>
      </c>
      <c r="G351" s="3">
        <v>5.2250241527095502</v>
      </c>
      <c r="H351" s="3">
        <v>11.4614313801384</v>
      </c>
      <c r="I351" s="3">
        <v>787.19</v>
      </c>
      <c r="J351" s="3">
        <v>1876286</v>
      </c>
      <c r="K351" s="3">
        <v>87108234752</v>
      </c>
      <c r="L351" s="3">
        <v>572.33000000000004</v>
      </c>
    </row>
    <row r="352" spans="2:12" x14ac:dyDescent="0.35">
      <c r="B352" s="9" t="s">
        <v>16</v>
      </c>
      <c r="C352" s="3">
        <v>1.5709753089322001E-2</v>
      </c>
      <c r="D352" s="3">
        <v>36.026954976230897</v>
      </c>
      <c r="E352" s="3">
        <v>0.97688210959341004</v>
      </c>
      <c r="F352" s="3">
        <v>0.99647560436135196</v>
      </c>
      <c r="G352" s="3">
        <v>1.67821853639883</v>
      </c>
      <c r="H352" s="3">
        <v>3.3356769873188701</v>
      </c>
      <c r="I352" s="3">
        <v>789.66</v>
      </c>
      <c r="J352" s="3">
        <v>1878014</v>
      </c>
      <c r="K352" s="3">
        <v>87466283520</v>
      </c>
      <c r="L352" s="3">
        <v>573.29999999999995</v>
      </c>
    </row>
    <row r="353" spans="2:12" x14ac:dyDescent="0.35">
      <c r="B353" s="9" t="s">
        <v>17</v>
      </c>
      <c r="C353" s="3">
        <v>1.28326268814772E-2</v>
      </c>
      <c r="D353" s="3">
        <v>37.761456816586801</v>
      </c>
      <c r="E353" s="3">
        <v>0.98382007931540405</v>
      </c>
      <c r="F353" s="3">
        <v>0.99752862791270203</v>
      </c>
      <c r="G353" s="3">
        <v>1.38492518698408</v>
      </c>
      <c r="H353" s="3">
        <v>2.7978275512672801</v>
      </c>
      <c r="I353" s="3">
        <v>787.65</v>
      </c>
      <c r="J353" s="3">
        <v>1882334</v>
      </c>
      <c r="K353" s="3">
        <v>88361405440</v>
      </c>
      <c r="L353" s="3">
        <v>577.69000000000005</v>
      </c>
    </row>
    <row r="354" spans="2:12" x14ac:dyDescent="0.35">
      <c r="B354" s="9" t="s">
        <v>18</v>
      </c>
      <c r="C354" s="3">
        <v>1.06190666934098E-2</v>
      </c>
      <c r="D354" s="3">
        <v>39.371530964741403</v>
      </c>
      <c r="E354" s="3">
        <v>0.99133918153878098</v>
      </c>
      <c r="F354" s="3">
        <v>0.99840543679730098</v>
      </c>
      <c r="G354" s="3">
        <v>1.05794157625944</v>
      </c>
      <c r="H354" s="3">
        <v>2.2684829813928298</v>
      </c>
      <c r="I354" s="3">
        <v>793.13</v>
      </c>
      <c r="J354" s="3">
        <v>1889246</v>
      </c>
      <c r="K354" s="3">
        <v>89793600512</v>
      </c>
      <c r="L354" s="3">
        <v>582.72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1.36205140618204E-2</v>
      </c>
      <c r="D356" s="3">
        <v>37.251080132844301</v>
      </c>
      <c r="E356" s="3">
        <v>0.98019058535957504</v>
      </c>
      <c r="F356" s="3">
        <v>0.99749799668352701</v>
      </c>
      <c r="G356" s="3">
        <v>1.49642546301479</v>
      </c>
      <c r="H356" s="3">
        <v>2.9123205182203198</v>
      </c>
      <c r="I356" s="3">
        <v>785.94</v>
      </c>
      <c r="J356" s="3">
        <v>1878878</v>
      </c>
      <c r="K356" s="3">
        <v>87645307904</v>
      </c>
      <c r="L356" s="3">
        <v>574.44000000000005</v>
      </c>
    </row>
    <row r="357" spans="2:12" x14ac:dyDescent="0.35">
      <c r="B357" s="9" t="s">
        <v>12</v>
      </c>
      <c r="C357" s="3">
        <v>1.4332630916254099E-2</v>
      </c>
      <c r="D357" s="3">
        <v>36.8140762550304</v>
      </c>
      <c r="E357" s="3">
        <v>0.97919734275215298</v>
      </c>
      <c r="F357" s="3">
        <v>0.99702966728296405</v>
      </c>
      <c r="G357" s="3">
        <v>1.5536620062963999</v>
      </c>
      <c r="H357" s="3">
        <v>3.07079371356931</v>
      </c>
      <c r="I357" s="3">
        <v>779.94</v>
      </c>
      <c r="J357" s="3">
        <v>1878878</v>
      </c>
      <c r="K357" s="3">
        <v>87645307904</v>
      </c>
      <c r="L357" s="3">
        <v>575.54</v>
      </c>
    </row>
    <row r="358" spans="2:12" x14ac:dyDescent="0.35">
      <c r="B358" s="9" t="s">
        <v>13</v>
      </c>
      <c r="C358" s="3">
        <v>1.5667026046912402E-2</v>
      </c>
      <c r="D358" s="3">
        <v>36.050953260903697</v>
      </c>
      <c r="E358" s="3">
        <v>0.978349537313974</v>
      </c>
      <c r="F358" s="3">
        <v>0.99571847044366102</v>
      </c>
      <c r="G358" s="3">
        <v>1.6730371336602801</v>
      </c>
      <c r="H358" s="3">
        <v>3.3868380924100299</v>
      </c>
      <c r="I358" s="3">
        <v>782.52</v>
      </c>
      <c r="J358" s="3">
        <v>1878878</v>
      </c>
      <c r="K358" s="3">
        <v>87645307904</v>
      </c>
      <c r="L358" s="3">
        <v>575.69000000000005</v>
      </c>
    </row>
    <row r="359" spans="2:12" x14ac:dyDescent="0.35">
      <c r="B359" s="9" t="s">
        <v>14</v>
      </c>
      <c r="C359" s="3">
        <v>1.9959382998547499E-2</v>
      </c>
      <c r="D359" s="3">
        <v>33.967942318277998</v>
      </c>
      <c r="E359" s="3">
        <v>0.97576943412263595</v>
      </c>
      <c r="F359" s="3">
        <v>0.99049700224717196</v>
      </c>
      <c r="G359" s="3">
        <v>2.06747937087184</v>
      </c>
      <c r="H359" s="3">
        <v>4.4926879808305804</v>
      </c>
      <c r="I359" s="3">
        <v>782.22</v>
      </c>
      <c r="J359" s="3">
        <v>1878878</v>
      </c>
      <c r="K359" s="3">
        <v>87645307904</v>
      </c>
      <c r="L359" s="3">
        <v>575.5</v>
      </c>
    </row>
    <row r="360" spans="2:12" x14ac:dyDescent="0.35">
      <c r="B360" s="9" t="s">
        <v>15</v>
      </c>
      <c r="C360" s="3">
        <v>6.6588648567994499E-2</v>
      </c>
      <c r="D360" s="3">
        <v>23.5299899884551</v>
      </c>
      <c r="E360" s="3">
        <v>0.84924011353640505</v>
      </c>
      <c r="F360" s="3">
        <v>0.97251177979255199</v>
      </c>
      <c r="G360" s="3">
        <v>4.9290972574502003</v>
      </c>
      <c r="H360" s="3">
        <v>10.659608152713901</v>
      </c>
      <c r="I360" s="3">
        <v>746.45</v>
      </c>
      <c r="J360" s="3">
        <v>1876286</v>
      </c>
      <c r="K360" s="3">
        <v>87108234752</v>
      </c>
      <c r="L360" s="3">
        <v>572.33000000000004</v>
      </c>
    </row>
    <row r="361" spans="2:12" x14ac:dyDescent="0.35">
      <c r="B361" s="9" t="s">
        <v>16</v>
      </c>
      <c r="C361" s="3">
        <v>1.5571361052055199E-2</v>
      </c>
      <c r="D361" s="3">
        <v>36.102755944758997</v>
      </c>
      <c r="E361" s="3">
        <v>0.97686957287911202</v>
      </c>
      <c r="F361" s="3">
        <v>0.99654363635197796</v>
      </c>
      <c r="G361" s="3">
        <v>1.6740956526914399</v>
      </c>
      <c r="H361" s="3">
        <v>3.27001453684613</v>
      </c>
      <c r="I361" s="3">
        <v>686.03</v>
      </c>
      <c r="J361" s="3">
        <v>1878014</v>
      </c>
      <c r="K361" s="3">
        <v>87466283520</v>
      </c>
      <c r="L361" s="3">
        <v>573.29999999999995</v>
      </c>
    </row>
    <row r="362" spans="2:12" x14ac:dyDescent="0.35">
      <c r="B362" s="9" t="s">
        <v>17</v>
      </c>
      <c r="C362" s="3">
        <v>1.29370709109419E-2</v>
      </c>
      <c r="D362" s="3">
        <v>37.692001231697702</v>
      </c>
      <c r="E362" s="3">
        <v>0.983808145211572</v>
      </c>
      <c r="F362" s="3">
        <v>0.99752053214022596</v>
      </c>
      <c r="G362" s="3">
        <v>1.3903706691254101</v>
      </c>
      <c r="H362" s="3">
        <v>2.82628062524567</v>
      </c>
      <c r="I362" s="3">
        <v>685.79</v>
      </c>
      <c r="J362" s="3">
        <v>1882334</v>
      </c>
      <c r="K362" s="3">
        <v>88361405440</v>
      </c>
      <c r="L362" s="3">
        <v>577.69000000000005</v>
      </c>
    </row>
    <row r="363" spans="2:12" x14ac:dyDescent="0.35">
      <c r="B363" s="9" t="s">
        <v>18</v>
      </c>
      <c r="C363" s="3">
        <v>1.05486987079634E-2</v>
      </c>
      <c r="D363" s="3">
        <v>39.428986496334701</v>
      </c>
      <c r="E363" s="3">
        <v>0.99138448550413505</v>
      </c>
      <c r="F363" s="3">
        <v>0.99834478612694499</v>
      </c>
      <c r="G363" s="3">
        <v>1.05457948427668</v>
      </c>
      <c r="H363" s="3">
        <v>2.2406318178350402</v>
      </c>
      <c r="I363" s="3">
        <v>688.52</v>
      </c>
      <c r="J363" s="3">
        <v>1889246</v>
      </c>
      <c r="K363" s="3">
        <v>89793600512</v>
      </c>
      <c r="L363" s="3">
        <v>582.72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1.3924798372141001E-2</v>
      </c>
      <c r="D365" s="3">
        <v>37.061771340889798</v>
      </c>
      <c r="E365" s="3">
        <v>0.97956931030815397</v>
      </c>
      <c r="F365" s="3">
        <v>0.99744486175317504</v>
      </c>
      <c r="G365" s="3">
        <v>1.51757426245965</v>
      </c>
      <c r="H365" s="3">
        <v>2.96622180982913</v>
      </c>
      <c r="I365" s="3">
        <v>756.36</v>
      </c>
      <c r="J365" s="3">
        <v>1878878</v>
      </c>
      <c r="K365" s="3">
        <v>87645307904</v>
      </c>
      <c r="L365" s="3">
        <v>574.44000000000005</v>
      </c>
    </row>
    <row r="366" spans="2:12" x14ac:dyDescent="0.35">
      <c r="B366" s="9" t="s">
        <v>12</v>
      </c>
      <c r="C366" s="3">
        <v>1.44730286749922E-2</v>
      </c>
      <c r="D366" s="3">
        <v>36.732015084665697</v>
      </c>
      <c r="E366" s="3">
        <v>0.979221573924835</v>
      </c>
      <c r="F366" s="3">
        <v>0.99699494701653901</v>
      </c>
      <c r="G366" s="3">
        <v>1.56310978362568</v>
      </c>
      <c r="H366" s="3">
        <v>3.0984307933853001</v>
      </c>
      <c r="I366" s="3">
        <v>680.14</v>
      </c>
      <c r="J366" s="3">
        <v>1878878</v>
      </c>
      <c r="K366" s="3">
        <v>87645307904</v>
      </c>
      <c r="L366" s="3">
        <v>575.54</v>
      </c>
    </row>
    <row r="367" spans="2:12" x14ac:dyDescent="0.35">
      <c r="B367" s="9" t="s">
        <v>13</v>
      </c>
      <c r="C367" s="3">
        <v>1.5858934004942201E-2</v>
      </c>
      <c r="D367" s="3">
        <v>35.945651039545297</v>
      </c>
      <c r="E367" s="3">
        <v>0.97824793234451901</v>
      </c>
      <c r="F367" s="3">
        <v>0.99568891467881804</v>
      </c>
      <c r="G367" s="3">
        <v>1.6862770785349399</v>
      </c>
      <c r="H367" s="3">
        <v>3.4406373580680998</v>
      </c>
      <c r="I367" s="3">
        <v>679.3</v>
      </c>
      <c r="J367" s="3">
        <v>1878878</v>
      </c>
      <c r="K367" s="3">
        <v>87645307904</v>
      </c>
      <c r="L367" s="3">
        <v>575.69000000000005</v>
      </c>
    </row>
    <row r="368" spans="2:12" x14ac:dyDescent="0.35">
      <c r="B368" s="9" t="s">
        <v>14</v>
      </c>
      <c r="C368" s="3">
        <v>2.0675747421912E-2</v>
      </c>
      <c r="D368" s="3">
        <v>33.662189272186701</v>
      </c>
      <c r="E368" s="3">
        <v>0.97569344901038302</v>
      </c>
      <c r="F368" s="3">
        <v>0.99016053193549802</v>
      </c>
      <c r="G368" s="3">
        <v>2.1041227378606302</v>
      </c>
      <c r="H368" s="3">
        <v>4.6599183324691698</v>
      </c>
      <c r="I368" s="3">
        <v>673.17</v>
      </c>
      <c r="J368" s="3">
        <v>1878878</v>
      </c>
      <c r="K368" s="3">
        <v>87645307904</v>
      </c>
      <c r="L368" s="3">
        <v>575.5</v>
      </c>
    </row>
    <row r="369" spans="2:13" x14ac:dyDescent="0.35">
      <c r="B369" s="9" t="s">
        <v>15</v>
      </c>
      <c r="C369" s="3">
        <v>7.3803592471668497E-2</v>
      </c>
      <c r="D369" s="3">
        <v>22.6364661390561</v>
      </c>
      <c r="E369" s="3">
        <v>0.82653325749347895</v>
      </c>
      <c r="F369" s="3">
        <v>0.96698043709655701</v>
      </c>
      <c r="G369" s="3">
        <v>5.3918564195149097</v>
      </c>
      <c r="H369" s="3">
        <v>11.396061347139501</v>
      </c>
      <c r="I369" s="3">
        <v>673.59</v>
      </c>
      <c r="J369" s="3">
        <v>1876286</v>
      </c>
      <c r="K369" s="3">
        <v>87108234752</v>
      </c>
      <c r="L369" s="3">
        <v>572.33000000000004</v>
      </c>
    </row>
    <row r="370" spans="2:13" x14ac:dyDescent="0.35">
      <c r="B370" s="9" t="s">
        <v>16</v>
      </c>
      <c r="C370" s="3">
        <v>1.56142905486738E-2</v>
      </c>
      <c r="D370" s="3">
        <v>36.080099211121201</v>
      </c>
      <c r="E370" s="3">
        <v>0.97688278255333705</v>
      </c>
      <c r="F370" s="3">
        <v>0.99645394657891195</v>
      </c>
      <c r="G370" s="3">
        <v>1.6715800478345799</v>
      </c>
      <c r="H370" s="3">
        <v>3.2969685977451202</v>
      </c>
      <c r="I370" s="3">
        <v>677.19</v>
      </c>
      <c r="J370" s="3">
        <v>1878014</v>
      </c>
      <c r="K370" s="3">
        <v>87466283520</v>
      </c>
      <c r="L370" s="3">
        <v>573.29999999999995</v>
      </c>
    </row>
    <row r="371" spans="2:13" x14ac:dyDescent="0.35">
      <c r="B371" s="9" t="s">
        <v>17</v>
      </c>
      <c r="C371" s="3">
        <v>1.2817260942094E-2</v>
      </c>
      <c r="D371" s="3">
        <v>37.771098430570497</v>
      </c>
      <c r="E371" s="3">
        <v>0.98380204999833898</v>
      </c>
      <c r="F371" s="3">
        <v>0.99757703946093701</v>
      </c>
      <c r="G371" s="3">
        <v>1.38364082249231</v>
      </c>
      <c r="H371" s="3">
        <v>2.78917861078734</v>
      </c>
      <c r="I371" s="3">
        <v>678.17</v>
      </c>
      <c r="J371" s="3">
        <v>1882334</v>
      </c>
      <c r="K371" s="3">
        <v>88361405440</v>
      </c>
      <c r="L371" s="3">
        <v>577.69000000000005</v>
      </c>
    </row>
    <row r="372" spans="2:13" x14ac:dyDescent="0.35">
      <c r="B372" s="9" t="s">
        <v>18</v>
      </c>
      <c r="C372" s="3">
        <v>1.05530198342885E-2</v>
      </c>
      <c r="D372" s="3">
        <v>39.4277777788676</v>
      </c>
      <c r="E372" s="3">
        <v>0.99136992151168901</v>
      </c>
      <c r="F372" s="3">
        <v>0.99830812861404195</v>
      </c>
      <c r="G372" s="3">
        <v>1.0584696773634701</v>
      </c>
      <c r="H372" s="3">
        <v>2.2580411162557601</v>
      </c>
      <c r="I372" s="3">
        <v>678.89</v>
      </c>
      <c r="J372" s="3">
        <v>1889246</v>
      </c>
      <c r="K372" s="3">
        <v>89793600512</v>
      </c>
      <c r="L372" s="3">
        <v>582.72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1.33868519413289E-2</v>
      </c>
      <c r="D374" s="3">
        <v>37.400043425243503</v>
      </c>
      <c r="E374" s="3">
        <v>0.98045686931348797</v>
      </c>
      <c r="F374" s="3">
        <v>0.99756354460926899</v>
      </c>
      <c r="G374" s="3">
        <v>1.48405304083127</v>
      </c>
      <c r="H374" s="3">
        <v>2.8775926348288099</v>
      </c>
      <c r="I374" s="3">
        <v>677.65</v>
      </c>
      <c r="J374" s="3">
        <v>1878878</v>
      </c>
      <c r="K374" s="3">
        <v>87645307904</v>
      </c>
      <c r="L374" s="3">
        <v>574.44000000000005</v>
      </c>
    </row>
    <row r="375" spans="2:13" x14ac:dyDescent="0.35">
      <c r="B375" s="9" t="s">
        <v>12</v>
      </c>
      <c r="C375" s="3">
        <v>1.4385596623364701E-2</v>
      </c>
      <c r="D375" s="3">
        <v>36.782299792913498</v>
      </c>
      <c r="E375" s="3">
        <v>0.979175807594725</v>
      </c>
      <c r="F375" s="3">
        <v>0.99701737669104196</v>
      </c>
      <c r="G375" s="3">
        <v>1.5580928112712999</v>
      </c>
      <c r="H375" s="3">
        <v>3.0850165152988098</v>
      </c>
      <c r="I375" s="3">
        <v>674.34</v>
      </c>
      <c r="J375" s="3">
        <v>1878878</v>
      </c>
      <c r="K375" s="3">
        <v>87645307904</v>
      </c>
      <c r="L375" s="3">
        <v>575.54</v>
      </c>
    </row>
    <row r="376" spans="2:13" x14ac:dyDescent="0.35">
      <c r="B376" s="9" t="s">
        <v>13</v>
      </c>
      <c r="C376" s="3">
        <v>1.5997958151224099E-2</v>
      </c>
      <c r="D376" s="3">
        <v>35.870836552742901</v>
      </c>
      <c r="E376" s="3">
        <v>0.97828743258161499</v>
      </c>
      <c r="F376" s="3">
        <v>0.99552842668505404</v>
      </c>
      <c r="G376" s="3">
        <v>1.6900282385812599</v>
      </c>
      <c r="H376" s="3">
        <v>3.47098794397529</v>
      </c>
      <c r="I376" s="3">
        <v>674.2</v>
      </c>
      <c r="J376" s="3">
        <v>1878878</v>
      </c>
      <c r="K376" s="3">
        <v>87645307904</v>
      </c>
      <c r="L376" s="3">
        <v>575.69000000000005</v>
      </c>
    </row>
    <row r="377" spans="2:13" x14ac:dyDescent="0.35">
      <c r="B377" s="9" t="s">
        <v>14</v>
      </c>
      <c r="C377" s="3">
        <v>2.0927739320661099E-2</v>
      </c>
      <c r="D377" s="3">
        <v>33.557548039361897</v>
      </c>
      <c r="E377" s="3">
        <v>0.97565277957579599</v>
      </c>
      <c r="F377" s="3">
        <v>0.99036888534654899</v>
      </c>
      <c r="G377" s="3">
        <v>2.1034948339917201</v>
      </c>
      <c r="H377" s="3">
        <v>4.7372236941558503</v>
      </c>
      <c r="I377" s="3">
        <v>674.09</v>
      </c>
      <c r="J377" s="3">
        <v>1878878</v>
      </c>
      <c r="K377" s="3">
        <v>87645307904</v>
      </c>
      <c r="L377" s="3">
        <v>575.5</v>
      </c>
    </row>
    <row r="378" spans="2:13" x14ac:dyDescent="0.35">
      <c r="B378" s="9" t="s">
        <v>15</v>
      </c>
      <c r="C378" s="3">
        <v>6.9627674234627901E-2</v>
      </c>
      <c r="D378" s="3">
        <v>23.1424005013711</v>
      </c>
      <c r="E378" s="3">
        <v>0.838079648342831</v>
      </c>
      <c r="F378" s="3">
        <v>0.96980928803991995</v>
      </c>
      <c r="G378" s="3">
        <v>5.1472231664550501</v>
      </c>
      <c r="H378" s="3">
        <v>10.972456429909901</v>
      </c>
      <c r="I378" s="3">
        <v>674.69</v>
      </c>
      <c r="J378" s="3">
        <v>1876286</v>
      </c>
      <c r="K378" s="3">
        <v>87108234752</v>
      </c>
      <c r="L378" s="3">
        <v>572.33000000000004</v>
      </c>
    </row>
    <row r="379" spans="2:13" x14ac:dyDescent="0.35">
      <c r="B379" s="9" t="s">
        <v>16</v>
      </c>
      <c r="C379" s="3">
        <v>1.54546213888936E-2</v>
      </c>
      <c r="D379" s="3">
        <v>36.167291878240803</v>
      </c>
      <c r="E379" s="3">
        <v>0.97667350417118104</v>
      </c>
      <c r="F379" s="3">
        <v>0.996521016118459</v>
      </c>
      <c r="G379" s="3">
        <v>1.6626542484392499</v>
      </c>
      <c r="H379" s="3">
        <v>3.2614923817526602</v>
      </c>
      <c r="I379" s="3">
        <v>673.78</v>
      </c>
      <c r="J379" s="3">
        <v>1878014</v>
      </c>
      <c r="K379" s="3">
        <v>87466283520</v>
      </c>
      <c r="L379" s="3">
        <v>573.29999999999995</v>
      </c>
    </row>
    <row r="380" spans="2:13" x14ac:dyDescent="0.35">
      <c r="B380" s="9" t="s">
        <v>17</v>
      </c>
      <c r="C380" s="3">
        <v>1.27871924156285E-2</v>
      </c>
      <c r="D380" s="3">
        <v>37.790818178137997</v>
      </c>
      <c r="E380" s="3">
        <v>0.98382270530691596</v>
      </c>
      <c r="F380" s="3">
        <v>0.997578609295521</v>
      </c>
      <c r="G380" s="3">
        <v>1.38318439099013</v>
      </c>
      <c r="H380" s="3">
        <v>2.7914609611871799</v>
      </c>
      <c r="I380" s="3">
        <v>675.39</v>
      </c>
      <c r="J380" s="3">
        <v>1882334</v>
      </c>
      <c r="K380" s="3">
        <v>88361405440</v>
      </c>
      <c r="L380" s="3">
        <v>577.69000000000005</v>
      </c>
    </row>
    <row r="381" spans="2:13" x14ac:dyDescent="0.35">
      <c r="B381" s="9" t="s">
        <v>18</v>
      </c>
      <c r="C381" s="3">
        <v>1.05143986560062E-2</v>
      </c>
      <c r="D381" s="3">
        <v>39.458556734093897</v>
      </c>
      <c r="E381" s="3">
        <v>0.99137083914629798</v>
      </c>
      <c r="F381" s="3">
        <v>0.99840311947514504</v>
      </c>
      <c r="G381" s="3">
        <v>1.05761602096626</v>
      </c>
      <c r="H381" s="3">
        <v>2.2469239161645098</v>
      </c>
      <c r="I381" s="3">
        <v>677.1</v>
      </c>
      <c r="J381" s="3">
        <v>1889246</v>
      </c>
      <c r="K381" s="3">
        <v>89793600512</v>
      </c>
      <c r="L381" s="3">
        <v>582.72</v>
      </c>
    </row>
    <row r="382" spans="2:13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2.1679075387179017E-2</v>
      </c>
      <c r="D382" s="10">
        <f t="shared" ref="D382" si="12">(SUM(D293:D300)+SUM(D302:D309)+SUM(D311:D318)+SUM(D320:D327)+SUM(D329:D336)+SUM(D338:D345)+SUM(D347:D354)+SUM(D356:D363)+SUM(D365:D372)+SUM(D374:D381))/80</f>
        <v>35.018561716157421</v>
      </c>
      <c r="E382" s="10">
        <f t="shared" ref="E382" si="13">(SUM(E293:E300)+SUM(E302:E309)+SUM(E311:E318)+SUM(E320:E327)+SUM(E329:E336)+SUM(E338:E345)+SUM(E347:E354)+SUM(E356:E363)+SUM(E365:E372)+SUM(E374:E381))/80</f>
        <v>0.96284423391251683</v>
      </c>
      <c r="F382" s="10">
        <f t="shared" ref="F382:L382" si="14">(SUM(F293:F300)+SUM(F302:F309)+SUM(F311:F318)+SUM(F320:F327)+SUM(F329:F336)+SUM(F338:F345)+SUM(F347:F354)+SUM(F356:F363)+SUM(F365:F372)+SUM(F374:F381))/80</f>
        <v>0.99275533909541736</v>
      </c>
      <c r="G382" s="10">
        <f t="shared" si="14"/>
        <v>2.0140984710790062</v>
      </c>
      <c r="H382" s="10">
        <f t="shared" si="14"/>
        <v>4.1869984916047596</v>
      </c>
      <c r="I382" s="10">
        <f t="shared" si="14"/>
        <v>706.32787500000006</v>
      </c>
      <c r="J382" s="10">
        <f>(SUM(J293:J300)+SUM(J302:J309)+SUM(J311:J318)+SUM(J320:J327)+SUM(J329:J336)+SUM(J338:J345)+SUM(J347:J354)+SUM(J356:J363)+SUM(J365:J372)+SUM(J374:J381))/80</f>
        <v>1880174</v>
      </c>
      <c r="K382" s="10">
        <f t="shared" si="14"/>
        <v>87913844480</v>
      </c>
      <c r="L382" s="10">
        <f t="shared" si="14"/>
        <v>575.90125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1.4740163340908618E-2</v>
      </c>
      <c r="D383" s="12">
        <f t="shared" ref="D383:L383" si="15">SUM(D293:D296,D298:D300,D302:D305,D307:D309,D311:D314,D316:D318,D320:D323,D325:D327,D329:D332,D334:D336,D338:D341,D343:D345,D347:D350,D352:D354,D356:D359,D361:D363,D365:D368,D370:D372,D374:D377,D379:D381)/70</f>
        <v>36.725309148068128</v>
      </c>
      <c r="E383" s="12">
        <f t="shared" si="15"/>
        <v>0.98076161945596407</v>
      </c>
      <c r="F383" s="12">
        <f t="shared" si="15"/>
        <v>0.99614015325234284</v>
      </c>
      <c r="G383" s="12">
        <f t="shared" si="15"/>
        <v>1.5613306126849595</v>
      </c>
      <c r="H383" s="12">
        <f t="shared" si="15"/>
        <v>3.1941170997383819</v>
      </c>
      <c r="I383" s="12">
        <f t="shared" si="15"/>
        <v>706.68542857142836</v>
      </c>
      <c r="J383" s="12">
        <f t="shared" si="15"/>
        <v>1880729.4285714286</v>
      </c>
      <c r="K383" s="12">
        <f t="shared" si="15"/>
        <v>88028931584</v>
      </c>
      <c r="L383" s="12">
        <f t="shared" si="15"/>
        <v>576.4114285714287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1.0609696101492001E-2</v>
      </c>
      <c r="D388" s="3">
        <v>39.3763308491489</v>
      </c>
      <c r="E388" s="3">
        <v>0.97985509897081402</v>
      </c>
      <c r="F388" s="3">
        <v>0.99891762866816602</v>
      </c>
      <c r="G388" s="3">
        <v>1.04474027766844</v>
      </c>
      <c r="H388" s="3">
        <v>1.1304229880635499</v>
      </c>
      <c r="I388" s="3">
        <v>383.55</v>
      </c>
      <c r="J388" s="3">
        <v>2027572</v>
      </c>
      <c r="K388" s="3">
        <v>53727907840</v>
      </c>
      <c r="L388" s="3">
        <v>368.53</v>
      </c>
    </row>
    <row r="389" spans="2:12" x14ac:dyDescent="0.35">
      <c r="B389" s="9" t="s">
        <v>12</v>
      </c>
      <c r="C389" s="3">
        <v>1.0939618263457501E-2</v>
      </c>
      <c r="D389" s="3">
        <v>39.117036297263702</v>
      </c>
      <c r="E389" s="3">
        <v>0.97857789348197599</v>
      </c>
      <c r="F389" s="3">
        <v>0.99864892199094502</v>
      </c>
      <c r="G389" s="3">
        <v>1.1199903037837</v>
      </c>
      <c r="H389" s="3">
        <v>1.2650577559921401</v>
      </c>
      <c r="I389" s="3">
        <v>382.87</v>
      </c>
      <c r="J389" s="3">
        <v>2027572</v>
      </c>
      <c r="K389" s="3">
        <v>53727907840</v>
      </c>
      <c r="L389" s="3">
        <v>368.52</v>
      </c>
    </row>
    <row r="390" spans="2:12" x14ac:dyDescent="0.35">
      <c r="B390" s="9" t="s">
        <v>13</v>
      </c>
      <c r="C390" s="3">
        <v>1.3694342032801499E-2</v>
      </c>
      <c r="D390" s="3">
        <v>37.204632323850902</v>
      </c>
      <c r="E390" s="3">
        <v>0.97703810205241703</v>
      </c>
      <c r="F390" s="3">
        <v>0.99763237314904596</v>
      </c>
      <c r="G390" s="3">
        <v>1.3872531111873101</v>
      </c>
      <c r="H390" s="3">
        <v>1.6268671770362899</v>
      </c>
      <c r="I390" s="3">
        <v>382.66</v>
      </c>
      <c r="J390" s="3">
        <v>2027572</v>
      </c>
      <c r="K390" s="3">
        <v>53727907840</v>
      </c>
      <c r="L390" s="3">
        <v>366.83</v>
      </c>
    </row>
    <row r="391" spans="2:12" x14ac:dyDescent="0.35">
      <c r="B391" s="9" t="s">
        <v>14</v>
      </c>
      <c r="C391" s="3">
        <v>2.2426910202629099E-2</v>
      </c>
      <c r="D391" s="3">
        <v>32.958744135678998</v>
      </c>
      <c r="E391" s="3">
        <v>0.97437401704722704</v>
      </c>
      <c r="F391" s="3">
        <v>0.99383694509998899</v>
      </c>
      <c r="G391" s="3">
        <v>2.0490587334343</v>
      </c>
      <c r="H391" s="3">
        <v>2.71235840597515</v>
      </c>
      <c r="I391" s="3">
        <v>384.45</v>
      </c>
      <c r="J391" s="3">
        <v>2027572</v>
      </c>
      <c r="K391" s="3">
        <v>53727907840</v>
      </c>
      <c r="L391" s="3">
        <v>367.66</v>
      </c>
    </row>
    <row r="392" spans="2:12" x14ac:dyDescent="0.35">
      <c r="B392" s="9" t="s">
        <v>15</v>
      </c>
      <c r="C392" s="3">
        <v>2.06264841435671E-2</v>
      </c>
      <c r="D392" s="3">
        <v>33.6793406488922</v>
      </c>
      <c r="E392" s="3">
        <v>0.93513814217124203</v>
      </c>
      <c r="F392" s="3">
        <v>0.99605487170824603</v>
      </c>
      <c r="G392" s="3">
        <v>1.9922058580065301</v>
      </c>
      <c r="H392" s="3">
        <v>2.1322002168835601</v>
      </c>
      <c r="I392" s="3">
        <v>385.34</v>
      </c>
      <c r="J392" s="3">
        <v>2024980</v>
      </c>
      <c r="K392" s="3">
        <v>53448908800</v>
      </c>
      <c r="L392" s="3">
        <v>365.9</v>
      </c>
    </row>
    <row r="393" spans="2:12" x14ac:dyDescent="0.35">
      <c r="B393" s="9" t="s">
        <v>16</v>
      </c>
      <c r="C393" s="3">
        <v>1.27598030333314E-2</v>
      </c>
      <c r="D393" s="3">
        <v>37.807191175136502</v>
      </c>
      <c r="E393" s="3">
        <v>0.97499104230300404</v>
      </c>
      <c r="F393" s="3">
        <v>0.99857299435968205</v>
      </c>
      <c r="G393" s="3">
        <v>1.1713065204392299</v>
      </c>
      <c r="H393" s="3">
        <v>1.40547684037408</v>
      </c>
      <c r="I393" s="3">
        <v>387.2</v>
      </c>
      <c r="J393" s="3">
        <v>2026708</v>
      </c>
      <c r="K393" s="3">
        <v>53634908160</v>
      </c>
      <c r="L393" s="3">
        <v>366.04</v>
      </c>
    </row>
    <row r="394" spans="2:12" x14ac:dyDescent="0.35">
      <c r="B394" s="9" t="s">
        <v>17</v>
      </c>
      <c r="C394" s="3">
        <v>9.8167059489971207E-3</v>
      </c>
      <c r="D394" s="3">
        <v>40.0379507603554</v>
      </c>
      <c r="E394" s="3">
        <v>0.98186067691657197</v>
      </c>
      <c r="F394" s="3">
        <v>0.99866828430224897</v>
      </c>
      <c r="G394" s="3">
        <v>1.1026464637392399</v>
      </c>
      <c r="H394" s="3">
        <v>1.1588357212371601</v>
      </c>
      <c r="I394" s="3">
        <v>387.79</v>
      </c>
      <c r="J394" s="3">
        <v>2031028</v>
      </c>
      <c r="K394" s="3">
        <v>54099906560</v>
      </c>
      <c r="L394" s="3">
        <v>368.62</v>
      </c>
    </row>
    <row r="395" spans="2:12" x14ac:dyDescent="0.35">
      <c r="B395" s="9" t="s">
        <v>18</v>
      </c>
      <c r="C395" s="3">
        <v>9.54149181501566E-3</v>
      </c>
      <c r="D395" s="3">
        <v>40.2791742311734</v>
      </c>
      <c r="E395" s="3">
        <v>0.98218944292349497</v>
      </c>
      <c r="F395" s="3">
        <v>0.99881147189195896</v>
      </c>
      <c r="G395" s="3">
        <v>1.0634311763792099</v>
      </c>
      <c r="H395" s="3">
        <v>1.1251924505415001</v>
      </c>
      <c r="I395" s="3">
        <v>388.56</v>
      </c>
      <c r="J395" s="3">
        <v>2037940</v>
      </c>
      <c r="K395" s="3">
        <v>54843904000</v>
      </c>
      <c r="L395" s="3">
        <v>371.72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1.0129648816755101E-2</v>
      </c>
      <c r="D397" s="3">
        <v>39.768973877233201</v>
      </c>
      <c r="E397" s="3">
        <v>0.98013289747626797</v>
      </c>
      <c r="F397" s="3">
        <v>0.99907001266500095</v>
      </c>
      <c r="G397" s="3">
        <v>0.99658272608529697</v>
      </c>
      <c r="H397" s="3">
        <v>1.11338806938672</v>
      </c>
      <c r="I397" s="3">
        <v>387.61</v>
      </c>
      <c r="J397" s="3">
        <v>2027572</v>
      </c>
      <c r="K397" s="3">
        <v>53727907840</v>
      </c>
      <c r="L397" s="3">
        <v>368.53</v>
      </c>
    </row>
    <row r="398" spans="2:12" x14ac:dyDescent="0.35">
      <c r="B398" s="9" t="s">
        <v>12</v>
      </c>
      <c r="C398" s="3">
        <v>1.08651571906402E-2</v>
      </c>
      <c r="D398" s="3">
        <v>39.176027338894897</v>
      </c>
      <c r="E398" s="3">
        <v>0.97864905347282405</v>
      </c>
      <c r="F398" s="3">
        <v>0.998708142605789</v>
      </c>
      <c r="G398" s="3">
        <v>1.1124792256337499</v>
      </c>
      <c r="H398" s="3">
        <v>1.25058159693312</v>
      </c>
      <c r="I398" s="3">
        <v>384.54</v>
      </c>
      <c r="J398" s="3">
        <v>2027572</v>
      </c>
      <c r="K398" s="3">
        <v>53727907840</v>
      </c>
      <c r="L398" s="3">
        <v>368.52</v>
      </c>
    </row>
    <row r="399" spans="2:12" x14ac:dyDescent="0.35">
      <c r="B399" s="9" t="s">
        <v>13</v>
      </c>
      <c r="C399" s="3">
        <v>1.36005309167474E-2</v>
      </c>
      <c r="D399" s="3">
        <v>37.2612752088992</v>
      </c>
      <c r="E399" s="3">
        <v>0.97717678554349696</v>
      </c>
      <c r="F399" s="3">
        <v>0.99766735462876999</v>
      </c>
      <c r="G399" s="3">
        <v>1.3810094290903201</v>
      </c>
      <c r="H399" s="3">
        <v>1.6209091176459201</v>
      </c>
      <c r="I399" s="3">
        <v>378.23</v>
      </c>
      <c r="J399" s="3">
        <v>2027572</v>
      </c>
      <c r="K399" s="3">
        <v>53727907840</v>
      </c>
      <c r="L399" s="3">
        <v>366.83</v>
      </c>
    </row>
    <row r="400" spans="2:12" x14ac:dyDescent="0.35">
      <c r="B400" s="9" t="s">
        <v>14</v>
      </c>
      <c r="C400" s="3">
        <v>2.0146739286747799E-2</v>
      </c>
      <c r="D400" s="3">
        <v>33.882979442274902</v>
      </c>
      <c r="E400" s="3">
        <v>0.97462702427776104</v>
      </c>
      <c r="F400" s="3">
        <v>0.99428467908693896</v>
      </c>
      <c r="G400" s="3">
        <v>1.9942137518843801</v>
      </c>
      <c r="H400" s="3">
        <v>2.4330890462862498</v>
      </c>
      <c r="I400" s="3">
        <v>380.08</v>
      </c>
      <c r="J400" s="3">
        <v>2027572</v>
      </c>
      <c r="K400" s="3">
        <v>53727907840</v>
      </c>
      <c r="L400" s="3">
        <v>367.66</v>
      </c>
    </row>
    <row r="401" spans="2:12" x14ac:dyDescent="0.35">
      <c r="B401" s="9" t="s">
        <v>15</v>
      </c>
      <c r="C401" s="3">
        <v>2.0020112978909699E-2</v>
      </c>
      <c r="D401" s="3">
        <v>33.936589127038403</v>
      </c>
      <c r="E401" s="3">
        <v>0.93625457790304001</v>
      </c>
      <c r="F401" s="3">
        <v>0.99619407165026297</v>
      </c>
      <c r="G401" s="3">
        <v>1.9625427221756599</v>
      </c>
      <c r="H401" s="3">
        <v>2.08070720728742</v>
      </c>
      <c r="I401" s="3">
        <v>381.81</v>
      </c>
      <c r="J401" s="3">
        <v>2024980</v>
      </c>
      <c r="K401" s="3">
        <v>53448908800</v>
      </c>
      <c r="L401" s="3">
        <v>365.9</v>
      </c>
    </row>
    <row r="402" spans="2:12" x14ac:dyDescent="0.35">
      <c r="B402" s="9" t="s">
        <v>16</v>
      </c>
      <c r="C402" s="3">
        <v>1.2391455078782599E-2</v>
      </c>
      <c r="D402" s="3">
        <v>38.057215141346802</v>
      </c>
      <c r="E402" s="3">
        <v>0.97504849513812497</v>
      </c>
      <c r="F402" s="3">
        <v>0.99862386503349898</v>
      </c>
      <c r="G402" s="3">
        <v>1.1564683534709801</v>
      </c>
      <c r="H402" s="3">
        <v>1.3912204213072601</v>
      </c>
      <c r="I402" s="3">
        <v>385.64</v>
      </c>
      <c r="J402" s="3">
        <v>2026708</v>
      </c>
      <c r="K402" s="3">
        <v>53634908160</v>
      </c>
      <c r="L402" s="3">
        <v>366.04</v>
      </c>
    </row>
    <row r="403" spans="2:12" x14ac:dyDescent="0.35">
      <c r="B403" s="9" t="s">
        <v>17</v>
      </c>
      <c r="C403" s="3">
        <v>9.6643634664770502E-3</v>
      </c>
      <c r="D403" s="3">
        <v>40.167712977815697</v>
      </c>
      <c r="E403" s="3">
        <v>0.98191191895155405</v>
      </c>
      <c r="F403" s="3">
        <v>0.99879516199331297</v>
      </c>
      <c r="G403" s="3">
        <v>1.08091979717139</v>
      </c>
      <c r="H403" s="3">
        <v>1.1368939519718999</v>
      </c>
      <c r="I403" s="3">
        <v>385.15</v>
      </c>
      <c r="J403" s="3">
        <v>2031028</v>
      </c>
      <c r="K403" s="3">
        <v>54099906560</v>
      </c>
      <c r="L403" s="3">
        <v>368.62</v>
      </c>
    </row>
    <row r="404" spans="2:12" x14ac:dyDescent="0.35">
      <c r="B404" s="9" t="s">
        <v>18</v>
      </c>
      <c r="C404" s="3">
        <v>9.6593265984381196E-3</v>
      </c>
      <c r="D404" s="3">
        <v>40.173934673253903</v>
      </c>
      <c r="E404" s="3">
        <v>0.982181451954941</v>
      </c>
      <c r="F404" s="3">
        <v>0.99880813382428502</v>
      </c>
      <c r="G404" s="3">
        <v>1.0631462091777399</v>
      </c>
      <c r="H404" s="3">
        <v>1.1376121890518101</v>
      </c>
      <c r="I404" s="3">
        <v>387.38</v>
      </c>
      <c r="J404" s="3">
        <v>2037940</v>
      </c>
      <c r="K404" s="3">
        <v>54843904000</v>
      </c>
      <c r="L404" s="3">
        <v>371.72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9.5078116468875901E-3</v>
      </c>
      <c r="D406" s="3">
        <v>40.303910932981999</v>
      </c>
      <c r="E406" s="3">
        <v>0.98127008586330899</v>
      </c>
      <c r="F406" s="3">
        <v>0.99914508946512504</v>
      </c>
      <c r="G406" s="3">
        <v>0.95443966667121605</v>
      </c>
      <c r="H406" s="3">
        <v>1.07400711962313</v>
      </c>
      <c r="I406" s="3">
        <v>388.11</v>
      </c>
      <c r="J406" s="3">
        <v>2027572</v>
      </c>
      <c r="K406" s="3">
        <v>53727907840</v>
      </c>
      <c r="L406" s="3">
        <v>368.53</v>
      </c>
    </row>
    <row r="407" spans="2:12" x14ac:dyDescent="0.35">
      <c r="B407" s="9" t="s">
        <v>12</v>
      </c>
      <c r="C407" s="3">
        <v>1.06297236562012E-2</v>
      </c>
      <c r="D407" s="3">
        <v>39.362857633941303</v>
      </c>
      <c r="E407" s="3">
        <v>0.97888046392974404</v>
      </c>
      <c r="F407" s="3">
        <v>0.99874044187367705</v>
      </c>
      <c r="G407" s="3">
        <v>1.0982027007265001</v>
      </c>
      <c r="H407" s="3">
        <v>1.2363502574671601</v>
      </c>
      <c r="I407" s="3">
        <v>384.77</v>
      </c>
      <c r="J407" s="3">
        <v>2027572</v>
      </c>
      <c r="K407" s="3">
        <v>53727907840</v>
      </c>
      <c r="L407" s="3">
        <v>368.52</v>
      </c>
    </row>
    <row r="408" spans="2:12" x14ac:dyDescent="0.35">
      <c r="B408" s="9" t="s">
        <v>13</v>
      </c>
      <c r="C408" s="3">
        <v>1.30078797335853E-2</v>
      </c>
      <c r="D408" s="3">
        <v>37.642951831839298</v>
      </c>
      <c r="E408" s="3">
        <v>0.97697964735630105</v>
      </c>
      <c r="F408" s="3">
        <v>0.99767826704053697</v>
      </c>
      <c r="G408" s="3">
        <v>1.38626042935704</v>
      </c>
      <c r="H408" s="3">
        <v>1.5450909229293099</v>
      </c>
      <c r="I408" s="3">
        <v>384.27</v>
      </c>
      <c r="J408" s="3">
        <v>2027572</v>
      </c>
      <c r="K408" s="3">
        <v>53727907840</v>
      </c>
      <c r="L408" s="3">
        <v>366.83</v>
      </c>
    </row>
    <row r="409" spans="2:12" x14ac:dyDescent="0.35">
      <c r="B409" s="9" t="s">
        <v>14</v>
      </c>
      <c r="C409" s="3">
        <v>2.26570822847635E-2</v>
      </c>
      <c r="D409" s="3">
        <v>32.8712597009958</v>
      </c>
      <c r="E409" s="3">
        <v>0.97406831161283203</v>
      </c>
      <c r="F409" s="3">
        <v>0.99396668267675503</v>
      </c>
      <c r="G409" s="3">
        <v>2.0419181432674298</v>
      </c>
      <c r="H409" s="3">
        <v>2.6823273448550702</v>
      </c>
      <c r="I409" s="3">
        <v>385.26</v>
      </c>
      <c r="J409" s="3">
        <v>2027572</v>
      </c>
      <c r="K409" s="3">
        <v>53727907840</v>
      </c>
      <c r="L409" s="3">
        <v>367.66</v>
      </c>
    </row>
    <row r="410" spans="2:12" x14ac:dyDescent="0.35">
      <c r="B410" s="9" t="s">
        <v>15</v>
      </c>
      <c r="C410" s="3">
        <v>1.9514217604839401E-2</v>
      </c>
      <c r="D410" s="3">
        <v>34.157516565484997</v>
      </c>
      <c r="E410" s="3">
        <v>0.936334645544047</v>
      </c>
      <c r="F410" s="3">
        <v>0.99631105036196199</v>
      </c>
      <c r="G410" s="3">
        <v>1.9329492602856599</v>
      </c>
      <c r="H410" s="3">
        <v>2.0665702098093801</v>
      </c>
      <c r="I410" s="3">
        <v>386.85</v>
      </c>
      <c r="J410" s="3">
        <v>2024980</v>
      </c>
      <c r="K410" s="3">
        <v>53448908800</v>
      </c>
      <c r="L410" s="3">
        <v>365.9</v>
      </c>
    </row>
    <row r="411" spans="2:12" x14ac:dyDescent="0.35">
      <c r="B411" s="9" t="s">
        <v>16</v>
      </c>
      <c r="C411" s="3">
        <v>1.18462651789366E-2</v>
      </c>
      <c r="D411" s="3">
        <v>38.4406437907002</v>
      </c>
      <c r="E411" s="3">
        <v>0.97515365495629402</v>
      </c>
      <c r="F411" s="3">
        <v>0.99865454003284004</v>
      </c>
      <c r="G411" s="3">
        <v>1.1482756265001699</v>
      </c>
      <c r="H411" s="3">
        <v>1.3603730458596699</v>
      </c>
      <c r="I411" s="3">
        <v>385.63</v>
      </c>
      <c r="J411" s="3">
        <v>2026708</v>
      </c>
      <c r="K411" s="3">
        <v>53634908160</v>
      </c>
      <c r="L411" s="3">
        <v>366.04</v>
      </c>
    </row>
    <row r="412" spans="2:12" x14ac:dyDescent="0.35">
      <c r="B412" s="9" t="s">
        <v>17</v>
      </c>
      <c r="C412" s="3">
        <v>9.6805036534867092E-3</v>
      </c>
      <c r="D412" s="3">
        <v>40.154576287643799</v>
      </c>
      <c r="E412" s="3">
        <v>0.98196507224997398</v>
      </c>
      <c r="F412" s="3">
        <v>0.99881924566896096</v>
      </c>
      <c r="G412" s="3">
        <v>1.0679125652524699</v>
      </c>
      <c r="H412" s="3">
        <v>1.1443514513285</v>
      </c>
      <c r="I412" s="3">
        <v>387.11</v>
      </c>
      <c r="J412" s="3">
        <v>2031028</v>
      </c>
      <c r="K412" s="3">
        <v>54099906560</v>
      </c>
      <c r="L412" s="3">
        <v>368.62</v>
      </c>
    </row>
    <row r="413" spans="2:12" x14ac:dyDescent="0.35">
      <c r="B413" s="9" t="s">
        <v>18</v>
      </c>
      <c r="C413" s="3">
        <v>9.5020973212733596E-3</v>
      </c>
      <c r="D413" s="3">
        <v>40.313056784417597</v>
      </c>
      <c r="E413" s="3">
        <v>0.98227084130088704</v>
      </c>
      <c r="F413" s="3">
        <v>0.99882608819911201</v>
      </c>
      <c r="G413" s="3">
        <v>1.0587978391109301</v>
      </c>
      <c r="H413" s="3">
        <v>1.13138519096288</v>
      </c>
      <c r="I413" s="3">
        <v>389.82</v>
      </c>
      <c r="J413" s="3">
        <v>2037940</v>
      </c>
      <c r="K413" s="3">
        <v>54843904000</v>
      </c>
      <c r="L413" s="3">
        <v>371.72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9.7903679695452196E-3</v>
      </c>
      <c r="D415" s="3">
        <v>40.056888868167697</v>
      </c>
      <c r="E415" s="3">
        <v>0.98069706431950199</v>
      </c>
      <c r="F415" s="3">
        <v>0.99911586561007903</v>
      </c>
      <c r="G415" s="3">
        <v>0.97411766604737804</v>
      </c>
      <c r="H415" s="3">
        <v>1.0854986994582601</v>
      </c>
      <c r="I415" s="3">
        <v>385.24</v>
      </c>
      <c r="J415" s="3">
        <v>2027572</v>
      </c>
      <c r="K415" s="3">
        <v>53727907840</v>
      </c>
      <c r="L415" s="3">
        <v>368.53</v>
      </c>
    </row>
    <row r="416" spans="2:12" x14ac:dyDescent="0.35">
      <c r="B416" s="9" t="s">
        <v>12</v>
      </c>
      <c r="C416" s="3">
        <v>1.1055359945974501E-2</v>
      </c>
      <c r="D416" s="3">
        <v>39.029140946373403</v>
      </c>
      <c r="E416" s="3">
        <v>0.97873297754933797</v>
      </c>
      <c r="F416" s="3">
        <v>0.99871294522258602</v>
      </c>
      <c r="G416" s="3">
        <v>1.11203990331215</v>
      </c>
      <c r="H416" s="3">
        <v>1.2563668738818301</v>
      </c>
      <c r="I416" s="3">
        <v>382.98</v>
      </c>
      <c r="J416" s="3">
        <v>2027572</v>
      </c>
      <c r="K416" s="3">
        <v>53727907840</v>
      </c>
      <c r="L416" s="3">
        <v>368.52</v>
      </c>
    </row>
    <row r="417" spans="2:12" x14ac:dyDescent="0.35">
      <c r="B417" s="9" t="s">
        <v>13</v>
      </c>
      <c r="C417" s="3">
        <v>1.36883537268287E-2</v>
      </c>
      <c r="D417" s="3">
        <v>37.207838883465897</v>
      </c>
      <c r="E417" s="3">
        <v>0.97708208258465801</v>
      </c>
      <c r="F417" s="3">
        <v>0.99761193449782803</v>
      </c>
      <c r="G417" s="3">
        <v>1.3832908162403501</v>
      </c>
      <c r="H417" s="3">
        <v>1.6272618339042699</v>
      </c>
      <c r="I417" s="3">
        <v>383.11</v>
      </c>
      <c r="J417" s="3">
        <v>2027572</v>
      </c>
      <c r="K417" s="3">
        <v>53727907840</v>
      </c>
      <c r="L417" s="3">
        <v>366.83</v>
      </c>
    </row>
    <row r="418" spans="2:12" x14ac:dyDescent="0.35">
      <c r="B418" s="9" t="s">
        <v>14</v>
      </c>
      <c r="C418" s="3">
        <v>2.10176737847683E-2</v>
      </c>
      <c r="D418" s="3">
        <v>33.520469763294997</v>
      </c>
      <c r="E418" s="3">
        <v>0.97450063011530197</v>
      </c>
      <c r="F418" s="3">
        <v>0.99421174852252503</v>
      </c>
      <c r="G418" s="3">
        <v>2.0131500075314901</v>
      </c>
      <c r="H418" s="3">
        <v>2.5490840145264602</v>
      </c>
      <c r="I418" s="3">
        <v>382.79</v>
      </c>
      <c r="J418" s="3">
        <v>2027572</v>
      </c>
      <c r="K418" s="3">
        <v>53727907840</v>
      </c>
      <c r="L418" s="3">
        <v>367.66</v>
      </c>
    </row>
    <row r="419" spans="2:12" x14ac:dyDescent="0.35">
      <c r="B419" s="9" t="s">
        <v>15</v>
      </c>
      <c r="C419" s="3">
        <v>2.03608121250692E-2</v>
      </c>
      <c r="D419" s="3">
        <v>33.791079887011897</v>
      </c>
      <c r="E419" s="3">
        <v>0.93385055123688399</v>
      </c>
      <c r="F419" s="3">
        <v>0.99607319449802401</v>
      </c>
      <c r="G419" s="3">
        <v>2.0008355244437102</v>
      </c>
      <c r="H419" s="3">
        <v>2.1267668013988201</v>
      </c>
      <c r="I419" s="3">
        <v>381.8</v>
      </c>
      <c r="J419" s="3">
        <v>2024980</v>
      </c>
      <c r="K419" s="3">
        <v>53448908800</v>
      </c>
      <c r="L419" s="3">
        <v>365.9</v>
      </c>
    </row>
    <row r="420" spans="2:12" x14ac:dyDescent="0.35">
      <c r="B420" s="9" t="s">
        <v>16</v>
      </c>
      <c r="C420" s="3">
        <v>1.23728590047041E-2</v>
      </c>
      <c r="D420" s="3">
        <v>38.070424924071602</v>
      </c>
      <c r="E420" s="3">
        <v>0.97507973001181003</v>
      </c>
      <c r="F420" s="3">
        <v>0.99863531763051205</v>
      </c>
      <c r="G420" s="3">
        <v>1.1583128896350601</v>
      </c>
      <c r="H420" s="3">
        <v>1.38802656081834</v>
      </c>
      <c r="I420" s="3">
        <v>385.61</v>
      </c>
      <c r="J420" s="3">
        <v>2026708</v>
      </c>
      <c r="K420" s="3">
        <v>53634908160</v>
      </c>
      <c r="L420" s="3">
        <v>366.04</v>
      </c>
    </row>
    <row r="421" spans="2:12" x14ac:dyDescent="0.35">
      <c r="B421" s="9" t="s">
        <v>17</v>
      </c>
      <c r="C421" s="3">
        <v>9.6992886582258405E-3</v>
      </c>
      <c r="D421" s="3">
        <v>40.135298239345602</v>
      </c>
      <c r="E421" s="3">
        <v>0.98193113149632005</v>
      </c>
      <c r="F421" s="3">
        <v>0.99876425974302496</v>
      </c>
      <c r="G421" s="3">
        <v>1.07938682178059</v>
      </c>
      <c r="H421" s="3">
        <v>1.1418211864061301</v>
      </c>
      <c r="I421" s="3">
        <v>380.7</v>
      </c>
      <c r="J421" s="3">
        <v>2031028</v>
      </c>
      <c r="K421" s="3">
        <v>54099906560</v>
      </c>
      <c r="L421" s="3">
        <v>368.62</v>
      </c>
    </row>
    <row r="422" spans="2:12" x14ac:dyDescent="0.35">
      <c r="B422" s="9" t="s">
        <v>18</v>
      </c>
      <c r="C422" s="3">
        <v>9.2266804199283101E-3</v>
      </c>
      <c r="D422" s="3">
        <v>40.559958510118904</v>
      </c>
      <c r="E422" s="3">
        <v>0.98223893714312804</v>
      </c>
      <c r="F422" s="3">
        <v>0.99885238182619795</v>
      </c>
      <c r="G422" s="3">
        <v>1.0497909892053601</v>
      </c>
      <c r="H422" s="3">
        <v>1.09691311950012</v>
      </c>
      <c r="I422" s="3">
        <v>363.91</v>
      </c>
      <c r="J422" s="3">
        <v>2037940</v>
      </c>
      <c r="K422" s="3">
        <v>54843904000</v>
      </c>
      <c r="L422" s="3">
        <v>371.72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9.4081316194456095E-3</v>
      </c>
      <c r="D424" s="3">
        <v>40.393596026531398</v>
      </c>
      <c r="E424" s="3">
        <v>0.981495272230551</v>
      </c>
      <c r="F424" s="3">
        <v>0.99917855211192097</v>
      </c>
      <c r="G424" s="3">
        <v>0.93429943701503004</v>
      </c>
      <c r="H424" s="3">
        <v>1.07544796937288</v>
      </c>
      <c r="I424" s="3">
        <v>366.66</v>
      </c>
      <c r="J424" s="3">
        <v>2027572</v>
      </c>
      <c r="K424" s="3">
        <v>53727907840</v>
      </c>
      <c r="L424" s="3">
        <v>368.53</v>
      </c>
    </row>
    <row r="425" spans="2:12" x14ac:dyDescent="0.35">
      <c r="B425" s="9" t="s">
        <v>12</v>
      </c>
      <c r="C425" s="3">
        <v>1.0736760988746499E-2</v>
      </c>
      <c r="D425" s="3">
        <v>39.278649931836803</v>
      </c>
      <c r="E425" s="3">
        <v>0.97882304587354996</v>
      </c>
      <c r="F425" s="3">
        <v>0.99872819108156397</v>
      </c>
      <c r="G425" s="3">
        <v>1.0998755138104801</v>
      </c>
      <c r="H425" s="3">
        <v>1.2543820635977001</v>
      </c>
      <c r="I425" s="3">
        <v>368.71</v>
      </c>
      <c r="J425" s="3">
        <v>2027572</v>
      </c>
      <c r="K425" s="3">
        <v>53727907840</v>
      </c>
      <c r="L425" s="3">
        <v>368.52</v>
      </c>
    </row>
    <row r="426" spans="2:12" x14ac:dyDescent="0.35">
      <c r="B426" s="9" t="s">
        <v>13</v>
      </c>
      <c r="C426" s="3">
        <v>1.4066938460832901E-2</v>
      </c>
      <c r="D426" s="3">
        <v>36.975150591766102</v>
      </c>
      <c r="E426" s="3">
        <v>0.97681563937573601</v>
      </c>
      <c r="F426" s="3">
        <v>0.997597818589818</v>
      </c>
      <c r="G426" s="3">
        <v>1.39011453420981</v>
      </c>
      <c r="H426" s="3">
        <v>1.62826704565102</v>
      </c>
      <c r="I426" s="3">
        <v>379.95</v>
      </c>
      <c r="J426" s="3">
        <v>2027572</v>
      </c>
      <c r="K426" s="3">
        <v>53727907840</v>
      </c>
      <c r="L426" s="3">
        <v>366.83</v>
      </c>
    </row>
    <row r="427" spans="2:12" x14ac:dyDescent="0.35">
      <c r="B427" s="9" t="s">
        <v>14</v>
      </c>
      <c r="C427" s="3">
        <v>2.1907074935654702E-2</v>
      </c>
      <c r="D427" s="3">
        <v>33.1614869608402</v>
      </c>
      <c r="E427" s="3">
        <v>0.974092743741373</v>
      </c>
      <c r="F427" s="3">
        <v>0.993847507115032</v>
      </c>
      <c r="G427" s="3">
        <v>2.0349825407302999</v>
      </c>
      <c r="H427" s="3">
        <v>2.64906816557852</v>
      </c>
      <c r="I427" s="3">
        <v>383.88</v>
      </c>
      <c r="J427" s="3">
        <v>2027572</v>
      </c>
      <c r="K427" s="3">
        <v>53727907840</v>
      </c>
      <c r="L427" s="3">
        <v>367.66</v>
      </c>
    </row>
    <row r="428" spans="2:12" x14ac:dyDescent="0.35">
      <c r="B428" s="9" t="s">
        <v>15</v>
      </c>
      <c r="C428" s="3">
        <v>1.9756465030519799E-2</v>
      </c>
      <c r="D428" s="3">
        <v>34.051364819811901</v>
      </c>
      <c r="E428" s="3">
        <v>0.93605783634334405</v>
      </c>
      <c r="F428" s="3">
        <v>0.99605518673957205</v>
      </c>
      <c r="G428" s="3">
        <v>1.9801327901964001</v>
      </c>
      <c r="H428" s="3">
        <v>2.0994417758505399</v>
      </c>
      <c r="I428" s="3">
        <v>382.61</v>
      </c>
      <c r="J428" s="3">
        <v>2024980</v>
      </c>
      <c r="K428" s="3">
        <v>53448908800</v>
      </c>
      <c r="L428" s="3">
        <v>365.9</v>
      </c>
    </row>
    <row r="429" spans="2:12" x14ac:dyDescent="0.35">
      <c r="B429" s="9" t="s">
        <v>16</v>
      </c>
      <c r="C429" s="3">
        <v>1.1759569121235301E-2</v>
      </c>
      <c r="D429" s="3">
        <v>38.503402955450497</v>
      </c>
      <c r="E429" s="3">
        <v>0.97530573153821698</v>
      </c>
      <c r="F429" s="3">
        <v>0.99870340704553295</v>
      </c>
      <c r="G429" s="3">
        <v>1.1312082208961101</v>
      </c>
      <c r="H429" s="3">
        <v>1.3480434871907401</v>
      </c>
      <c r="I429" s="3">
        <v>386.42</v>
      </c>
      <c r="J429" s="3">
        <v>2026708</v>
      </c>
      <c r="K429" s="3">
        <v>53634908160</v>
      </c>
      <c r="L429" s="3">
        <v>366.04</v>
      </c>
    </row>
    <row r="430" spans="2:12" x14ac:dyDescent="0.35">
      <c r="B430" s="9" t="s">
        <v>17</v>
      </c>
      <c r="C430" s="3">
        <v>9.6559441860769191E-3</v>
      </c>
      <c r="D430" s="3">
        <v>40.176981720391197</v>
      </c>
      <c r="E430" s="3">
        <v>0.98199786172701098</v>
      </c>
      <c r="F430" s="3">
        <v>0.99876651826783103</v>
      </c>
      <c r="G430" s="3">
        <v>1.0806298542006401</v>
      </c>
      <c r="H430" s="3">
        <v>1.1449136612745601</v>
      </c>
      <c r="I430" s="3">
        <v>387.19</v>
      </c>
      <c r="J430" s="3">
        <v>2031028</v>
      </c>
      <c r="K430" s="3">
        <v>54099906560</v>
      </c>
      <c r="L430" s="3">
        <v>368.62</v>
      </c>
    </row>
    <row r="431" spans="2:12" x14ac:dyDescent="0.35">
      <c r="B431" s="9" t="s">
        <v>18</v>
      </c>
      <c r="C431" s="3">
        <v>9.30464730287172E-3</v>
      </c>
      <c r="D431" s="3">
        <v>40.490306521852602</v>
      </c>
      <c r="E431" s="3">
        <v>0.98221966963679097</v>
      </c>
      <c r="F431" s="3">
        <v>0.99882717356038597</v>
      </c>
      <c r="G431" s="3">
        <v>1.0562897974021701</v>
      </c>
      <c r="H431" s="3">
        <v>1.1080806922365001</v>
      </c>
      <c r="I431" s="3">
        <v>387.43</v>
      </c>
      <c r="J431" s="3">
        <v>2037940</v>
      </c>
      <c r="K431" s="3">
        <v>54843904000</v>
      </c>
      <c r="L431" s="3">
        <v>371.72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1.02608293097482E-2</v>
      </c>
      <c r="D433" s="3">
        <v>39.660433699968102</v>
      </c>
      <c r="E433" s="3">
        <v>0.98017760267503296</v>
      </c>
      <c r="F433" s="3">
        <v>0.99906276476679601</v>
      </c>
      <c r="G433" s="3">
        <v>1.0007087783594</v>
      </c>
      <c r="H433" s="3">
        <v>1.11022974722582</v>
      </c>
      <c r="I433" s="3">
        <v>385.5</v>
      </c>
      <c r="J433" s="3">
        <v>2027572</v>
      </c>
      <c r="K433" s="3">
        <v>53727907840</v>
      </c>
      <c r="L433" s="3">
        <v>368.53</v>
      </c>
    </row>
    <row r="434" spans="2:12" x14ac:dyDescent="0.35">
      <c r="B434" s="9" t="s">
        <v>12</v>
      </c>
      <c r="C434" s="3">
        <v>1.07817696454538E-2</v>
      </c>
      <c r="D434" s="3">
        <v>39.240858711107997</v>
      </c>
      <c r="E434" s="3">
        <v>0.97870306714364996</v>
      </c>
      <c r="F434" s="3">
        <v>0.99869290056501803</v>
      </c>
      <c r="G434" s="3">
        <v>1.11083337764877</v>
      </c>
      <c r="H434" s="3">
        <v>1.2425363811427801</v>
      </c>
      <c r="I434" s="3">
        <v>380.52</v>
      </c>
      <c r="J434" s="3">
        <v>2027572</v>
      </c>
      <c r="K434" s="3">
        <v>53727907840</v>
      </c>
      <c r="L434" s="3">
        <v>368.52</v>
      </c>
    </row>
    <row r="435" spans="2:12" x14ac:dyDescent="0.35">
      <c r="B435" s="9" t="s">
        <v>13</v>
      </c>
      <c r="C435" s="3">
        <v>1.3376882540703501E-2</v>
      </c>
      <c r="D435" s="3">
        <v>37.4062735649686</v>
      </c>
      <c r="E435" s="3">
        <v>0.97715983945642304</v>
      </c>
      <c r="F435" s="3">
        <v>0.99766664391265003</v>
      </c>
      <c r="G435" s="3">
        <v>1.3760605306395</v>
      </c>
      <c r="H435" s="3">
        <v>1.5910769857854199</v>
      </c>
      <c r="I435" s="3">
        <v>380.94</v>
      </c>
      <c r="J435" s="3">
        <v>2027572</v>
      </c>
      <c r="K435" s="3">
        <v>53727907840</v>
      </c>
      <c r="L435" s="3">
        <v>366.83</v>
      </c>
    </row>
    <row r="436" spans="2:12" x14ac:dyDescent="0.35">
      <c r="B436" s="9" t="s">
        <v>14</v>
      </c>
      <c r="C436" s="3">
        <v>2.09057120014206E-2</v>
      </c>
      <c r="D436" s="3">
        <v>33.564960632319398</v>
      </c>
      <c r="E436" s="3">
        <v>0.97438321843270104</v>
      </c>
      <c r="F436" s="3">
        <v>0.99430906868027102</v>
      </c>
      <c r="G436" s="3">
        <v>1.9931664364074599</v>
      </c>
      <c r="H436" s="3">
        <v>2.5272182311157301</v>
      </c>
      <c r="I436" s="3">
        <v>385.13</v>
      </c>
      <c r="J436" s="3">
        <v>2027572</v>
      </c>
      <c r="K436" s="3">
        <v>53727907840</v>
      </c>
      <c r="L436" s="3">
        <v>367.66</v>
      </c>
    </row>
    <row r="437" spans="2:12" x14ac:dyDescent="0.35">
      <c r="B437" s="9" t="s">
        <v>15</v>
      </c>
      <c r="C437" s="3">
        <v>2.02495182775498E-2</v>
      </c>
      <c r="D437" s="3">
        <v>33.8380102396669</v>
      </c>
      <c r="E437" s="3">
        <v>0.93531736333412596</v>
      </c>
      <c r="F437" s="3">
        <v>0.99610916282981299</v>
      </c>
      <c r="G437" s="3">
        <v>1.9853725277252601</v>
      </c>
      <c r="H437" s="3">
        <v>2.1062211654885998</v>
      </c>
      <c r="I437" s="3">
        <v>385.39</v>
      </c>
      <c r="J437" s="3">
        <v>2024980</v>
      </c>
      <c r="K437" s="3">
        <v>53448908800</v>
      </c>
      <c r="L437" s="3">
        <v>365.9</v>
      </c>
    </row>
    <row r="438" spans="2:12" x14ac:dyDescent="0.35">
      <c r="B438" s="9" t="s">
        <v>16</v>
      </c>
      <c r="C438" s="3">
        <v>1.2185604637856499E-2</v>
      </c>
      <c r="D438" s="3">
        <v>38.199958701094602</v>
      </c>
      <c r="E438" s="3">
        <v>0.97500618700369102</v>
      </c>
      <c r="F438" s="3">
        <v>0.998647168437379</v>
      </c>
      <c r="G438" s="3">
        <v>1.1531867109065099</v>
      </c>
      <c r="H438" s="3">
        <v>1.36082736016118</v>
      </c>
      <c r="I438" s="3">
        <v>383.29</v>
      </c>
      <c r="J438" s="3">
        <v>2026708</v>
      </c>
      <c r="K438" s="3">
        <v>53634908160</v>
      </c>
      <c r="L438" s="3">
        <v>366.04</v>
      </c>
    </row>
    <row r="439" spans="2:12" x14ac:dyDescent="0.35">
      <c r="B439" s="9" t="s">
        <v>17</v>
      </c>
      <c r="C439" s="3">
        <v>9.8637107567582701E-3</v>
      </c>
      <c r="D439" s="3">
        <v>39.997047785495901</v>
      </c>
      <c r="E439" s="3">
        <v>0.98191931276553401</v>
      </c>
      <c r="F439" s="3">
        <v>0.99878448348696103</v>
      </c>
      <c r="G439" s="3">
        <v>1.08163831163984</v>
      </c>
      <c r="H439" s="3">
        <v>1.15006543817774</v>
      </c>
      <c r="I439" s="3">
        <v>385.86</v>
      </c>
      <c r="J439" s="3">
        <v>2031028</v>
      </c>
      <c r="K439" s="3">
        <v>54099906560</v>
      </c>
      <c r="L439" s="3">
        <v>368.62</v>
      </c>
    </row>
    <row r="440" spans="2:12" x14ac:dyDescent="0.35">
      <c r="B440" s="9" t="s">
        <v>18</v>
      </c>
      <c r="C440" s="3">
        <v>9.3995842028790598E-3</v>
      </c>
      <c r="D440" s="3">
        <v>40.404036752323599</v>
      </c>
      <c r="E440" s="3">
        <v>0.98217024140201203</v>
      </c>
      <c r="F440" s="3">
        <v>0.99883452977645104</v>
      </c>
      <c r="G440" s="3">
        <v>1.0547573406250801</v>
      </c>
      <c r="H440" s="3">
        <v>1.1059602386643299</v>
      </c>
      <c r="I440" s="3">
        <v>388.53</v>
      </c>
      <c r="J440" s="3">
        <v>2037940</v>
      </c>
      <c r="K440" s="3">
        <v>54843904000</v>
      </c>
      <c r="L440" s="3">
        <v>371.72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1.11686652752453E-2</v>
      </c>
      <c r="D442" s="3">
        <v>38.940003963606898</v>
      </c>
      <c r="E442" s="3">
        <v>0.979356992050464</v>
      </c>
      <c r="F442" s="3">
        <v>0.998798244423449</v>
      </c>
      <c r="G442" s="3">
        <v>1.0893031875183199</v>
      </c>
      <c r="H442" s="3">
        <v>1.1942289077425201</v>
      </c>
      <c r="I442" s="3">
        <v>334.56</v>
      </c>
      <c r="J442" s="3">
        <v>2027572</v>
      </c>
      <c r="K442" s="3">
        <v>53727907840</v>
      </c>
      <c r="L442" s="3">
        <v>368.53</v>
      </c>
    </row>
    <row r="443" spans="2:12" x14ac:dyDescent="0.35">
      <c r="B443" s="9" t="s">
        <v>12</v>
      </c>
      <c r="C443" s="3">
        <v>1.1240933641169E-2</v>
      </c>
      <c r="D443" s="3">
        <v>38.886471120598003</v>
      </c>
      <c r="E443" s="3">
        <v>0.97850017253090404</v>
      </c>
      <c r="F443" s="3">
        <v>0.998680037915749</v>
      </c>
      <c r="G443" s="3">
        <v>1.11965233125661</v>
      </c>
      <c r="H443" s="3">
        <v>1.30330425402327</v>
      </c>
      <c r="I443" s="3">
        <v>335.94</v>
      </c>
      <c r="J443" s="3">
        <v>2027572</v>
      </c>
      <c r="K443" s="3">
        <v>53727907840</v>
      </c>
      <c r="L443" s="3">
        <v>368.52</v>
      </c>
    </row>
    <row r="444" spans="2:12" x14ac:dyDescent="0.35">
      <c r="B444" s="9" t="s">
        <v>13</v>
      </c>
      <c r="C444" s="3">
        <v>1.37342084371605E-2</v>
      </c>
      <c r="D444" s="3">
        <v>37.180018064702701</v>
      </c>
      <c r="E444" s="3">
        <v>0.97701986905748495</v>
      </c>
      <c r="F444" s="3">
        <v>0.99760254615654398</v>
      </c>
      <c r="G444" s="3">
        <v>1.3968193053892799</v>
      </c>
      <c r="H444" s="3">
        <v>1.6254789410874799</v>
      </c>
      <c r="I444" s="3">
        <v>335.96</v>
      </c>
      <c r="J444" s="3">
        <v>2027572</v>
      </c>
      <c r="K444" s="3">
        <v>53727907840</v>
      </c>
      <c r="L444" s="3">
        <v>366.83</v>
      </c>
    </row>
    <row r="445" spans="2:12" x14ac:dyDescent="0.35">
      <c r="B445" s="9" t="s">
        <v>14</v>
      </c>
      <c r="C445" s="3">
        <v>2.2695165962152999E-2</v>
      </c>
      <c r="D445" s="3">
        <v>32.857030217851303</v>
      </c>
      <c r="E445" s="3">
        <v>0.974401514193032</v>
      </c>
      <c r="F445" s="3">
        <v>0.99381414419586001</v>
      </c>
      <c r="G445" s="3">
        <v>2.0452183081792099</v>
      </c>
      <c r="H445" s="3">
        <v>2.7447480167929998</v>
      </c>
      <c r="I445" s="3">
        <v>336.03</v>
      </c>
      <c r="J445" s="3">
        <v>2027572</v>
      </c>
      <c r="K445" s="3">
        <v>53727907840</v>
      </c>
      <c r="L445" s="3">
        <v>367.66</v>
      </c>
    </row>
    <row r="446" spans="2:12" x14ac:dyDescent="0.35">
      <c r="B446" s="9" t="s">
        <v>15</v>
      </c>
      <c r="C446" s="3">
        <v>2.0562651112427801E-2</v>
      </c>
      <c r="D446" s="3">
        <v>33.705896630288599</v>
      </c>
      <c r="E446" s="3">
        <v>0.93454114728459403</v>
      </c>
      <c r="F446" s="3">
        <v>0.99602313575913304</v>
      </c>
      <c r="G446" s="3">
        <v>2.0051674070806902</v>
      </c>
      <c r="H446" s="3">
        <v>2.1362765591575901</v>
      </c>
      <c r="I446" s="3">
        <v>336.28</v>
      </c>
      <c r="J446" s="3">
        <v>2024980</v>
      </c>
      <c r="K446" s="3">
        <v>53448908800</v>
      </c>
      <c r="L446" s="3">
        <v>365.9</v>
      </c>
    </row>
    <row r="447" spans="2:12" x14ac:dyDescent="0.35">
      <c r="B447" s="9" t="s">
        <v>16</v>
      </c>
      <c r="C447" s="3">
        <v>1.27941668584842E-2</v>
      </c>
      <c r="D447" s="3">
        <v>37.784088695756502</v>
      </c>
      <c r="E447" s="3">
        <v>0.97479208664508799</v>
      </c>
      <c r="F447" s="3">
        <v>0.99849967085311997</v>
      </c>
      <c r="G447" s="3">
        <v>1.19438062665181</v>
      </c>
      <c r="H447" s="3">
        <v>1.4158830604614201</v>
      </c>
      <c r="I447" s="3">
        <v>337.31</v>
      </c>
      <c r="J447" s="3">
        <v>2026708</v>
      </c>
      <c r="K447" s="3">
        <v>53634908160</v>
      </c>
      <c r="L447" s="3">
        <v>366.04</v>
      </c>
    </row>
    <row r="448" spans="2:12" x14ac:dyDescent="0.35">
      <c r="B448" s="9" t="s">
        <v>17</v>
      </c>
      <c r="C448" s="3">
        <v>1.03397333262018E-2</v>
      </c>
      <c r="D448" s="3">
        <v>39.594661518292398</v>
      </c>
      <c r="E448" s="3">
        <v>0.98160329507754596</v>
      </c>
      <c r="F448" s="3">
        <v>0.99850228400297103</v>
      </c>
      <c r="G448" s="3">
        <v>1.1406288566546601</v>
      </c>
      <c r="H448" s="3">
        <v>1.2003809871939899</v>
      </c>
      <c r="I448" s="3">
        <v>338.32</v>
      </c>
      <c r="J448" s="3">
        <v>2031028</v>
      </c>
      <c r="K448" s="3">
        <v>54099906560</v>
      </c>
      <c r="L448" s="3">
        <v>368.62</v>
      </c>
    </row>
    <row r="449" spans="2:12" x14ac:dyDescent="0.35">
      <c r="B449" s="9" t="s">
        <v>18</v>
      </c>
      <c r="C449" s="3">
        <v>9.4407131702440895E-3</v>
      </c>
      <c r="D449" s="3">
        <v>40.3667632703038</v>
      </c>
      <c r="E449" s="3">
        <v>0.98209835878791296</v>
      </c>
      <c r="F449" s="3">
        <v>0.998824674305125</v>
      </c>
      <c r="G449" s="3">
        <v>1.058569432638</v>
      </c>
      <c r="H449" s="3">
        <v>1.1187592661169901</v>
      </c>
      <c r="I449" s="3">
        <v>340.19</v>
      </c>
      <c r="J449" s="3">
        <v>2037940</v>
      </c>
      <c r="K449" s="3">
        <v>54843904000</v>
      </c>
      <c r="L449" s="3">
        <v>371.72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9.9022691254609801E-3</v>
      </c>
      <c r="D451" s="3">
        <v>39.960326783757402</v>
      </c>
      <c r="E451" s="3">
        <v>0.980861184306968</v>
      </c>
      <c r="F451" s="3">
        <v>0.99911748882715101</v>
      </c>
      <c r="G451" s="3">
        <v>0.97346755729225698</v>
      </c>
      <c r="H451" s="3">
        <v>1.0897792003554501</v>
      </c>
      <c r="I451" s="3">
        <v>339.74</v>
      </c>
      <c r="J451" s="3">
        <v>2027572</v>
      </c>
      <c r="K451" s="3">
        <v>53727907840</v>
      </c>
      <c r="L451" s="3">
        <v>368.53</v>
      </c>
    </row>
    <row r="452" spans="2:12" x14ac:dyDescent="0.35">
      <c r="B452" s="9" t="s">
        <v>12</v>
      </c>
      <c r="C452" s="3">
        <v>1.0743815068031201E-2</v>
      </c>
      <c r="D452" s="3">
        <v>39.271260753251703</v>
      </c>
      <c r="E452" s="3">
        <v>0.978782421512013</v>
      </c>
      <c r="F452" s="3">
        <v>0.99871726383202297</v>
      </c>
      <c r="G452" s="3">
        <v>1.1051619934264301</v>
      </c>
      <c r="H452" s="3">
        <v>1.2443346418851999</v>
      </c>
      <c r="I452" s="3">
        <v>338.26</v>
      </c>
      <c r="J452" s="3">
        <v>2027572</v>
      </c>
      <c r="K452" s="3">
        <v>53727907840</v>
      </c>
      <c r="L452" s="3">
        <v>368.52</v>
      </c>
    </row>
    <row r="453" spans="2:12" x14ac:dyDescent="0.35">
      <c r="B453" s="9" t="s">
        <v>13</v>
      </c>
      <c r="C453" s="3">
        <v>1.3406434997386699E-2</v>
      </c>
      <c r="D453" s="3">
        <v>37.385642423634202</v>
      </c>
      <c r="E453" s="3">
        <v>0.97708978865802598</v>
      </c>
      <c r="F453" s="3">
        <v>0.99766098143632598</v>
      </c>
      <c r="G453" s="3">
        <v>1.3793815359684001</v>
      </c>
      <c r="H453" s="3">
        <v>1.57769792586184</v>
      </c>
      <c r="I453" s="3">
        <v>338</v>
      </c>
      <c r="J453" s="3">
        <v>2027572</v>
      </c>
      <c r="K453" s="3">
        <v>53727907840</v>
      </c>
      <c r="L453" s="3">
        <v>366.83</v>
      </c>
    </row>
    <row r="454" spans="2:12" x14ac:dyDescent="0.35">
      <c r="B454" s="9" t="s">
        <v>14</v>
      </c>
      <c r="C454" s="3">
        <v>2.02264515865705E-2</v>
      </c>
      <c r="D454" s="3">
        <v>33.848821164634998</v>
      </c>
      <c r="E454" s="3">
        <v>0.97450025722078404</v>
      </c>
      <c r="F454" s="3">
        <v>0.994162081410361</v>
      </c>
      <c r="G454" s="3">
        <v>2.0054601050693002</v>
      </c>
      <c r="H454" s="3">
        <v>2.4374829923566899</v>
      </c>
      <c r="I454" s="3">
        <v>337.83</v>
      </c>
      <c r="J454" s="3">
        <v>2027572</v>
      </c>
      <c r="K454" s="3">
        <v>53727907840</v>
      </c>
      <c r="L454" s="3">
        <v>367.66</v>
      </c>
    </row>
    <row r="455" spans="2:12" x14ac:dyDescent="0.35">
      <c r="B455" s="9" t="s">
        <v>15</v>
      </c>
      <c r="C455" s="3">
        <v>1.9968038503343999E-2</v>
      </c>
      <c r="D455" s="3">
        <v>33.959315708504498</v>
      </c>
      <c r="E455" s="3">
        <v>0.93555890791200502</v>
      </c>
      <c r="F455" s="3">
        <v>0.99614101325277504</v>
      </c>
      <c r="G455" s="3">
        <v>1.96169280110044</v>
      </c>
      <c r="H455" s="3">
        <v>2.0955816517524202</v>
      </c>
      <c r="I455" s="3">
        <v>337.43</v>
      </c>
      <c r="J455" s="3">
        <v>2024980</v>
      </c>
      <c r="K455" s="3">
        <v>53448908800</v>
      </c>
      <c r="L455" s="3">
        <v>365.9</v>
      </c>
    </row>
    <row r="456" spans="2:12" x14ac:dyDescent="0.35">
      <c r="B456" s="9" t="s">
        <v>16</v>
      </c>
      <c r="C456" s="3">
        <v>1.19272860914386E-2</v>
      </c>
      <c r="D456" s="3">
        <v>38.3830465893951</v>
      </c>
      <c r="E456" s="3">
        <v>0.97533610362812695</v>
      </c>
      <c r="F456" s="3">
        <v>0.998684736603906</v>
      </c>
      <c r="G456" s="3">
        <v>1.1366047084087401</v>
      </c>
      <c r="H456" s="3">
        <v>1.3604299285288499</v>
      </c>
      <c r="I456" s="3">
        <v>338.62</v>
      </c>
      <c r="J456" s="3">
        <v>2026708</v>
      </c>
      <c r="K456" s="3">
        <v>53634908160</v>
      </c>
      <c r="L456" s="3">
        <v>366.04</v>
      </c>
    </row>
    <row r="457" spans="2:12" x14ac:dyDescent="0.35">
      <c r="B457" s="9" t="s">
        <v>17</v>
      </c>
      <c r="C457" s="3">
        <v>9.6044326724527597E-3</v>
      </c>
      <c r="D457" s="3">
        <v>40.220713454528699</v>
      </c>
      <c r="E457" s="3">
        <v>0.98196130317689401</v>
      </c>
      <c r="F457" s="3">
        <v>0.99880049294794204</v>
      </c>
      <c r="G457" s="3">
        <v>1.0750854188830901</v>
      </c>
      <c r="H457" s="3">
        <v>1.1313600046403101</v>
      </c>
      <c r="I457" s="3">
        <v>339.96</v>
      </c>
      <c r="J457" s="3">
        <v>2031028</v>
      </c>
      <c r="K457" s="3">
        <v>54099906560</v>
      </c>
      <c r="L457" s="3">
        <v>368.62</v>
      </c>
    </row>
    <row r="458" spans="2:12" x14ac:dyDescent="0.35">
      <c r="B458" s="9" t="s">
        <v>18</v>
      </c>
      <c r="C458" s="3">
        <v>9.4123726286023494E-3</v>
      </c>
      <c r="D458" s="3">
        <v>40.393871459142098</v>
      </c>
      <c r="E458" s="3">
        <v>0.98229988882859698</v>
      </c>
      <c r="F458" s="3">
        <v>0.99883711694241395</v>
      </c>
      <c r="G458" s="3">
        <v>1.0540417795684101</v>
      </c>
      <c r="H458" s="3">
        <v>1.1147150470764</v>
      </c>
      <c r="I458" s="3">
        <v>340.81</v>
      </c>
      <c r="J458" s="3">
        <v>2037940</v>
      </c>
      <c r="K458" s="3">
        <v>54843904000</v>
      </c>
      <c r="L458" s="3">
        <v>371.72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1.0754163413635101E-2</v>
      </c>
      <c r="D460" s="3">
        <v>39.259726562773302</v>
      </c>
      <c r="E460" s="3">
        <v>0.97962245111050905</v>
      </c>
      <c r="F460" s="3">
        <v>0.99899471683602503</v>
      </c>
      <c r="G460" s="3">
        <v>1.03518882265103</v>
      </c>
      <c r="H460" s="3">
        <v>1.1521344518877299</v>
      </c>
      <c r="I460" s="3">
        <v>340.26</v>
      </c>
      <c r="J460" s="3">
        <v>2027572</v>
      </c>
      <c r="K460" s="3">
        <v>53727907840</v>
      </c>
      <c r="L460" s="3">
        <v>368.53</v>
      </c>
    </row>
    <row r="461" spans="2:12" x14ac:dyDescent="0.35">
      <c r="B461" s="9" t="s">
        <v>12</v>
      </c>
      <c r="C461" s="3">
        <v>1.0736206856919501E-2</v>
      </c>
      <c r="D461" s="3">
        <v>39.278092643007298</v>
      </c>
      <c r="E461" s="3">
        <v>0.97872118201608005</v>
      </c>
      <c r="F461" s="3">
        <v>0.99872283369075199</v>
      </c>
      <c r="G461" s="3">
        <v>1.11540347064162</v>
      </c>
      <c r="H461" s="3">
        <v>1.24436548445817</v>
      </c>
      <c r="I461" s="3">
        <v>338.35</v>
      </c>
      <c r="J461" s="3">
        <v>2027572</v>
      </c>
      <c r="K461" s="3">
        <v>53727907840</v>
      </c>
      <c r="L461" s="3">
        <v>368.52</v>
      </c>
    </row>
    <row r="462" spans="2:12" x14ac:dyDescent="0.35">
      <c r="B462" s="9" t="s">
        <v>13</v>
      </c>
      <c r="C462" s="3">
        <v>1.31960558116705E-2</v>
      </c>
      <c r="D462" s="3">
        <v>37.519631950090798</v>
      </c>
      <c r="E462" s="3">
        <v>0.97707124658128697</v>
      </c>
      <c r="F462" s="3">
        <v>0.99767902698627997</v>
      </c>
      <c r="G462" s="3">
        <v>1.38274317093137</v>
      </c>
      <c r="H462" s="3">
        <v>1.5639235687400399</v>
      </c>
      <c r="I462" s="3">
        <v>338</v>
      </c>
      <c r="J462" s="3">
        <v>2027572</v>
      </c>
      <c r="K462" s="3">
        <v>53727907840</v>
      </c>
      <c r="L462" s="3">
        <v>366.83</v>
      </c>
    </row>
    <row r="463" spans="2:12" x14ac:dyDescent="0.35">
      <c r="B463" s="9" t="s">
        <v>14</v>
      </c>
      <c r="C463" s="3">
        <v>2.20959677420061E-2</v>
      </c>
      <c r="D463" s="3">
        <v>33.0880124415322</v>
      </c>
      <c r="E463" s="3">
        <v>0.97424305243870502</v>
      </c>
      <c r="F463" s="3">
        <v>0.99398705367422602</v>
      </c>
      <c r="G463" s="3">
        <v>2.0200856939791398</v>
      </c>
      <c r="H463" s="3">
        <v>2.6369411647071601</v>
      </c>
      <c r="I463" s="3">
        <v>337.87</v>
      </c>
      <c r="J463" s="3">
        <v>2027572</v>
      </c>
      <c r="K463" s="3">
        <v>53727907840</v>
      </c>
      <c r="L463" s="3">
        <v>367.66</v>
      </c>
    </row>
    <row r="464" spans="2:12" x14ac:dyDescent="0.35">
      <c r="B464" s="9" t="s">
        <v>15</v>
      </c>
      <c r="C464" s="3">
        <v>2.0975191333412201E-2</v>
      </c>
      <c r="D464" s="3">
        <v>33.533994171438003</v>
      </c>
      <c r="E464" s="3">
        <v>0.933916735569564</v>
      </c>
      <c r="F464" s="3">
        <v>0.995927556228695</v>
      </c>
      <c r="G464" s="3">
        <v>2.0161974919964898</v>
      </c>
      <c r="H464" s="3">
        <v>2.1519159848096301</v>
      </c>
      <c r="I464" s="3">
        <v>338.41</v>
      </c>
      <c r="J464" s="3">
        <v>2024980</v>
      </c>
      <c r="K464" s="3">
        <v>53448908800</v>
      </c>
      <c r="L464" s="3">
        <v>365.9</v>
      </c>
    </row>
    <row r="465" spans="2:13" x14ac:dyDescent="0.35">
      <c r="B465" s="9" t="s">
        <v>16</v>
      </c>
      <c r="C465" s="3">
        <v>1.31322293731444E-2</v>
      </c>
      <c r="D465" s="3">
        <v>37.560685412511397</v>
      </c>
      <c r="E465" s="3">
        <v>0.97468289350064896</v>
      </c>
      <c r="F465" s="3">
        <v>0.99849668001184899</v>
      </c>
      <c r="G465" s="3">
        <v>1.1977580587704799</v>
      </c>
      <c r="H465" s="3">
        <v>1.3976763374551</v>
      </c>
      <c r="I465" s="3">
        <v>339.53</v>
      </c>
      <c r="J465" s="3">
        <v>2026708</v>
      </c>
      <c r="K465" s="3">
        <v>53634908160</v>
      </c>
      <c r="L465" s="3">
        <v>366.04</v>
      </c>
    </row>
    <row r="466" spans="2:13" x14ac:dyDescent="0.35">
      <c r="B466" s="9" t="s">
        <v>17</v>
      </c>
      <c r="C466" s="3">
        <v>9.9380243892911203E-3</v>
      </c>
      <c r="D466" s="3">
        <v>39.932127367433303</v>
      </c>
      <c r="E466" s="3">
        <v>0.98177805262948004</v>
      </c>
      <c r="F466" s="3">
        <v>0.99878367394151202</v>
      </c>
      <c r="G466" s="3">
        <v>1.0862489900077299</v>
      </c>
      <c r="H466" s="3">
        <v>1.1561655441585099</v>
      </c>
      <c r="I466" s="3">
        <v>339.82</v>
      </c>
      <c r="J466" s="3">
        <v>2031028</v>
      </c>
      <c r="K466" s="3">
        <v>54099906560</v>
      </c>
      <c r="L466" s="3">
        <v>368.62</v>
      </c>
    </row>
    <row r="467" spans="2:13" x14ac:dyDescent="0.35">
      <c r="B467" s="9" t="s">
        <v>18</v>
      </c>
      <c r="C467" s="3">
        <v>9.56087851602779E-3</v>
      </c>
      <c r="D467" s="3">
        <v>40.262684369099297</v>
      </c>
      <c r="E467" s="3">
        <v>0.98220116598909102</v>
      </c>
      <c r="F467" s="3">
        <v>0.99880496896961102</v>
      </c>
      <c r="G467" s="3">
        <v>1.06674609059078</v>
      </c>
      <c r="H467" s="3">
        <v>1.12970411065341</v>
      </c>
      <c r="I467" s="3">
        <v>341.06</v>
      </c>
      <c r="J467" s="3">
        <v>2037940</v>
      </c>
      <c r="K467" s="3">
        <v>54843904000</v>
      </c>
      <c r="L467" s="3">
        <v>371.72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9.1782195340151702E-3</v>
      </c>
      <c r="D469" s="3">
        <v>40.603638527983399</v>
      </c>
      <c r="E469" s="3">
        <v>0.98133513478800005</v>
      </c>
      <c r="F469" s="3">
        <v>0.99914896033245504</v>
      </c>
      <c r="G469" s="3">
        <v>0.94587418848974802</v>
      </c>
      <c r="H469" s="3">
        <v>1.062377335179</v>
      </c>
      <c r="I469" s="3">
        <v>340.29</v>
      </c>
      <c r="J469" s="3">
        <v>2027572</v>
      </c>
      <c r="K469" s="3">
        <v>53727907840</v>
      </c>
      <c r="L469" s="3">
        <v>368.53</v>
      </c>
    </row>
    <row r="470" spans="2:13" x14ac:dyDescent="0.35">
      <c r="B470" s="9" t="s">
        <v>12</v>
      </c>
      <c r="C470" s="3">
        <v>1.11468345204884E-2</v>
      </c>
      <c r="D470" s="3">
        <v>38.959558391966397</v>
      </c>
      <c r="E470" s="3">
        <v>0.97768349409910704</v>
      </c>
      <c r="F470" s="3">
        <v>0.99863802701526805</v>
      </c>
      <c r="G470" s="3">
        <v>1.14544347113487</v>
      </c>
      <c r="H470" s="3">
        <v>1.30536142162391</v>
      </c>
      <c r="I470" s="3">
        <v>337.94</v>
      </c>
      <c r="J470" s="3">
        <v>2027572</v>
      </c>
      <c r="K470" s="3">
        <v>53727907840</v>
      </c>
      <c r="L470" s="3">
        <v>368.52</v>
      </c>
    </row>
    <row r="471" spans="2:13" x14ac:dyDescent="0.35">
      <c r="B471" s="9" t="s">
        <v>13</v>
      </c>
      <c r="C471" s="3">
        <v>1.35726082859959E-2</v>
      </c>
      <c r="D471" s="3">
        <v>37.281162958677399</v>
      </c>
      <c r="E471" s="3">
        <v>0.97701966164621201</v>
      </c>
      <c r="F471" s="3">
        <v>0.99757996354254797</v>
      </c>
      <c r="G471" s="3">
        <v>1.3916212321619901</v>
      </c>
      <c r="H471" s="3">
        <v>1.6037807107548201</v>
      </c>
      <c r="I471" s="3">
        <v>338.08</v>
      </c>
      <c r="J471" s="3">
        <v>2027572</v>
      </c>
      <c r="K471" s="3">
        <v>53727907840</v>
      </c>
      <c r="L471" s="3">
        <v>366.83</v>
      </c>
    </row>
    <row r="472" spans="2:13" x14ac:dyDescent="0.35">
      <c r="B472" s="9" t="s">
        <v>14</v>
      </c>
      <c r="C472" s="3">
        <v>2.0991930613878201E-2</v>
      </c>
      <c r="D472" s="3">
        <v>33.530556827774497</v>
      </c>
      <c r="E472" s="3">
        <v>0.97444777624858703</v>
      </c>
      <c r="F472" s="3">
        <v>0.99426901944262402</v>
      </c>
      <c r="G472" s="3">
        <v>1.98897700467992</v>
      </c>
      <c r="H472" s="3">
        <v>2.5105068926508198</v>
      </c>
      <c r="I472" s="3">
        <v>339.02</v>
      </c>
      <c r="J472" s="3">
        <v>2027572</v>
      </c>
      <c r="K472" s="3">
        <v>53727907840</v>
      </c>
      <c r="L472" s="3">
        <v>367.66</v>
      </c>
    </row>
    <row r="473" spans="2:13" x14ac:dyDescent="0.35">
      <c r="B473" s="9" t="s">
        <v>15</v>
      </c>
      <c r="C473" s="3">
        <v>1.9834840169322101E-2</v>
      </c>
      <c r="D473" s="3">
        <v>34.018069429338702</v>
      </c>
      <c r="E473" s="3">
        <v>0.93455089566047</v>
      </c>
      <c r="F473" s="3">
        <v>0.99614094831747502</v>
      </c>
      <c r="G473" s="3">
        <v>1.9797899490679101</v>
      </c>
      <c r="H473" s="3">
        <v>2.0962226223173399</v>
      </c>
      <c r="I473" s="3">
        <v>339.13</v>
      </c>
      <c r="J473" s="3">
        <v>2024980</v>
      </c>
      <c r="K473" s="3">
        <v>53448908800</v>
      </c>
      <c r="L473" s="3">
        <v>365.9</v>
      </c>
    </row>
    <row r="474" spans="2:13" x14ac:dyDescent="0.35">
      <c r="B474" s="9" t="s">
        <v>16</v>
      </c>
      <c r="C474" s="3">
        <v>1.1882338638563E-2</v>
      </c>
      <c r="D474" s="3">
        <v>38.414583022837398</v>
      </c>
      <c r="E474" s="3">
        <v>0.97527148598958402</v>
      </c>
      <c r="F474" s="3">
        <v>0.99867250822910503</v>
      </c>
      <c r="G474" s="3">
        <v>1.1439652654311701</v>
      </c>
      <c r="H474" s="3">
        <v>1.3682559379355099</v>
      </c>
      <c r="I474" s="3">
        <v>337.51</v>
      </c>
      <c r="J474" s="3">
        <v>2026708</v>
      </c>
      <c r="K474" s="3">
        <v>53634908160</v>
      </c>
      <c r="L474" s="3">
        <v>366.04</v>
      </c>
    </row>
    <row r="475" spans="2:13" x14ac:dyDescent="0.35">
      <c r="B475" s="9" t="s">
        <v>17</v>
      </c>
      <c r="C475" s="3">
        <v>9.4934963802025506E-3</v>
      </c>
      <c r="D475" s="3">
        <v>40.318051465103601</v>
      </c>
      <c r="E475" s="3">
        <v>0.98197306899180803</v>
      </c>
      <c r="F475" s="3">
        <v>0.99879519224362101</v>
      </c>
      <c r="G475" s="3">
        <v>1.07013386032296</v>
      </c>
      <c r="H475" s="3">
        <v>1.12529234205811</v>
      </c>
      <c r="I475" s="3">
        <v>338.87</v>
      </c>
      <c r="J475" s="3">
        <v>2031028</v>
      </c>
      <c r="K475" s="3">
        <v>54099906560</v>
      </c>
      <c r="L475" s="3">
        <v>368.62</v>
      </c>
    </row>
    <row r="476" spans="2:13" x14ac:dyDescent="0.35">
      <c r="B476" s="9" t="s">
        <v>18</v>
      </c>
      <c r="C476" s="3">
        <v>9.2611795581293704E-3</v>
      </c>
      <c r="D476" s="3">
        <v>40.529120873733902</v>
      </c>
      <c r="E476" s="3">
        <v>0.98213725702573995</v>
      </c>
      <c r="F476" s="3">
        <v>0.99885936647200402</v>
      </c>
      <c r="G476" s="3">
        <v>1.04926267051128</v>
      </c>
      <c r="H476" s="3">
        <v>1.10552822919932</v>
      </c>
      <c r="I476" s="3">
        <v>341.3</v>
      </c>
      <c r="J476" s="3">
        <v>2037940</v>
      </c>
      <c r="K476" s="3">
        <v>54843904000</v>
      </c>
      <c r="L476" s="3">
        <v>371.72</v>
      </c>
    </row>
    <row r="477" spans="2:13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1.3462325115007931E-2</v>
      </c>
      <c r="D477" s="10">
        <f t="shared" ref="D477" si="16">(SUM(D388:D395)+SUM(D397:D404)+SUM(D406:D413)+SUM(D415:D422)+SUM(D424:D431)+SUM(D433:D440)+SUM(D442:D449)+SUM(D451:D458)+SUM(D460:D467)+SUM(D469:D476))/80</f>
        <v>37.758414120088588</v>
      </c>
      <c r="E477" s="10">
        <f t="shared" ref="E477" si="17">(SUM(E388:E395)+SUM(E397:E404)+SUM(E406:E413)+SUM(E415:E422)+SUM(E424:E431)+SUM(E433:E440)+SUM(E442:E449)+SUM(E451:E458)+SUM(E460:E467)+SUM(E469:E476))/80</f>
        <v>0.97310057407112682</v>
      </c>
      <c r="F477" s="10">
        <f t="shared" ref="F477:L477" si="18">(SUM(F388:F395)+SUM(F397:F404)+SUM(F406:F413)+SUM(F415:F422)+SUM(F424:F431)+SUM(F433:F440)+SUM(F442:F449)+SUM(F451:F458)+SUM(F460:F467)+SUM(F469:F476))/80</f>
        <v>0.99771989314117238</v>
      </c>
      <c r="G477" s="10">
        <f t="shared" si="18"/>
        <v>1.3497125874695235</v>
      </c>
      <c r="H477" s="10">
        <f t="shared" si="18"/>
        <v>1.5391922715104904</v>
      </c>
      <c r="I477" s="10">
        <f t="shared" si="18"/>
        <v>365.493875</v>
      </c>
      <c r="J477" s="10">
        <f>(SUM(J388:J395)+SUM(J397:J404)+SUM(J406:J413)+SUM(J415:J422)+SUM(J424:J431)+SUM(J433:J440)+SUM(J442:J449)+SUM(J451:J458)+SUM(J460:J467)+SUM(J469:J476))/80</f>
        <v>2028868</v>
      </c>
      <c r="K477" s="10">
        <f t="shared" si="18"/>
        <v>53867407360</v>
      </c>
      <c r="L477" s="10">
        <f t="shared" si="18"/>
        <v>367.97749999999996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1.2501681113166766E-2</v>
      </c>
      <c r="D478" s="12">
        <f t="shared" ref="D478:L478" si="19">SUM(D388:D391,D393:D395,D397:D400,D402:D404,D406:D409,D411:D413,D415:D418,D420:D422,D424:D427,D429:D431,D433:D436,D438:D440,D442:D445,D447:D449,D451:D454,D456:D458,D460:D463,D465:D467,D469:D472,D474:D476)/70</f>
        <v>38.314313605423003</v>
      </c>
      <c r="E478" s="12">
        <f t="shared" si="19"/>
        <v>0.97852178746758312</v>
      </c>
      <c r="F478" s="12">
        <f t="shared" si="19"/>
        <v>0.99795087514211178</v>
      </c>
      <c r="G478" s="12">
        <f t="shared" si="19"/>
        <v>1.2594302952211878</v>
      </c>
      <c r="H478" s="12">
        <f t="shared" si="19"/>
        <v>1.4577639646583422</v>
      </c>
      <c r="I478" s="12">
        <f t="shared" si="19"/>
        <v>365.49228571428563</v>
      </c>
      <c r="J478" s="12">
        <f t="shared" si="19"/>
        <v>2029423.4285714286</v>
      </c>
      <c r="K478" s="12">
        <f t="shared" si="19"/>
        <v>53927192868.571426</v>
      </c>
      <c r="L478" s="12">
        <f t="shared" si="19"/>
        <v>368.2742857142859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04A-7367-49DD-B847-8F93B50CF3CA}">
  <dimension ref="B2:M572"/>
  <sheetViews>
    <sheetView topLeftCell="A466" zoomScaleNormal="100" workbookViewId="0">
      <selection activeCell="L483" sqref="L483"/>
    </sheetView>
  </sheetViews>
  <sheetFormatPr defaultRowHeight="23.25" x14ac:dyDescent="0.35"/>
  <cols>
    <col min="1" max="1" width="9.140625" style="9"/>
    <col min="2" max="2" width="42.5703125" style="9" customWidth="1"/>
    <col min="3" max="3" width="12.710937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35.85546875" style="9" customWidth="1"/>
    <col min="10" max="10" width="20.42578125" style="9" customWidth="1"/>
    <col min="11" max="11" width="26.7109375" style="9" customWidth="1"/>
    <col min="12" max="12" width="51.42578125" style="9" customWidth="1"/>
    <col min="13" max="13" width="26.7109375" style="9" customWidth="1"/>
    <col min="14" max="16384" width="9.140625" style="9"/>
  </cols>
  <sheetData>
    <row r="2" spans="2:12" x14ac:dyDescent="0.35">
      <c r="B2" s="9" t="s">
        <v>39</v>
      </c>
    </row>
    <row r="5" spans="2:12" x14ac:dyDescent="0.35">
      <c r="B5" s="9" t="s">
        <v>1</v>
      </c>
    </row>
    <row r="6" spans="2:12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35">
      <c r="B7" s="10" t="s">
        <v>29</v>
      </c>
    </row>
    <row r="8" spans="2:12" x14ac:dyDescent="0.35">
      <c r="B8" s="9" t="s">
        <v>11</v>
      </c>
      <c r="C8" s="3">
        <v>1.6842662865647302E-2</v>
      </c>
      <c r="D8" s="3">
        <v>35.567865852866802</v>
      </c>
      <c r="E8" s="3">
        <v>0.90085743774953997</v>
      </c>
      <c r="F8" s="3">
        <v>0.70735322642880305</v>
      </c>
      <c r="G8" s="3">
        <v>16.833170135593701</v>
      </c>
      <c r="H8" s="3">
        <v>2.5262681944908598</v>
      </c>
      <c r="I8" s="3">
        <v>11098.92</v>
      </c>
      <c r="J8" s="3">
        <v>188255</v>
      </c>
      <c r="K8" s="3">
        <v>946273503744</v>
      </c>
      <c r="L8" s="3">
        <v>6328.02</v>
      </c>
    </row>
    <row r="9" spans="2:12" x14ac:dyDescent="0.35">
      <c r="B9" s="9" t="s">
        <v>12</v>
      </c>
      <c r="C9" s="3">
        <v>1.9338001937447901E-2</v>
      </c>
      <c r="D9" s="3">
        <v>34.345578355337302</v>
      </c>
      <c r="E9" s="3">
        <v>0.89712712488137103</v>
      </c>
      <c r="F9" s="3">
        <v>0.70028945222053696</v>
      </c>
      <c r="G9" s="3">
        <v>17.041477450100999</v>
      </c>
      <c r="H9" s="3">
        <v>3.0454146516042502</v>
      </c>
      <c r="I9" s="3">
        <v>11097.73</v>
      </c>
      <c r="J9" s="3">
        <v>188255</v>
      </c>
      <c r="K9" s="3">
        <v>946273503744</v>
      </c>
      <c r="L9" s="3">
        <v>6328.02</v>
      </c>
    </row>
    <row r="10" spans="2:12" x14ac:dyDescent="0.35">
      <c r="B10" s="9" t="s">
        <v>13</v>
      </c>
      <c r="C10" s="3">
        <v>2.6012917934151301E-2</v>
      </c>
      <c r="D10" s="3">
        <v>31.764304033054898</v>
      </c>
      <c r="E10" s="3">
        <v>0.85083359835649497</v>
      </c>
      <c r="F10" s="3">
        <v>0.63647896990952602</v>
      </c>
      <c r="G10" s="3">
        <v>18.675728609663899</v>
      </c>
      <c r="H10" s="3">
        <v>4.3449083004008902</v>
      </c>
      <c r="I10" s="3">
        <v>11134.49</v>
      </c>
      <c r="J10" s="3">
        <v>188255</v>
      </c>
      <c r="K10" s="3">
        <v>946273503744</v>
      </c>
      <c r="L10" s="3">
        <v>6328.31</v>
      </c>
    </row>
    <row r="11" spans="2:12" x14ac:dyDescent="0.35">
      <c r="B11" s="9" t="s">
        <v>14</v>
      </c>
      <c r="C11" s="3">
        <v>3.5037337155963202E-2</v>
      </c>
      <c r="D11" s="3">
        <v>29.127172996577599</v>
      </c>
      <c r="E11" s="3">
        <v>0.88994922344377903</v>
      </c>
      <c r="F11" s="3">
        <v>0.69854373625793897</v>
      </c>
      <c r="G11" s="3">
        <v>16.9011176843531</v>
      </c>
      <c r="H11" s="3">
        <v>6.2092404508676102</v>
      </c>
      <c r="I11" s="3">
        <v>11132.41</v>
      </c>
      <c r="J11" s="3">
        <v>188255</v>
      </c>
      <c r="K11" s="3">
        <v>946273503744</v>
      </c>
      <c r="L11" s="3">
        <v>6328.31</v>
      </c>
    </row>
    <row r="12" spans="2:12" x14ac:dyDescent="0.35">
      <c r="B12" s="9" t="s">
        <v>15</v>
      </c>
      <c r="C12" s="3">
        <v>5.3970318017003097E-2</v>
      </c>
      <c r="D12" s="3">
        <v>25.359899791583501</v>
      </c>
      <c r="E12" s="3">
        <v>0.81301083510039696</v>
      </c>
      <c r="F12" s="3">
        <v>0.69448610125699295</v>
      </c>
      <c r="G12" s="3">
        <v>17.533409467692501</v>
      </c>
      <c r="H12" s="3">
        <v>6.4704294460498302</v>
      </c>
      <c r="I12" s="3">
        <v>11130.91</v>
      </c>
      <c r="J12" s="3">
        <v>188111</v>
      </c>
      <c r="K12" s="3">
        <v>946259347968</v>
      </c>
      <c r="L12" s="3">
        <v>6328.38</v>
      </c>
    </row>
    <row r="13" spans="2:12" x14ac:dyDescent="0.35">
      <c r="B13" s="9" t="s">
        <v>16</v>
      </c>
      <c r="C13" s="3">
        <v>1.9946920636415798E-2</v>
      </c>
      <c r="D13" s="3">
        <v>34.0685530473949</v>
      </c>
      <c r="E13" s="3">
        <v>0.89311239374613405</v>
      </c>
      <c r="F13" s="3">
        <v>0.70065761491785195</v>
      </c>
      <c r="G13" s="3">
        <v>17.011539926128101</v>
      </c>
      <c r="H13" s="3">
        <v>3.05170568271665</v>
      </c>
      <c r="I13" s="3">
        <v>11098.11</v>
      </c>
      <c r="J13" s="3">
        <v>188207</v>
      </c>
      <c r="K13" s="3">
        <v>946268785152</v>
      </c>
      <c r="L13" s="3">
        <v>6328</v>
      </c>
    </row>
    <row r="14" spans="2:12" x14ac:dyDescent="0.35">
      <c r="B14" s="9" t="s">
        <v>17</v>
      </c>
      <c r="C14" s="3">
        <v>1.79444139970046E-2</v>
      </c>
      <c r="D14" s="3">
        <v>35.002321227260502</v>
      </c>
      <c r="E14" s="3">
        <v>0.901199566720017</v>
      </c>
      <c r="F14" s="3">
        <v>0.70673698504143601</v>
      </c>
      <c r="G14" s="3">
        <v>16.8696337726692</v>
      </c>
      <c r="H14" s="3">
        <v>2.85212648795182</v>
      </c>
      <c r="I14" s="3">
        <v>11096.14</v>
      </c>
      <c r="J14" s="3">
        <v>188447</v>
      </c>
      <c r="K14" s="3">
        <v>946292378112</v>
      </c>
      <c r="L14" s="3">
        <v>6328.31</v>
      </c>
    </row>
    <row r="15" spans="2:12" x14ac:dyDescent="0.35">
      <c r="B15" s="9" t="s">
        <v>18</v>
      </c>
      <c r="C15" s="3">
        <v>1.8763952954136399E-2</v>
      </c>
      <c r="D15" s="3">
        <v>34.6201784667482</v>
      </c>
      <c r="E15" s="3">
        <v>0.89043402153103801</v>
      </c>
      <c r="F15" s="3">
        <v>0.69971173574031598</v>
      </c>
      <c r="G15" s="3">
        <v>17.083606064591301</v>
      </c>
      <c r="H15" s="3">
        <v>2.92226868874645</v>
      </c>
      <c r="I15" s="3">
        <v>11091.26</v>
      </c>
      <c r="J15" s="3">
        <v>188831</v>
      </c>
      <c r="K15" s="3">
        <v>946330126848</v>
      </c>
      <c r="L15" s="3">
        <v>6329.54</v>
      </c>
    </row>
    <row r="16" spans="2:12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1.6103958558709702E-2</v>
      </c>
      <c r="D17" s="3">
        <v>35.945381579522099</v>
      </c>
      <c r="E17" s="3">
        <v>0.91584408538834094</v>
      </c>
      <c r="F17" s="3">
        <v>0.73319272069626196</v>
      </c>
      <c r="G17" s="3">
        <v>16.090581589148201</v>
      </c>
      <c r="H17" s="3">
        <v>2.3993148280576002</v>
      </c>
      <c r="I17" s="3">
        <v>11106.81</v>
      </c>
      <c r="J17" s="3">
        <v>188255</v>
      </c>
      <c r="K17" s="3">
        <v>946273503744</v>
      </c>
      <c r="L17" s="3">
        <v>6328.02</v>
      </c>
    </row>
    <row r="18" spans="2:12" x14ac:dyDescent="0.35">
      <c r="B18" s="9" t="s">
        <v>12</v>
      </c>
      <c r="C18" s="3">
        <v>1.98150048618463E-2</v>
      </c>
      <c r="D18" s="3">
        <v>34.138653351419499</v>
      </c>
      <c r="E18" s="3">
        <v>0.88913952988742795</v>
      </c>
      <c r="F18" s="3">
        <v>0.69008516840452505</v>
      </c>
      <c r="G18" s="3">
        <v>17.3355092307701</v>
      </c>
      <c r="H18" s="3">
        <v>3.1157318759963499</v>
      </c>
      <c r="I18" s="3">
        <v>11122.51</v>
      </c>
      <c r="J18" s="3">
        <v>188255</v>
      </c>
      <c r="K18" s="3">
        <v>946273503744</v>
      </c>
      <c r="L18" s="3">
        <v>6328.02</v>
      </c>
    </row>
    <row r="19" spans="2:12" x14ac:dyDescent="0.35">
      <c r="B19" s="9" t="s">
        <v>13</v>
      </c>
      <c r="C19" s="3">
        <v>2.58979786063341E-2</v>
      </c>
      <c r="D19" s="3">
        <v>31.7928461518737</v>
      </c>
      <c r="E19" s="3">
        <v>0.86211796936437302</v>
      </c>
      <c r="F19" s="3">
        <v>0.65178898043237699</v>
      </c>
      <c r="G19" s="3">
        <v>18.233736650624301</v>
      </c>
      <c r="H19" s="3">
        <v>4.2084078236118296</v>
      </c>
      <c r="I19" s="3">
        <v>11123.29</v>
      </c>
      <c r="J19" s="3">
        <v>188255</v>
      </c>
      <c r="K19" s="3">
        <v>946273503744</v>
      </c>
      <c r="L19" s="3">
        <v>6328.31</v>
      </c>
    </row>
    <row r="20" spans="2:12" x14ac:dyDescent="0.35">
      <c r="B20" s="9" t="s">
        <v>14</v>
      </c>
      <c r="C20" s="3">
        <v>3.5027920586256603E-2</v>
      </c>
      <c r="D20" s="3">
        <v>29.140032202589001</v>
      </c>
      <c r="E20" s="3">
        <v>0.865988207251145</v>
      </c>
      <c r="F20" s="3">
        <v>0.65913585602299996</v>
      </c>
      <c r="G20" s="3">
        <v>18.1649436802434</v>
      </c>
      <c r="H20" s="3">
        <v>6.2367678207700497</v>
      </c>
      <c r="I20" s="3">
        <v>11115.95</v>
      </c>
      <c r="J20" s="3">
        <v>188255</v>
      </c>
      <c r="K20" s="3">
        <v>946273503744</v>
      </c>
      <c r="L20" s="3">
        <v>6328.31</v>
      </c>
    </row>
    <row r="21" spans="2:12" x14ac:dyDescent="0.35">
      <c r="B21" s="9" t="s">
        <v>15</v>
      </c>
      <c r="C21" s="3">
        <v>5.0298916494923102E-2</v>
      </c>
      <c r="D21" s="3">
        <v>25.976483470452902</v>
      </c>
      <c r="E21" s="3">
        <v>0.80742623249435796</v>
      </c>
      <c r="F21" s="3">
        <v>0.68124789591825397</v>
      </c>
      <c r="G21" s="3">
        <v>17.578033365347</v>
      </c>
      <c r="H21" s="3">
        <v>6.07791384237483</v>
      </c>
      <c r="I21" s="3">
        <v>11090.11</v>
      </c>
      <c r="J21" s="3">
        <v>188111</v>
      </c>
      <c r="K21" s="3">
        <v>946259347968</v>
      </c>
      <c r="L21" s="3">
        <v>6328.38</v>
      </c>
    </row>
    <row r="22" spans="2:12" x14ac:dyDescent="0.35">
      <c r="B22" s="9" t="s">
        <v>16</v>
      </c>
      <c r="C22" s="3">
        <v>1.8093996999363999E-2</v>
      </c>
      <c r="D22" s="3">
        <v>34.896746100420103</v>
      </c>
      <c r="E22" s="3">
        <v>0.92332190062334196</v>
      </c>
      <c r="F22" s="3">
        <v>0.75123505277955605</v>
      </c>
      <c r="G22" s="3">
        <v>15.509554714787001</v>
      </c>
      <c r="H22" s="3">
        <v>2.87508915705458</v>
      </c>
      <c r="I22" s="3">
        <v>11092.47</v>
      </c>
      <c r="J22" s="3">
        <v>188207</v>
      </c>
      <c r="K22" s="3">
        <v>946268785152</v>
      </c>
      <c r="L22" s="3">
        <v>6328</v>
      </c>
    </row>
    <row r="23" spans="2:12" x14ac:dyDescent="0.35">
      <c r="B23" s="9" t="s">
        <v>17</v>
      </c>
      <c r="C23" s="3">
        <v>1.8692127930376799E-2</v>
      </c>
      <c r="D23" s="3">
        <v>34.679192160840699</v>
      </c>
      <c r="E23" s="3">
        <v>0.87207141725180104</v>
      </c>
      <c r="F23" s="3">
        <v>0.66041234250463698</v>
      </c>
      <c r="G23" s="3">
        <v>18.0933917197891</v>
      </c>
      <c r="H23" s="3">
        <v>2.9944633613866598</v>
      </c>
      <c r="I23" s="3">
        <v>11127.44</v>
      </c>
      <c r="J23" s="3">
        <v>188447</v>
      </c>
      <c r="K23" s="3">
        <v>946292378112</v>
      </c>
      <c r="L23" s="3">
        <v>6328.31</v>
      </c>
    </row>
    <row r="24" spans="2:12" x14ac:dyDescent="0.35">
      <c r="B24" s="9" t="s">
        <v>18</v>
      </c>
      <c r="C24" s="3">
        <v>1.7086527683779901E-2</v>
      </c>
      <c r="D24" s="3">
        <v>35.4045173028222</v>
      </c>
      <c r="E24" s="3">
        <v>0.92399837221424497</v>
      </c>
      <c r="F24" s="3">
        <v>0.75173029187551499</v>
      </c>
      <c r="G24" s="3">
        <v>15.4978405551704</v>
      </c>
      <c r="H24" s="3">
        <v>2.7568348903029798</v>
      </c>
      <c r="I24" s="3">
        <v>11131.78</v>
      </c>
      <c r="J24" s="3">
        <v>188831</v>
      </c>
      <c r="K24" s="3">
        <v>946330126848</v>
      </c>
      <c r="L24" s="3">
        <v>6329.54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1.6425195846621499E-2</v>
      </c>
      <c r="D26" s="3">
        <v>35.849316333375697</v>
      </c>
      <c r="E26" s="3">
        <v>0.86975911712687703</v>
      </c>
      <c r="F26" s="3">
        <v>0.65222420389473601</v>
      </c>
      <c r="G26" s="3">
        <v>18.2989022159251</v>
      </c>
      <c r="H26" s="3">
        <v>2.4426880233910602</v>
      </c>
      <c r="I26" s="3">
        <v>11146.7</v>
      </c>
      <c r="J26" s="3">
        <v>188255</v>
      </c>
      <c r="K26" s="3">
        <v>946273503744</v>
      </c>
      <c r="L26" s="3">
        <v>6328.02</v>
      </c>
    </row>
    <row r="27" spans="2:12" x14ac:dyDescent="0.35">
      <c r="B27" s="9" t="s">
        <v>12</v>
      </c>
      <c r="C27" s="3">
        <v>2.23820518000226E-2</v>
      </c>
      <c r="D27" s="3">
        <v>33.119041145090897</v>
      </c>
      <c r="E27" s="3">
        <v>0.84103149341898897</v>
      </c>
      <c r="F27" s="3">
        <v>0.62453363668649498</v>
      </c>
      <c r="G27" s="3">
        <v>18.9291702042512</v>
      </c>
      <c r="H27" s="3">
        <v>3.5071708711034302</v>
      </c>
      <c r="I27" s="3">
        <v>11140.61</v>
      </c>
      <c r="J27" s="3">
        <v>188255</v>
      </c>
      <c r="K27" s="3">
        <v>946273503744</v>
      </c>
      <c r="L27" s="3">
        <v>6328.02</v>
      </c>
    </row>
    <row r="28" spans="2:12" x14ac:dyDescent="0.35">
      <c r="B28" s="9" t="s">
        <v>13</v>
      </c>
      <c r="C28" s="3">
        <v>2.4945772225164298E-2</v>
      </c>
      <c r="D28" s="3">
        <v>32.127788639836503</v>
      </c>
      <c r="E28" s="3">
        <v>0.85988510372705595</v>
      </c>
      <c r="F28" s="3">
        <v>0.64736702624796405</v>
      </c>
      <c r="G28" s="3">
        <v>18.492982847664301</v>
      </c>
      <c r="H28" s="3">
        <v>4.1829094467797097</v>
      </c>
      <c r="I28" s="3">
        <v>11126.01</v>
      </c>
      <c r="J28" s="3">
        <v>188255</v>
      </c>
      <c r="K28" s="3">
        <v>946273503744</v>
      </c>
      <c r="L28" s="3">
        <v>6328.31</v>
      </c>
    </row>
    <row r="29" spans="2:12" x14ac:dyDescent="0.35">
      <c r="B29" s="9" t="s">
        <v>14</v>
      </c>
      <c r="C29" s="3">
        <v>3.4414276391509298E-2</v>
      </c>
      <c r="D29" s="3">
        <v>29.304584190933099</v>
      </c>
      <c r="E29" s="3">
        <v>0.84584951404813102</v>
      </c>
      <c r="F29" s="3">
        <v>0.630000044027343</v>
      </c>
      <c r="G29" s="3">
        <v>18.7644319500744</v>
      </c>
      <c r="H29" s="3">
        <v>6.0683199879119103</v>
      </c>
      <c r="I29" s="3">
        <v>11124.77</v>
      </c>
      <c r="J29" s="3">
        <v>188255</v>
      </c>
      <c r="K29" s="3">
        <v>946273503744</v>
      </c>
      <c r="L29" s="3">
        <v>6328.31</v>
      </c>
    </row>
    <row r="30" spans="2:12" x14ac:dyDescent="0.35">
      <c r="B30" s="9" t="s">
        <v>15</v>
      </c>
      <c r="C30" s="3">
        <v>4.8521702814034999E-2</v>
      </c>
      <c r="D30" s="3">
        <v>26.294300574397202</v>
      </c>
      <c r="E30" s="3">
        <v>0.79510676224469301</v>
      </c>
      <c r="F30" s="3">
        <v>0.652105447581112</v>
      </c>
      <c r="G30" s="3">
        <v>18.297336334290499</v>
      </c>
      <c r="H30" s="3">
        <v>5.9836790030566398</v>
      </c>
      <c r="I30" s="3">
        <v>11110.23</v>
      </c>
      <c r="J30" s="3">
        <v>188111</v>
      </c>
      <c r="K30" s="3">
        <v>946259347968</v>
      </c>
      <c r="L30" s="3">
        <v>6328.38</v>
      </c>
    </row>
    <row r="31" spans="2:12" x14ac:dyDescent="0.35">
      <c r="B31" s="9" t="s">
        <v>16</v>
      </c>
      <c r="C31" s="3">
        <v>1.9812135325472501E-2</v>
      </c>
      <c r="D31" s="3">
        <v>34.160979768647003</v>
      </c>
      <c r="E31" s="3">
        <v>0.87122747615128704</v>
      </c>
      <c r="F31" s="3">
        <v>0.66097520072629201</v>
      </c>
      <c r="G31" s="3">
        <v>18.075244644367299</v>
      </c>
      <c r="H31" s="3">
        <v>3.0672270741620999</v>
      </c>
      <c r="I31" s="3">
        <v>11117.18</v>
      </c>
      <c r="J31" s="3">
        <v>188207</v>
      </c>
      <c r="K31" s="3">
        <v>946268785152</v>
      </c>
      <c r="L31" s="3">
        <v>6328</v>
      </c>
    </row>
    <row r="32" spans="2:12" x14ac:dyDescent="0.35">
      <c r="B32" s="9" t="s">
        <v>17</v>
      </c>
      <c r="C32" s="3">
        <v>1.6944655186439402E-2</v>
      </c>
      <c r="D32" s="3">
        <v>35.451332049976898</v>
      </c>
      <c r="E32" s="3">
        <v>0.94106057723695902</v>
      </c>
      <c r="F32" s="3">
        <v>0.78845337448209596</v>
      </c>
      <c r="G32" s="3">
        <v>14.4222503172925</v>
      </c>
      <c r="H32" s="3">
        <v>2.7143931620175801</v>
      </c>
      <c r="I32" s="3">
        <v>11106.05</v>
      </c>
      <c r="J32" s="3">
        <v>188447</v>
      </c>
      <c r="K32" s="3">
        <v>946292378112</v>
      </c>
      <c r="L32" s="3">
        <v>6328.31</v>
      </c>
    </row>
    <row r="33" spans="2:12" x14ac:dyDescent="0.35">
      <c r="B33" s="9" t="s">
        <v>18</v>
      </c>
      <c r="C33" s="3">
        <v>1.9400348870652999E-2</v>
      </c>
      <c r="D33" s="3">
        <v>34.351376523174501</v>
      </c>
      <c r="E33" s="3">
        <v>0.86961166270577595</v>
      </c>
      <c r="F33" s="3">
        <v>0.66076003019849205</v>
      </c>
      <c r="G33" s="3">
        <v>18.073726037044299</v>
      </c>
      <c r="H33" s="3">
        <v>3.02690398517987</v>
      </c>
      <c r="I33" s="3">
        <v>11101.64</v>
      </c>
      <c r="J33" s="3">
        <v>188831</v>
      </c>
      <c r="K33" s="3">
        <v>946330126848</v>
      </c>
      <c r="L33" s="3">
        <v>6329.54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1.60701423938217E-2</v>
      </c>
      <c r="D35" s="3">
        <v>36.011066012020699</v>
      </c>
      <c r="E35" s="3">
        <v>0.88882778787351002</v>
      </c>
      <c r="F35" s="3">
        <v>0.68281449592189702</v>
      </c>
      <c r="G35" s="3">
        <v>17.516467864839999</v>
      </c>
      <c r="H35" s="3">
        <v>2.3983682065273202</v>
      </c>
      <c r="I35" s="3">
        <v>11102.51</v>
      </c>
      <c r="J35" s="3">
        <v>188255</v>
      </c>
      <c r="K35" s="3">
        <v>946273503744</v>
      </c>
      <c r="L35" s="3">
        <v>6328.02</v>
      </c>
    </row>
    <row r="36" spans="2:12" x14ac:dyDescent="0.35">
      <c r="B36" s="9" t="s">
        <v>12</v>
      </c>
      <c r="C36" s="3">
        <v>1.9401764115006E-2</v>
      </c>
      <c r="D36" s="3">
        <v>34.333865341534903</v>
      </c>
      <c r="E36" s="3">
        <v>0.88221615540920695</v>
      </c>
      <c r="F36" s="3">
        <v>0.68059127814170595</v>
      </c>
      <c r="G36" s="3">
        <v>17.587035561819999</v>
      </c>
      <c r="H36" s="3">
        <v>3.0641735527162801</v>
      </c>
      <c r="I36" s="3">
        <v>11099.31</v>
      </c>
      <c r="J36" s="3">
        <v>188255</v>
      </c>
      <c r="K36" s="3">
        <v>946273503744</v>
      </c>
      <c r="L36" s="3">
        <v>6328.02</v>
      </c>
    </row>
    <row r="37" spans="2:12" x14ac:dyDescent="0.35">
      <c r="B37" s="9" t="s">
        <v>13</v>
      </c>
      <c r="C37" s="3">
        <v>2.4537664873668399E-2</v>
      </c>
      <c r="D37" s="3">
        <v>32.241684606161598</v>
      </c>
      <c r="E37" s="3">
        <v>0.90326110601390497</v>
      </c>
      <c r="F37" s="3">
        <v>0.72135064091125001</v>
      </c>
      <c r="G37" s="3">
        <v>16.379453377293</v>
      </c>
      <c r="H37" s="3">
        <v>4.1168359042963001</v>
      </c>
      <c r="I37" s="3">
        <v>11097.28</v>
      </c>
      <c r="J37" s="3">
        <v>188255</v>
      </c>
      <c r="K37" s="3">
        <v>946273503744</v>
      </c>
      <c r="L37" s="3">
        <v>6328.31</v>
      </c>
    </row>
    <row r="38" spans="2:12" x14ac:dyDescent="0.35">
      <c r="B38" s="9" t="s">
        <v>14</v>
      </c>
      <c r="C38" s="3">
        <v>3.3279878090936903E-2</v>
      </c>
      <c r="D38" s="3">
        <v>29.572141010043499</v>
      </c>
      <c r="E38" s="3">
        <v>0.90729366718660698</v>
      </c>
      <c r="F38" s="3">
        <v>0.72366379532902703</v>
      </c>
      <c r="G38" s="3">
        <v>16.259369193892599</v>
      </c>
      <c r="H38" s="3">
        <v>6.0386765400272298</v>
      </c>
      <c r="I38" s="3">
        <v>11096.53</v>
      </c>
      <c r="J38" s="3">
        <v>188255</v>
      </c>
      <c r="K38" s="3">
        <v>946273503744</v>
      </c>
      <c r="L38" s="3">
        <v>6328.31</v>
      </c>
    </row>
    <row r="39" spans="2:12" x14ac:dyDescent="0.35">
      <c r="B39" s="9" t="s">
        <v>15</v>
      </c>
      <c r="C39" s="3">
        <v>4.9473363939794797E-2</v>
      </c>
      <c r="D39" s="3">
        <v>26.1238995464211</v>
      </c>
      <c r="E39" s="3">
        <v>0.79332237261290595</v>
      </c>
      <c r="F39" s="3">
        <v>0.656246270783018</v>
      </c>
      <c r="G39" s="3">
        <v>18.199418672514401</v>
      </c>
      <c r="H39" s="3">
        <v>6.0091953091353396</v>
      </c>
      <c r="I39" s="3">
        <v>11096.5</v>
      </c>
      <c r="J39" s="3">
        <v>188111</v>
      </c>
      <c r="K39" s="3">
        <v>946259347968</v>
      </c>
      <c r="L39" s="3">
        <v>6328.38</v>
      </c>
    </row>
    <row r="40" spans="2:12" x14ac:dyDescent="0.35">
      <c r="B40" s="9" t="s">
        <v>16</v>
      </c>
      <c r="C40" s="3">
        <v>2.1074894176692598E-2</v>
      </c>
      <c r="D40" s="3">
        <v>33.621885634250802</v>
      </c>
      <c r="E40" s="3">
        <v>0.85814881946455801</v>
      </c>
      <c r="F40" s="3">
        <v>0.64496723809759604</v>
      </c>
      <c r="G40" s="3">
        <v>18.504081340795299</v>
      </c>
      <c r="H40" s="3">
        <v>3.2734012434573998</v>
      </c>
      <c r="I40" s="3">
        <v>11091.85</v>
      </c>
      <c r="J40" s="3">
        <v>188207</v>
      </c>
      <c r="K40" s="3">
        <v>946268785152</v>
      </c>
      <c r="L40" s="3">
        <v>6328</v>
      </c>
    </row>
    <row r="41" spans="2:12" x14ac:dyDescent="0.35">
      <c r="B41" s="9" t="s">
        <v>17</v>
      </c>
      <c r="C41" s="3">
        <v>1.8410894885639802E-2</v>
      </c>
      <c r="D41" s="3">
        <v>34.763263150996202</v>
      </c>
      <c r="E41" s="3">
        <v>0.91092571103011799</v>
      </c>
      <c r="F41" s="3">
        <v>0.72676022703700704</v>
      </c>
      <c r="G41" s="3">
        <v>16.322760602919701</v>
      </c>
      <c r="H41" s="3">
        <v>2.8836160079031101</v>
      </c>
      <c r="I41" s="3">
        <v>11097.98</v>
      </c>
      <c r="J41" s="3">
        <v>188447</v>
      </c>
      <c r="K41" s="3">
        <v>946292378112</v>
      </c>
      <c r="L41" s="3">
        <v>6328.31</v>
      </c>
    </row>
    <row r="42" spans="2:12" x14ac:dyDescent="0.35">
      <c r="B42" s="9" t="s">
        <v>18</v>
      </c>
      <c r="C42" s="3">
        <v>1.77688574654494E-2</v>
      </c>
      <c r="D42" s="3">
        <v>35.069985317335501</v>
      </c>
      <c r="E42" s="3">
        <v>0.91599187069043697</v>
      </c>
      <c r="F42" s="3">
        <v>0.73233700711093097</v>
      </c>
      <c r="G42" s="3">
        <v>16.2028879296453</v>
      </c>
      <c r="H42" s="3">
        <v>2.8143651467951698</v>
      </c>
      <c r="I42" s="3">
        <v>11097.71</v>
      </c>
      <c r="J42" s="3">
        <v>188831</v>
      </c>
      <c r="K42" s="3">
        <v>946330126848</v>
      </c>
      <c r="L42" s="3">
        <v>6329.54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2.0432705506148601E-2</v>
      </c>
      <c r="D44" s="3">
        <v>33.927721739519498</v>
      </c>
      <c r="E44" s="3">
        <v>0.84419588697624204</v>
      </c>
      <c r="F44" s="3">
        <v>0.62571113054004301</v>
      </c>
      <c r="G44" s="3">
        <v>18.910698230819701</v>
      </c>
      <c r="H44" s="3">
        <v>3.0955685172362402</v>
      </c>
      <c r="I44" s="3">
        <v>11145.38</v>
      </c>
      <c r="J44" s="3">
        <v>188255</v>
      </c>
      <c r="K44" s="3">
        <v>946273503744</v>
      </c>
      <c r="L44" s="3">
        <v>6328.02</v>
      </c>
    </row>
    <row r="45" spans="2:12" x14ac:dyDescent="0.35">
      <c r="B45" s="9" t="s">
        <v>12</v>
      </c>
      <c r="C45" s="3">
        <v>2.01575907937015E-2</v>
      </c>
      <c r="D45" s="3">
        <v>34.024873855217997</v>
      </c>
      <c r="E45" s="3">
        <v>0.85695147125782001</v>
      </c>
      <c r="F45" s="3">
        <v>0.64013076958098103</v>
      </c>
      <c r="G45" s="3">
        <v>19.0232498736084</v>
      </c>
      <c r="H45" s="3">
        <v>3.1724307704005099</v>
      </c>
      <c r="I45" s="3">
        <v>11122.19</v>
      </c>
      <c r="J45" s="3">
        <v>188255</v>
      </c>
      <c r="K45" s="3">
        <v>946273503744</v>
      </c>
      <c r="L45" s="3">
        <v>6328.02</v>
      </c>
    </row>
    <row r="46" spans="2:12" x14ac:dyDescent="0.35">
      <c r="B46" s="9" t="s">
        <v>13</v>
      </c>
      <c r="C46" s="3">
        <v>2.4335670826000001E-2</v>
      </c>
      <c r="D46" s="3">
        <v>32.3177589473502</v>
      </c>
      <c r="E46" s="3">
        <v>0.89682494373642996</v>
      </c>
      <c r="F46" s="3">
        <v>0.70658313991718502</v>
      </c>
      <c r="G46" s="3">
        <v>16.807111553785099</v>
      </c>
      <c r="H46" s="3">
        <v>4.0857803148007203</v>
      </c>
      <c r="I46" s="3">
        <v>11111.34</v>
      </c>
      <c r="J46" s="3">
        <v>188255</v>
      </c>
      <c r="K46" s="3">
        <v>946273503744</v>
      </c>
      <c r="L46" s="3">
        <v>6328.31</v>
      </c>
    </row>
    <row r="47" spans="2:12" x14ac:dyDescent="0.35">
      <c r="B47" s="9" t="s">
        <v>14</v>
      </c>
      <c r="C47" s="3">
        <v>3.4087312028049002E-2</v>
      </c>
      <c r="D47" s="3">
        <v>29.371014886145701</v>
      </c>
      <c r="E47" s="3">
        <v>0.88615181984031199</v>
      </c>
      <c r="F47" s="3">
        <v>0.68704704208830103</v>
      </c>
      <c r="G47" s="3">
        <v>17.4074624856494</v>
      </c>
      <c r="H47" s="3">
        <v>6.1083935615460199</v>
      </c>
      <c r="I47" s="3">
        <v>11101.48</v>
      </c>
      <c r="J47" s="3">
        <v>188255</v>
      </c>
      <c r="K47" s="3">
        <v>946273503744</v>
      </c>
      <c r="L47" s="3">
        <v>6328.31</v>
      </c>
    </row>
    <row r="48" spans="2:12" x14ac:dyDescent="0.35">
      <c r="B48" s="9" t="s">
        <v>15</v>
      </c>
      <c r="C48" s="3">
        <v>5.0560896351142297E-2</v>
      </c>
      <c r="D48" s="3">
        <v>25.9355992923144</v>
      </c>
      <c r="E48" s="3">
        <v>0.78476004348445205</v>
      </c>
      <c r="F48" s="3">
        <v>0.64171908746548101</v>
      </c>
      <c r="G48" s="3">
        <v>18.701674931479801</v>
      </c>
      <c r="H48" s="3">
        <v>6.2018800682632698</v>
      </c>
      <c r="I48" s="3">
        <v>11092.73</v>
      </c>
      <c r="J48" s="3">
        <v>188111</v>
      </c>
      <c r="K48" s="3">
        <v>946259347968</v>
      </c>
      <c r="L48" s="3">
        <v>6328.38</v>
      </c>
    </row>
    <row r="49" spans="2:12" x14ac:dyDescent="0.35">
      <c r="B49" s="9" t="s">
        <v>16</v>
      </c>
      <c r="C49" s="3">
        <v>2.10567520862683E-2</v>
      </c>
      <c r="D49" s="3">
        <v>33.6330525914547</v>
      </c>
      <c r="E49" s="3">
        <v>0.85774132897371602</v>
      </c>
      <c r="F49" s="3">
        <v>0.64478186300272999</v>
      </c>
      <c r="G49" s="3">
        <v>18.529636665701499</v>
      </c>
      <c r="H49" s="3">
        <v>3.2630955552169101</v>
      </c>
      <c r="I49" s="3">
        <v>11105.13</v>
      </c>
      <c r="J49" s="3">
        <v>188207</v>
      </c>
      <c r="K49" s="3">
        <v>946268785152</v>
      </c>
      <c r="L49" s="3">
        <v>6328</v>
      </c>
    </row>
    <row r="50" spans="2:12" x14ac:dyDescent="0.35">
      <c r="B50" s="9" t="s">
        <v>17</v>
      </c>
      <c r="C50" s="3">
        <v>1.7003710815552499E-2</v>
      </c>
      <c r="D50" s="3">
        <v>35.458094230740997</v>
      </c>
      <c r="E50" s="3">
        <v>0.91861538155793898</v>
      </c>
      <c r="F50" s="3">
        <v>0.73797701886613798</v>
      </c>
      <c r="G50" s="3">
        <v>15.882152086779399</v>
      </c>
      <c r="H50" s="3">
        <v>2.7617765321674801</v>
      </c>
      <c r="I50" s="3">
        <v>11122.17</v>
      </c>
      <c r="J50" s="3">
        <v>188447</v>
      </c>
      <c r="K50" s="3">
        <v>946292378112</v>
      </c>
      <c r="L50" s="3">
        <v>6328.31</v>
      </c>
    </row>
    <row r="51" spans="2:12" x14ac:dyDescent="0.35">
      <c r="B51" s="9" t="s">
        <v>18</v>
      </c>
      <c r="C51" s="3">
        <v>1.96511711869936E-2</v>
      </c>
      <c r="D51" s="3">
        <v>34.219687462628301</v>
      </c>
      <c r="E51" s="3">
        <v>0.88289855640459902</v>
      </c>
      <c r="F51" s="3">
        <v>0.68385044188871003</v>
      </c>
      <c r="G51" s="3">
        <v>17.455914153302999</v>
      </c>
      <c r="H51" s="3">
        <v>3.0532569894318899</v>
      </c>
      <c r="I51" s="3">
        <v>11119.11</v>
      </c>
      <c r="J51" s="3">
        <v>188831</v>
      </c>
      <c r="K51" s="3">
        <v>946330126848</v>
      </c>
      <c r="L51" s="3">
        <v>6329.54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1.70483345318952E-2</v>
      </c>
      <c r="D53" s="3">
        <v>35.449207703251702</v>
      </c>
      <c r="E53" s="3">
        <v>0.90830523142722297</v>
      </c>
      <c r="F53" s="3">
        <v>0.72679334351600799</v>
      </c>
      <c r="G53" s="3">
        <v>16.290876297896698</v>
      </c>
      <c r="H53" s="3">
        <v>2.5180457139472199</v>
      </c>
      <c r="I53" s="3">
        <v>11096.52</v>
      </c>
      <c r="J53" s="3">
        <v>188255</v>
      </c>
      <c r="K53" s="3">
        <v>946273503744</v>
      </c>
      <c r="L53" s="3">
        <v>6328.02</v>
      </c>
    </row>
    <row r="54" spans="2:12" x14ac:dyDescent="0.35">
      <c r="B54" s="9" t="s">
        <v>12</v>
      </c>
      <c r="C54" s="3">
        <v>1.89097575175147E-2</v>
      </c>
      <c r="D54" s="3">
        <v>34.540231699731599</v>
      </c>
      <c r="E54" s="3">
        <v>0.89829584609118796</v>
      </c>
      <c r="F54" s="3">
        <v>0.706353275227671</v>
      </c>
      <c r="G54" s="3">
        <v>16.943421814897999</v>
      </c>
      <c r="H54" s="3">
        <v>2.9884579175589301</v>
      </c>
      <c r="I54" s="3">
        <v>11097.21</v>
      </c>
      <c r="J54" s="3">
        <v>188255</v>
      </c>
      <c r="K54" s="3">
        <v>946273503744</v>
      </c>
      <c r="L54" s="3">
        <v>6328.02</v>
      </c>
    </row>
    <row r="55" spans="2:12" x14ac:dyDescent="0.35">
      <c r="B55" s="9" t="s">
        <v>13</v>
      </c>
      <c r="C55" s="3">
        <v>2.46077578112118E-2</v>
      </c>
      <c r="D55" s="3">
        <v>32.241850599613798</v>
      </c>
      <c r="E55" s="3">
        <v>0.86838218872279604</v>
      </c>
      <c r="F55" s="3">
        <v>0.659973404762768</v>
      </c>
      <c r="G55" s="3">
        <v>18.156975022656901</v>
      </c>
      <c r="H55" s="3">
        <v>4.1053842383791199</v>
      </c>
      <c r="I55" s="3">
        <v>11105.24</v>
      </c>
      <c r="J55" s="3">
        <v>188255</v>
      </c>
      <c r="K55" s="3">
        <v>946273503744</v>
      </c>
      <c r="L55" s="3">
        <v>6328.31</v>
      </c>
    </row>
    <row r="56" spans="2:12" x14ac:dyDescent="0.35">
      <c r="B56" s="9" t="s">
        <v>14</v>
      </c>
      <c r="C56" s="3">
        <v>3.4757983960915097E-2</v>
      </c>
      <c r="D56" s="3">
        <v>29.198581412428702</v>
      </c>
      <c r="E56" s="3">
        <v>0.88601220366307898</v>
      </c>
      <c r="F56" s="3">
        <v>0.69082799172865705</v>
      </c>
      <c r="G56" s="3">
        <v>17.174004433458201</v>
      </c>
      <c r="H56" s="3">
        <v>6.1398444482398098</v>
      </c>
      <c r="I56" s="3">
        <v>11098.79</v>
      </c>
      <c r="J56" s="3">
        <v>188255</v>
      </c>
      <c r="K56" s="3">
        <v>946273503744</v>
      </c>
      <c r="L56" s="3">
        <v>6328.31</v>
      </c>
    </row>
    <row r="57" spans="2:12" x14ac:dyDescent="0.35">
      <c r="B57" s="9" t="s">
        <v>15</v>
      </c>
      <c r="C57" s="3">
        <v>5.06203499255432E-2</v>
      </c>
      <c r="D57" s="3">
        <v>25.919206020135601</v>
      </c>
      <c r="E57" s="3">
        <v>0.82033644021694696</v>
      </c>
      <c r="F57" s="3">
        <v>0.69705007016397902</v>
      </c>
      <c r="G57" s="3">
        <v>17.0882662374528</v>
      </c>
      <c r="H57" s="3">
        <v>6.1390909929969899</v>
      </c>
      <c r="I57" s="3">
        <v>11095.24</v>
      </c>
      <c r="J57" s="3">
        <v>188111</v>
      </c>
      <c r="K57" s="3">
        <v>946259347968</v>
      </c>
      <c r="L57" s="3">
        <v>6328.38</v>
      </c>
    </row>
    <row r="58" spans="2:12" x14ac:dyDescent="0.35">
      <c r="B58" s="9" t="s">
        <v>16</v>
      </c>
      <c r="C58" s="3">
        <v>2.03949474756208E-2</v>
      </c>
      <c r="D58" s="3">
        <v>33.9128344725749</v>
      </c>
      <c r="E58" s="3">
        <v>0.86156646271187998</v>
      </c>
      <c r="F58" s="3">
        <v>0.64938227183960295</v>
      </c>
      <c r="G58" s="3">
        <v>18.3234716876538</v>
      </c>
      <c r="H58" s="3">
        <v>3.17513595219866</v>
      </c>
      <c r="I58" s="3">
        <v>11100.04</v>
      </c>
      <c r="J58" s="3">
        <v>188207</v>
      </c>
      <c r="K58" s="3">
        <v>946268785152</v>
      </c>
      <c r="L58" s="3">
        <v>6328</v>
      </c>
    </row>
    <row r="59" spans="2:12" x14ac:dyDescent="0.35">
      <c r="B59" s="9" t="s">
        <v>17</v>
      </c>
      <c r="C59" s="3">
        <v>1.9021163459024399E-2</v>
      </c>
      <c r="D59" s="3">
        <v>34.523433017055297</v>
      </c>
      <c r="E59" s="3">
        <v>0.87282838950005404</v>
      </c>
      <c r="F59" s="3">
        <v>0.665875032947292</v>
      </c>
      <c r="G59" s="3">
        <v>17.927335576090201</v>
      </c>
      <c r="H59" s="3">
        <v>2.9631945419229302</v>
      </c>
      <c r="I59" s="3">
        <v>11104.83</v>
      </c>
      <c r="J59" s="3">
        <v>188447</v>
      </c>
      <c r="K59" s="3">
        <v>946292378112</v>
      </c>
      <c r="L59" s="3">
        <v>6328.31</v>
      </c>
    </row>
    <row r="60" spans="2:12" x14ac:dyDescent="0.35">
      <c r="B60" s="9" t="s">
        <v>18</v>
      </c>
      <c r="C60" s="3">
        <v>1.6825493254692001E-2</v>
      </c>
      <c r="D60" s="3">
        <v>35.557532737590002</v>
      </c>
      <c r="E60" s="3">
        <v>0.91422940604257796</v>
      </c>
      <c r="F60" s="3">
        <v>0.72827530925423301</v>
      </c>
      <c r="G60" s="3">
        <v>16.233925299858999</v>
      </c>
      <c r="H60" s="3">
        <v>2.7075954162461202</v>
      </c>
      <c r="I60" s="3">
        <v>11097.73</v>
      </c>
      <c r="J60" s="3">
        <v>188831</v>
      </c>
      <c r="K60" s="3">
        <v>946330126848</v>
      </c>
      <c r="L60" s="3">
        <v>6329.54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1.7741578192859899E-2</v>
      </c>
      <c r="D62" s="3">
        <v>35.058153332064798</v>
      </c>
      <c r="E62" s="3">
        <v>0.93449781250181096</v>
      </c>
      <c r="F62" s="3">
        <v>0.76502692584699095</v>
      </c>
      <c r="G62" s="3">
        <v>15.2802523416819</v>
      </c>
      <c r="H62" s="3">
        <v>2.56044027123867</v>
      </c>
      <c r="I62" s="3">
        <v>11102.9</v>
      </c>
      <c r="J62" s="3">
        <v>188255</v>
      </c>
      <c r="K62" s="3">
        <v>946273503744</v>
      </c>
      <c r="L62" s="3">
        <v>6328.02</v>
      </c>
    </row>
    <row r="63" spans="2:12" x14ac:dyDescent="0.35">
      <c r="B63" s="9" t="s">
        <v>12</v>
      </c>
      <c r="C63" s="3">
        <v>2.0190877201346599E-2</v>
      </c>
      <c r="D63" s="3">
        <v>34.001380926189803</v>
      </c>
      <c r="E63" s="3">
        <v>0.86383693566386099</v>
      </c>
      <c r="F63" s="3">
        <v>0.65008182311766505</v>
      </c>
      <c r="G63" s="3">
        <v>18.340939955292999</v>
      </c>
      <c r="H63" s="3">
        <v>3.2018155248703799</v>
      </c>
      <c r="I63" s="3">
        <v>11098.6</v>
      </c>
      <c r="J63" s="3">
        <v>188255</v>
      </c>
      <c r="K63" s="3">
        <v>946273503744</v>
      </c>
      <c r="L63" s="3">
        <v>6328.02</v>
      </c>
    </row>
    <row r="64" spans="2:12" x14ac:dyDescent="0.35">
      <c r="B64" s="9" t="s">
        <v>13</v>
      </c>
      <c r="C64" s="3">
        <v>2.4775539141079699E-2</v>
      </c>
      <c r="D64" s="3">
        <v>32.161570405030801</v>
      </c>
      <c r="E64" s="3">
        <v>0.89606731343018398</v>
      </c>
      <c r="F64" s="3">
        <v>0.70629796984634496</v>
      </c>
      <c r="G64" s="3">
        <v>16.829596565498299</v>
      </c>
      <c r="H64" s="3">
        <v>4.1133499464986496</v>
      </c>
      <c r="I64" s="3">
        <v>11095.85</v>
      </c>
      <c r="J64" s="3">
        <v>188255</v>
      </c>
      <c r="K64" s="3">
        <v>946273503744</v>
      </c>
      <c r="L64" s="3">
        <v>6328.31</v>
      </c>
    </row>
    <row r="65" spans="2:12" x14ac:dyDescent="0.35">
      <c r="B65" s="9" t="s">
        <v>14</v>
      </c>
      <c r="C65" s="3">
        <v>3.4632465694194502E-2</v>
      </c>
      <c r="D65" s="3">
        <v>29.236289308762402</v>
      </c>
      <c r="E65" s="3">
        <v>0.87383052411562201</v>
      </c>
      <c r="F65" s="3">
        <v>0.67040270178847805</v>
      </c>
      <c r="G65" s="3">
        <v>17.700025149179801</v>
      </c>
      <c r="H65" s="3">
        <v>6.1348912804310798</v>
      </c>
      <c r="I65" s="3">
        <v>11106.07</v>
      </c>
      <c r="J65" s="3">
        <v>188255</v>
      </c>
      <c r="K65" s="3">
        <v>946273503744</v>
      </c>
      <c r="L65" s="3">
        <v>6328.31</v>
      </c>
    </row>
    <row r="66" spans="2:12" x14ac:dyDescent="0.35">
      <c r="B66" s="9" t="s">
        <v>15</v>
      </c>
      <c r="C66" s="3">
        <v>5.2223284399374702E-2</v>
      </c>
      <c r="D66" s="3">
        <v>25.648930441949599</v>
      </c>
      <c r="E66" s="3">
        <v>0.80121467925773204</v>
      </c>
      <c r="F66" s="3">
        <v>0.67900811254917404</v>
      </c>
      <c r="G66" s="3">
        <v>17.622074583031701</v>
      </c>
      <c r="H66" s="3">
        <v>6.2760913542559296</v>
      </c>
      <c r="I66" s="3">
        <v>11093.43</v>
      </c>
      <c r="J66" s="3">
        <v>188111</v>
      </c>
      <c r="K66" s="3">
        <v>946259347968</v>
      </c>
      <c r="L66" s="3">
        <v>6328.38</v>
      </c>
    </row>
    <row r="67" spans="2:12" x14ac:dyDescent="0.35">
      <c r="B67" s="9" t="s">
        <v>16</v>
      </c>
      <c r="C67" s="3">
        <v>1.9219265890278898E-2</v>
      </c>
      <c r="D67" s="3">
        <v>34.358994557987202</v>
      </c>
      <c r="E67" s="3">
        <v>0.92578707285024897</v>
      </c>
      <c r="F67" s="3">
        <v>0.75646581970063997</v>
      </c>
      <c r="G67" s="3">
        <v>15.470607233872499</v>
      </c>
      <c r="H67" s="3">
        <v>2.9721245873758999</v>
      </c>
      <c r="I67" s="3">
        <v>11100.66</v>
      </c>
      <c r="J67" s="3">
        <v>188207</v>
      </c>
      <c r="K67" s="3">
        <v>946268785152</v>
      </c>
      <c r="L67" s="3">
        <v>6328</v>
      </c>
    </row>
    <row r="68" spans="2:12" x14ac:dyDescent="0.35">
      <c r="B68" s="9" t="s">
        <v>17</v>
      </c>
      <c r="C68" s="3">
        <v>1.9737793725014101E-2</v>
      </c>
      <c r="D68" s="3">
        <v>34.2065399946216</v>
      </c>
      <c r="E68" s="3">
        <v>0.86231038205263499</v>
      </c>
      <c r="F68" s="3">
        <v>0.65030536740428202</v>
      </c>
      <c r="G68" s="3">
        <v>18.319431430338401</v>
      </c>
      <c r="H68" s="3">
        <v>3.0893545391954098</v>
      </c>
      <c r="I68" s="3">
        <v>11098.22</v>
      </c>
      <c r="J68" s="3">
        <v>188447</v>
      </c>
      <c r="K68" s="3">
        <v>946292378112</v>
      </c>
      <c r="L68" s="3">
        <v>6328.31</v>
      </c>
    </row>
    <row r="69" spans="2:12" x14ac:dyDescent="0.35">
      <c r="B69" s="9" t="s">
        <v>18</v>
      </c>
      <c r="C69" s="3">
        <v>1.8671708560210901E-2</v>
      </c>
      <c r="D69" s="3">
        <v>34.6900983263073</v>
      </c>
      <c r="E69" s="3">
        <v>0.87217954450929502</v>
      </c>
      <c r="F69" s="3">
        <v>0.66072468744352897</v>
      </c>
      <c r="G69" s="3">
        <v>18.0635684987421</v>
      </c>
      <c r="H69" s="3">
        <v>2.9486086729503702</v>
      </c>
      <c r="I69" s="3">
        <v>11092.67</v>
      </c>
      <c r="J69" s="3">
        <v>188831</v>
      </c>
      <c r="K69" s="3">
        <v>946330126848</v>
      </c>
      <c r="L69" s="3">
        <v>6329.54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1.6755868329828699E-2</v>
      </c>
      <c r="D71" s="3">
        <v>35.670368510460499</v>
      </c>
      <c r="E71" s="3">
        <v>0.86916518622232697</v>
      </c>
      <c r="F71" s="3">
        <v>0.65211403855376604</v>
      </c>
      <c r="G71" s="3">
        <v>18.307863239392599</v>
      </c>
      <c r="H71" s="3">
        <v>2.5021875087983299</v>
      </c>
      <c r="I71" s="3">
        <v>11128.63</v>
      </c>
      <c r="J71" s="3">
        <v>188255</v>
      </c>
      <c r="K71" s="3">
        <v>946273503744</v>
      </c>
      <c r="L71" s="3">
        <v>6328.02</v>
      </c>
    </row>
    <row r="72" spans="2:12" x14ac:dyDescent="0.35">
      <c r="B72" s="9" t="s">
        <v>12</v>
      </c>
      <c r="C72" s="3">
        <v>1.9778713357567802E-2</v>
      </c>
      <c r="D72" s="3">
        <v>34.187657238386798</v>
      </c>
      <c r="E72" s="3">
        <v>0.86136361921829596</v>
      </c>
      <c r="F72" s="3">
        <v>0.64558870809081703</v>
      </c>
      <c r="G72" s="3">
        <v>18.479611361125599</v>
      </c>
      <c r="H72" s="3">
        <v>3.1327388335862798</v>
      </c>
      <c r="I72" s="3">
        <v>11097.68</v>
      </c>
      <c r="J72" s="3">
        <v>188255</v>
      </c>
      <c r="K72" s="3">
        <v>946273503744</v>
      </c>
      <c r="L72" s="3">
        <v>6328.02</v>
      </c>
    </row>
    <row r="73" spans="2:12" x14ac:dyDescent="0.35">
      <c r="B73" s="9" t="s">
        <v>13</v>
      </c>
      <c r="C73" s="3">
        <v>2.55661091100324E-2</v>
      </c>
      <c r="D73" s="3">
        <v>31.912636720624899</v>
      </c>
      <c r="E73" s="3">
        <v>0.85522095496941797</v>
      </c>
      <c r="F73" s="3">
        <v>0.64196947738287502</v>
      </c>
      <c r="G73" s="3">
        <v>18.492873592749199</v>
      </c>
      <c r="H73" s="3">
        <v>4.2536373362956601</v>
      </c>
      <c r="I73" s="3">
        <v>11113.17</v>
      </c>
      <c r="J73" s="3">
        <v>188255</v>
      </c>
      <c r="K73" s="3">
        <v>946273503744</v>
      </c>
      <c r="L73" s="3">
        <v>6328.31</v>
      </c>
    </row>
    <row r="74" spans="2:12" x14ac:dyDescent="0.35">
      <c r="B74" s="9" t="s">
        <v>14</v>
      </c>
      <c r="C74" s="3">
        <v>3.5121507440379798E-2</v>
      </c>
      <c r="D74" s="3">
        <v>29.095198594877999</v>
      </c>
      <c r="E74" s="3">
        <v>0.92353324167543405</v>
      </c>
      <c r="F74" s="3">
        <v>0.76703625474945702</v>
      </c>
      <c r="G74" s="3">
        <v>15.073962057234001</v>
      </c>
      <c r="H74" s="3">
        <v>6.2379029128327401</v>
      </c>
      <c r="I74" s="3">
        <v>11110.88</v>
      </c>
      <c r="J74" s="3">
        <v>188255</v>
      </c>
      <c r="K74" s="3">
        <v>946273503744</v>
      </c>
      <c r="L74" s="3">
        <v>6328.31</v>
      </c>
    </row>
    <row r="75" spans="2:12" x14ac:dyDescent="0.35">
      <c r="B75" s="9" t="s">
        <v>15</v>
      </c>
      <c r="C75" s="3">
        <v>4.8644377665598398E-2</v>
      </c>
      <c r="D75" s="3">
        <v>26.2565324399792</v>
      </c>
      <c r="E75" s="3">
        <v>0.874913949478762</v>
      </c>
      <c r="F75" s="3">
        <v>0.794816086948122</v>
      </c>
      <c r="G75" s="3">
        <v>14.338594141231001</v>
      </c>
      <c r="H75" s="3">
        <v>5.8425634528227697</v>
      </c>
      <c r="I75" s="3">
        <v>11143.32</v>
      </c>
      <c r="J75" s="3">
        <v>188111</v>
      </c>
      <c r="K75" s="3">
        <v>946259347968</v>
      </c>
      <c r="L75" s="3">
        <v>6328.38</v>
      </c>
    </row>
    <row r="76" spans="2:12" x14ac:dyDescent="0.35">
      <c r="B76" s="9" t="s">
        <v>16</v>
      </c>
      <c r="C76" s="3">
        <v>2.05150387804281E-2</v>
      </c>
      <c r="D76" s="3">
        <v>33.851218818248803</v>
      </c>
      <c r="E76" s="3">
        <v>0.86852526568566701</v>
      </c>
      <c r="F76" s="3">
        <v>0.66050332453929395</v>
      </c>
      <c r="G76" s="3">
        <v>18.0758124054307</v>
      </c>
      <c r="H76" s="3">
        <v>3.1670148572755101</v>
      </c>
      <c r="I76" s="3">
        <v>11130.1</v>
      </c>
      <c r="J76" s="3">
        <v>188207</v>
      </c>
      <c r="K76" s="3">
        <v>946268785152</v>
      </c>
      <c r="L76" s="3">
        <v>6328</v>
      </c>
    </row>
    <row r="77" spans="2:12" x14ac:dyDescent="0.35">
      <c r="B77" s="9" t="s">
        <v>17</v>
      </c>
      <c r="C77" s="3">
        <v>1.8891971845749998E-2</v>
      </c>
      <c r="D77" s="3">
        <v>34.594556669333002</v>
      </c>
      <c r="E77" s="3">
        <v>0.86533500140191</v>
      </c>
      <c r="F77" s="3">
        <v>0.65085763241226202</v>
      </c>
      <c r="G77" s="3">
        <v>18.338534009274198</v>
      </c>
      <c r="H77" s="3">
        <v>2.98235194188435</v>
      </c>
      <c r="I77" s="3">
        <v>11139.51</v>
      </c>
      <c r="J77" s="3">
        <v>188447</v>
      </c>
      <c r="K77" s="3">
        <v>946292378112</v>
      </c>
      <c r="L77" s="3">
        <v>6328.31</v>
      </c>
    </row>
    <row r="78" spans="2:12" x14ac:dyDescent="0.35">
      <c r="B78" s="9" t="s">
        <v>18</v>
      </c>
      <c r="C78" s="3">
        <v>1.9437052838230499E-2</v>
      </c>
      <c r="D78" s="3">
        <v>34.329956624611498</v>
      </c>
      <c r="E78" s="3">
        <v>0.87175002746123698</v>
      </c>
      <c r="F78" s="3">
        <v>0.66086841958401399</v>
      </c>
      <c r="G78" s="3">
        <v>18.0838298827553</v>
      </c>
      <c r="H78" s="3">
        <v>3.0301634795178498</v>
      </c>
      <c r="I78" s="3">
        <v>11126.79</v>
      </c>
      <c r="J78" s="3">
        <v>188831</v>
      </c>
      <c r="K78" s="3">
        <v>946330126848</v>
      </c>
      <c r="L78" s="3">
        <v>6329.54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1.6560132485187399E-2</v>
      </c>
      <c r="D80" s="3">
        <v>35.636666196407297</v>
      </c>
      <c r="E80" s="3">
        <v>0.94899465952671402</v>
      </c>
      <c r="F80" s="3">
        <v>0.80441088251578197</v>
      </c>
      <c r="G80" s="3">
        <v>13.881541703025</v>
      </c>
      <c r="H80" s="3">
        <v>2.4844149296911402</v>
      </c>
      <c r="I80" s="3">
        <v>11127.12</v>
      </c>
      <c r="J80" s="3">
        <v>188255</v>
      </c>
      <c r="K80" s="3">
        <v>946273503744</v>
      </c>
      <c r="L80" s="3">
        <v>6328.02</v>
      </c>
    </row>
    <row r="81" spans="2:12" x14ac:dyDescent="0.35">
      <c r="B81" s="9" t="s">
        <v>12</v>
      </c>
      <c r="C81" s="3">
        <v>2.01834668535626E-2</v>
      </c>
      <c r="D81" s="3">
        <v>33.976473444499199</v>
      </c>
      <c r="E81" s="3">
        <v>0.88656867884666801</v>
      </c>
      <c r="F81" s="3">
        <v>0.68929473597671898</v>
      </c>
      <c r="G81" s="3">
        <v>17.294974786710501</v>
      </c>
      <c r="H81" s="3">
        <v>3.1684280661034698</v>
      </c>
      <c r="I81" s="3">
        <v>11127.54</v>
      </c>
      <c r="J81" s="3">
        <v>188255</v>
      </c>
      <c r="K81" s="3">
        <v>946273503744</v>
      </c>
      <c r="L81" s="3">
        <v>6328.02</v>
      </c>
    </row>
    <row r="82" spans="2:12" x14ac:dyDescent="0.35">
      <c r="B82" s="9" t="s">
        <v>13</v>
      </c>
      <c r="C82" s="3">
        <v>2.52420376262797E-2</v>
      </c>
      <c r="D82" s="3">
        <v>32.006039755952898</v>
      </c>
      <c r="E82" s="3">
        <v>0.88005021926558202</v>
      </c>
      <c r="F82" s="3">
        <v>0.67730930840706505</v>
      </c>
      <c r="G82" s="3">
        <v>17.613419735706699</v>
      </c>
      <c r="H82" s="3">
        <v>4.1926535654043802</v>
      </c>
      <c r="I82" s="3">
        <v>11118.64</v>
      </c>
      <c r="J82" s="3">
        <v>188255</v>
      </c>
      <c r="K82" s="3">
        <v>946273503744</v>
      </c>
      <c r="L82" s="3">
        <v>6328.31</v>
      </c>
    </row>
    <row r="83" spans="2:12" x14ac:dyDescent="0.35">
      <c r="B83" s="9" t="s">
        <v>14</v>
      </c>
      <c r="C83" s="3">
        <v>3.4536204927383497E-2</v>
      </c>
      <c r="D83" s="3">
        <v>29.254844525571599</v>
      </c>
      <c r="E83" s="3">
        <v>0.89185566788801596</v>
      </c>
      <c r="F83" s="3">
        <v>0.69925065126209096</v>
      </c>
      <c r="G83" s="3">
        <v>17.241927179453999</v>
      </c>
      <c r="H83" s="3">
        <v>6.0424280214288597</v>
      </c>
      <c r="I83" s="3">
        <v>11119.36</v>
      </c>
      <c r="J83" s="3">
        <v>188255</v>
      </c>
      <c r="K83" s="3">
        <v>946273503744</v>
      </c>
      <c r="L83" s="3">
        <v>6328.31</v>
      </c>
    </row>
    <row r="84" spans="2:12" x14ac:dyDescent="0.35">
      <c r="B84" s="9" t="s">
        <v>15</v>
      </c>
      <c r="C84" s="3">
        <v>5.5240065259308399E-2</v>
      </c>
      <c r="D84" s="3">
        <v>25.163862900998499</v>
      </c>
      <c r="E84" s="3">
        <v>0.76483718782326504</v>
      </c>
      <c r="F84" s="3">
        <v>0.63364609347592604</v>
      </c>
      <c r="G84" s="3">
        <v>18.734170213297698</v>
      </c>
      <c r="H84" s="3">
        <v>6.5879027233585301</v>
      </c>
      <c r="I84" s="3">
        <v>11129.91</v>
      </c>
      <c r="J84" s="3">
        <v>188111</v>
      </c>
      <c r="K84" s="3">
        <v>946259347968</v>
      </c>
      <c r="L84" s="3">
        <v>6328.38</v>
      </c>
    </row>
    <row r="85" spans="2:12" x14ac:dyDescent="0.35">
      <c r="B85" s="9" t="s">
        <v>16</v>
      </c>
      <c r="C85" s="3">
        <v>1.9115473411314001E-2</v>
      </c>
      <c r="D85" s="3">
        <v>34.415557814932697</v>
      </c>
      <c r="E85" s="3">
        <v>0.91947584578182795</v>
      </c>
      <c r="F85" s="3">
        <v>0.74880447379462201</v>
      </c>
      <c r="G85" s="3">
        <v>15.7226971156855</v>
      </c>
      <c r="H85" s="3">
        <v>2.95349802117904</v>
      </c>
      <c r="I85" s="3">
        <v>11095.51</v>
      </c>
      <c r="J85" s="3">
        <v>188207</v>
      </c>
      <c r="K85" s="3">
        <v>946268785152</v>
      </c>
      <c r="L85" s="3">
        <v>6328</v>
      </c>
    </row>
    <row r="86" spans="2:12" x14ac:dyDescent="0.35">
      <c r="B86" s="9" t="s">
        <v>17</v>
      </c>
      <c r="C86" s="3">
        <v>1.7086711279641498E-2</v>
      </c>
      <c r="D86" s="3">
        <v>35.3485498729857</v>
      </c>
      <c r="E86" s="3">
        <v>0.96069943961093196</v>
      </c>
      <c r="F86" s="3">
        <v>0.82305726336136298</v>
      </c>
      <c r="G86" s="3">
        <v>13.2991130786518</v>
      </c>
      <c r="H86" s="3">
        <v>2.7200020279866299</v>
      </c>
      <c r="I86" s="3">
        <v>11103.97</v>
      </c>
      <c r="J86" s="3">
        <v>188447</v>
      </c>
      <c r="K86" s="3">
        <v>946292378112</v>
      </c>
      <c r="L86" s="3">
        <v>6328.31</v>
      </c>
    </row>
    <row r="87" spans="2:12" x14ac:dyDescent="0.35">
      <c r="B87" s="9" t="s">
        <v>18</v>
      </c>
      <c r="C87" s="3">
        <v>1.70574320319434E-2</v>
      </c>
      <c r="D87" s="3">
        <v>35.423404341522399</v>
      </c>
      <c r="E87" s="3">
        <v>0.92205642439554203</v>
      </c>
      <c r="F87" s="3">
        <v>0.74663793371835596</v>
      </c>
      <c r="G87" s="3">
        <v>15.7146812166577</v>
      </c>
      <c r="H87" s="3">
        <v>2.73849049629621</v>
      </c>
      <c r="I87" s="3">
        <v>11099.52</v>
      </c>
      <c r="J87" s="3">
        <v>188831</v>
      </c>
      <c r="K87" s="3">
        <v>946330126848</v>
      </c>
      <c r="L87" s="3">
        <v>6329.54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1.7561925042960998E-2</v>
      </c>
      <c r="D89" s="3">
        <v>35.269038806447497</v>
      </c>
      <c r="E89" s="3">
        <v>0.85653497053267302</v>
      </c>
      <c r="F89" s="3">
        <v>0.63630045917132505</v>
      </c>
      <c r="G89" s="3">
        <v>18.671393229884298</v>
      </c>
      <c r="H89" s="3">
        <v>2.6188686976067199</v>
      </c>
      <c r="I89" s="3">
        <v>11109.09</v>
      </c>
      <c r="J89" s="3">
        <v>188255</v>
      </c>
      <c r="K89" s="3">
        <v>946273503744</v>
      </c>
      <c r="L89" s="3">
        <v>6328.02</v>
      </c>
    </row>
    <row r="90" spans="2:12" x14ac:dyDescent="0.35">
      <c r="B90" s="9" t="s">
        <v>12</v>
      </c>
      <c r="C90" s="3">
        <v>2.13012968155347E-2</v>
      </c>
      <c r="D90" s="3">
        <v>33.545466014530902</v>
      </c>
      <c r="E90" s="3">
        <v>0.84629018204414996</v>
      </c>
      <c r="F90" s="3">
        <v>0.62976576738336498</v>
      </c>
      <c r="G90" s="3">
        <v>18.850793526219299</v>
      </c>
      <c r="H90" s="3">
        <v>3.3153742500110099</v>
      </c>
      <c r="I90" s="3">
        <v>11110.16</v>
      </c>
      <c r="J90" s="3">
        <v>188255</v>
      </c>
      <c r="K90" s="3">
        <v>946273503744</v>
      </c>
      <c r="L90" s="3">
        <v>6328.02</v>
      </c>
    </row>
    <row r="91" spans="2:12" x14ac:dyDescent="0.35">
      <c r="B91" s="9" t="s">
        <v>13</v>
      </c>
      <c r="C91" s="3">
        <v>2.4840134246242498E-2</v>
      </c>
      <c r="D91" s="3">
        <v>32.159195069199598</v>
      </c>
      <c r="E91" s="3">
        <v>0.86742791781638195</v>
      </c>
      <c r="F91" s="3">
        <v>0.65686359209643697</v>
      </c>
      <c r="G91" s="3">
        <v>18.984627705770102</v>
      </c>
      <c r="H91" s="3">
        <v>4.2016843561475996</v>
      </c>
      <c r="I91" s="3">
        <v>11104.19</v>
      </c>
      <c r="J91" s="3">
        <v>188255</v>
      </c>
      <c r="K91" s="3">
        <v>946273503744</v>
      </c>
      <c r="L91" s="3">
        <v>6328.31</v>
      </c>
    </row>
    <row r="92" spans="2:12" x14ac:dyDescent="0.35">
      <c r="B92" s="9" t="s">
        <v>14</v>
      </c>
      <c r="C92" s="3">
        <v>3.5069422672059397E-2</v>
      </c>
      <c r="D92" s="3">
        <v>29.131097376866801</v>
      </c>
      <c r="E92" s="3">
        <v>0.86343308782322203</v>
      </c>
      <c r="F92" s="3">
        <v>0.65484751198049096</v>
      </c>
      <c r="G92" s="3">
        <v>18.175485057988801</v>
      </c>
      <c r="H92" s="3">
        <v>6.1901855037437397</v>
      </c>
      <c r="I92" s="3">
        <v>11093.54</v>
      </c>
      <c r="J92" s="3">
        <v>188255</v>
      </c>
      <c r="K92" s="3">
        <v>946273503744</v>
      </c>
      <c r="L92" s="3">
        <v>6328.31</v>
      </c>
    </row>
    <row r="93" spans="2:12" x14ac:dyDescent="0.35">
      <c r="B93" s="9" t="s">
        <v>15</v>
      </c>
      <c r="C93" s="3">
        <v>4.9391044150015898E-2</v>
      </c>
      <c r="D93" s="3">
        <v>26.1394584352918</v>
      </c>
      <c r="E93" s="3">
        <v>0.79117877914958201</v>
      </c>
      <c r="F93" s="3">
        <v>0.65177147508560995</v>
      </c>
      <c r="G93" s="3">
        <v>18.289064812167499</v>
      </c>
      <c r="H93" s="3">
        <v>5.9744014717296396</v>
      </c>
      <c r="I93" s="3">
        <v>11091.66</v>
      </c>
      <c r="J93" s="3">
        <v>188111</v>
      </c>
      <c r="K93" s="3">
        <v>946259347968</v>
      </c>
      <c r="L93" s="3">
        <v>6328.38</v>
      </c>
    </row>
    <row r="94" spans="2:12" x14ac:dyDescent="0.35">
      <c r="B94" s="9" t="s">
        <v>16</v>
      </c>
      <c r="C94" s="3">
        <v>1.9675354766222699E-2</v>
      </c>
      <c r="D94" s="3">
        <v>34.195505431737601</v>
      </c>
      <c r="E94" s="3">
        <v>0.89058683416032103</v>
      </c>
      <c r="F94" s="3">
        <v>0.69545942079277001</v>
      </c>
      <c r="G94" s="3">
        <v>17.367379276225101</v>
      </c>
      <c r="H94" s="3">
        <v>3.0428911101493399</v>
      </c>
      <c r="I94" s="3">
        <v>11130.43</v>
      </c>
      <c r="J94" s="3">
        <v>188207</v>
      </c>
      <c r="K94" s="3">
        <v>946268785152</v>
      </c>
      <c r="L94" s="3">
        <v>6328</v>
      </c>
    </row>
    <row r="95" spans="2:12" x14ac:dyDescent="0.35">
      <c r="B95" s="9" t="s">
        <v>17</v>
      </c>
      <c r="C95" s="3">
        <v>1.8458983120682799E-2</v>
      </c>
      <c r="D95" s="3">
        <v>34.767625633097403</v>
      </c>
      <c r="E95" s="3">
        <v>0.89092325525286598</v>
      </c>
      <c r="F95" s="3">
        <v>0.70001232368621003</v>
      </c>
      <c r="G95" s="3">
        <v>17.019574868917001</v>
      </c>
      <c r="H95" s="3">
        <v>2.9366310824671</v>
      </c>
      <c r="I95" s="3">
        <v>11106.5</v>
      </c>
      <c r="J95" s="3">
        <v>188447</v>
      </c>
      <c r="K95" s="3">
        <v>946292378112</v>
      </c>
      <c r="L95" s="3">
        <v>6328.31</v>
      </c>
    </row>
    <row r="96" spans="2:12" x14ac:dyDescent="0.35">
      <c r="B96" s="9" t="s">
        <v>18</v>
      </c>
      <c r="C96" s="3">
        <v>1.9959046396994001E-2</v>
      </c>
      <c r="D96" s="3">
        <v>34.097873211836799</v>
      </c>
      <c r="E96" s="3">
        <v>0.86988417204119595</v>
      </c>
      <c r="F96" s="3">
        <v>0.66053169520713295</v>
      </c>
      <c r="G96" s="3">
        <v>18.096889179081899</v>
      </c>
      <c r="H96" s="3">
        <v>3.0888002266555801</v>
      </c>
      <c r="I96" s="3">
        <v>11101.51</v>
      </c>
      <c r="J96" s="3">
        <v>188831</v>
      </c>
      <c r="K96" s="3">
        <v>946330126848</v>
      </c>
      <c r="L96" s="3">
        <v>6329.54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2.5554875455100861E-2</v>
      </c>
      <c r="D97" s="10">
        <f t="shared" ref="D97" si="0">(SUM(D8:D15)+SUM(D17:D24)+SUM(D26:D33)+SUM(D35:D42)+SUM(D44:D51)+SUM(D53:D60)+SUM(D62:D69)+SUM(D71:D78)+SUM(D80:D87)+SUM(D89:D96))/80</f>
        <v>32.553095729300352</v>
      </c>
      <c r="E97" s="10">
        <f t="shared" ref="E97" si="1">(SUM(E8:E15)+SUM(E17:E24)+SUM(E26:E33)+SUM(E35:E42)+SUM(E44:E51)+SUM(E53:E60)+SUM(E62:E69)+SUM(E71:E78)+SUM(E80:E87)+SUM(E89:E96))/80</f>
        <v>0.87597969432506806</v>
      </c>
      <c r="F97" s="10">
        <f t="shared" ref="F97:L97" si="2">(SUM(F8:F15)+SUM(F17:F24)+SUM(F26:F33)+SUM(F35:F42)+SUM(F44:F51)+SUM(F53:F60)+SUM(F62:F69)+SUM(F71:F78)+SUM(F80:F87)+SUM(F89:F96))/80</f>
        <v>0.68775747722809055</v>
      </c>
      <c r="G97" s="10">
        <f t="shared" si="2"/>
        <v>17.342628489933343</v>
      </c>
      <c r="H97" s="10">
        <f t="shared" si="2"/>
        <v>3.8857453943398177</v>
      </c>
      <c r="I97" s="10">
        <f t="shared" si="2"/>
        <v>11110.068124999998</v>
      </c>
      <c r="J97" s="10">
        <f t="shared" si="2"/>
        <v>188327</v>
      </c>
      <c r="K97" s="10">
        <f t="shared" si="2"/>
        <v>946280581632</v>
      </c>
      <c r="L97" s="10">
        <f t="shared" si="2"/>
        <v>6328.3612500000008</v>
      </c>
      <c r="M97" s="10"/>
    </row>
    <row r="98" spans="2:13" x14ac:dyDescent="0.35">
      <c r="B98" s="17" t="s">
        <v>142</v>
      </c>
      <c r="C98" s="12">
        <f>SUM(C8:C11,C13:C15,C17:C20,C22:C24,C26:C29,C31:C33,C35:C38,C40:C42,C44:C47,C49:C51,C53:C56,C58:C60,C62:C65,C67:C69,C71:C74,C76:C78,C80:C83,C85:C87,C89:C92,C94:C96)/70</f>
        <v>2.193493881987614E-2</v>
      </c>
      <c r="D98" s="12">
        <f t="shared" ref="D98:L98" si="3">SUM(D8:D11,D13:D15,D17:D20,D22:D24,D26:D29,D31:D33,D35:D38,D40:D42,D44:D47,D49:D51,D53:D56,D58:D60,D62:D65,D67:D69,D71:D74,D76:D78,D80:D83,D85:D87,D89:D92,D94:D96)/70</f>
        <v>33.506135506150066</v>
      </c>
      <c r="E98" s="12">
        <f t="shared" si="3"/>
        <v>0.88617526091631948</v>
      </c>
      <c r="F98" s="12">
        <f t="shared" si="3"/>
        <v>0.6891214505288511</v>
      </c>
      <c r="G98" s="12">
        <f t="shared" si="3"/>
        <v>17.300403377659471</v>
      </c>
      <c r="H98" s="12">
        <f t="shared" si="3"/>
        <v>3.5613783411877371</v>
      </c>
      <c r="I98" s="12">
        <f t="shared" si="3"/>
        <v>11110.448714285716</v>
      </c>
      <c r="J98" s="12">
        <f t="shared" si="3"/>
        <v>188357.85714285713</v>
      </c>
      <c r="K98" s="12">
        <f t="shared" si="3"/>
        <v>946283615012.57141</v>
      </c>
      <c r="L98" s="12">
        <f t="shared" si="3"/>
        <v>6328.3585714285709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4.7181870452880498E-2</v>
      </c>
      <c r="D103" s="3">
        <v>26.509592778740299</v>
      </c>
      <c r="E103" s="3">
        <v>0.926214462495628</v>
      </c>
      <c r="F103" s="3">
        <v>0.95713422829560402</v>
      </c>
      <c r="G103" s="3">
        <v>8.8743226416847101</v>
      </c>
      <c r="H103" s="3">
        <v>8.8581030704407997</v>
      </c>
      <c r="I103" s="3">
        <v>6944.4</v>
      </c>
      <c r="J103" s="3">
        <v>181040</v>
      </c>
      <c r="K103" s="3">
        <v>787971429120</v>
      </c>
      <c r="L103" s="3">
        <v>6322.25</v>
      </c>
    </row>
    <row r="104" spans="2:13" x14ac:dyDescent="0.35">
      <c r="B104" s="9" t="s">
        <v>12</v>
      </c>
      <c r="C104" s="3">
        <v>5.0734615032794E-2</v>
      </c>
      <c r="D104" s="3">
        <v>25.881825431845801</v>
      </c>
      <c r="E104" s="3">
        <v>0.88376948054848503</v>
      </c>
      <c r="F104" s="3">
        <v>0.903274380410372</v>
      </c>
      <c r="G104" s="3">
        <v>9.3278472645673993</v>
      </c>
      <c r="H104" s="3">
        <v>12.2133549530341</v>
      </c>
      <c r="I104" s="3">
        <v>6943.36</v>
      </c>
      <c r="J104" s="3">
        <v>181040</v>
      </c>
      <c r="K104" s="3">
        <v>787971429120</v>
      </c>
      <c r="L104" s="3">
        <v>6321.5</v>
      </c>
    </row>
    <row r="105" spans="2:13" x14ac:dyDescent="0.35">
      <c r="B105" s="9" t="s">
        <v>13</v>
      </c>
      <c r="C105" s="3">
        <v>5.2396488343510898E-2</v>
      </c>
      <c r="D105" s="3">
        <v>25.602459973362201</v>
      </c>
      <c r="E105" s="3">
        <v>0.87026905725345605</v>
      </c>
      <c r="F105" s="3">
        <v>0.88655487820648504</v>
      </c>
      <c r="G105" s="3">
        <v>9.5280896687939993</v>
      </c>
      <c r="H105" s="3">
        <v>13.0887760300864</v>
      </c>
      <c r="I105" s="3">
        <v>6945.29</v>
      </c>
      <c r="J105" s="3">
        <v>181040</v>
      </c>
      <c r="K105" s="3">
        <v>787971429120</v>
      </c>
      <c r="L105" s="3">
        <v>6322.12</v>
      </c>
    </row>
    <row r="106" spans="2:13" x14ac:dyDescent="0.35">
      <c r="B106" s="9" t="s">
        <v>14</v>
      </c>
      <c r="C106" s="3">
        <v>5.7625859923398699E-2</v>
      </c>
      <c r="D106" s="3">
        <v>24.781175410345</v>
      </c>
      <c r="E106" s="3">
        <v>0.83299622099517501</v>
      </c>
      <c r="F106" s="3">
        <v>0.84651045275896497</v>
      </c>
      <c r="G106" s="3">
        <v>9.6607986465277893</v>
      </c>
      <c r="H106" s="3">
        <v>16.6744844716914</v>
      </c>
      <c r="I106" s="3">
        <v>6942.77</v>
      </c>
      <c r="J106" s="3">
        <v>181040</v>
      </c>
      <c r="K106" s="3">
        <v>787971429120</v>
      </c>
      <c r="L106" s="3">
        <v>6321.88</v>
      </c>
    </row>
    <row r="107" spans="2:13" x14ac:dyDescent="0.35">
      <c r="B107" s="9" t="s">
        <v>15</v>
      </c>
      <c r="C107" s="3">
        <v>5.5514253449737601E-2</v>
      </c>
      <c r="D107" s="3">
        <v>25.098168636521201</v>
      </c>
      <c r="E107" s="3">
        <v>0.86176326818961102</v>
      </c>
      <c r="F107" s="3">
        <v>0.93488985751022602</v>
      </c>
      <c r="G107" s="3">
        <v>9.6563915966586702</v>
      </c>
      <c r="H107" s="3">
        <v>11.0764699656854</v>
      </c>
      <c r="I107" s="3">
        <v>6939.07</v>
      </c>
      <c r="J107" s="3">
        <v>180896</v>
      </c>
      <c r="K107" s="3">
        <v>787959632640</v>
      </c>
      <c r="L107" s="3">
        <v>6322.43</v>
      </c>
    </row>
    <row r="108" spans="2:13" x14ac:dyDescent="0.35">
      <c r="B108" s="9" t="s">
        <v>16</v>
      </c>
      <c r="C108" s="3">
        <v>5.0138331254457401E-2</v>
      </c>
      <c r="D108" s="3">
        <v>25.988027076186398</v>
      </c>
      <c r="E108" s="3">
        <v>0.89595105847540901</v>
      </c>
      <c r="F108" s="3">
        <v>0.936489294920542</v>
      </c>
      <c r="G108" s="3">
        <v>9.1358991584071791</v>
      </c>
      <c r="H108" s="3">
        <v>10.3874251142889</v>
      </c>
      <c r="I108" s="3">
        <v>6936.16</v>
      </c>
      <c r="J108" s="3">
        <v>180992</v>
      </c>
      <c r="K108" s="3">
        <v>787967496960</v>
      </c>
      <c r="L108" s="3">
        <v>6321.75</v>
      </c>
    </row>
    <row r="109" spans="2:13" x14ac:dyDescent="0.35">
      <c r="B109" s="9" t="s">
        <v>17</v>
      </c>
      <c r="C109" s="3">
        <v>4.8739172546381299E-2</v>
      </c>
      <c r="D109" s="3">
        <v>26.229153508714798</v>
      </c>
      <c r="E109" s="3">
        <v>0.90945032862221498</v>
      </c>
      <c r="F109" s="3">
        <v>0.93952704410607502</v>
      </c>
      <c r="G109" s="3">
        <v>9.0815733942215093</v>
      </c>
      <c r="H109" s="3">
        <v>10.057609793420999</v>
      </c>
      <c r="I109" s="3">
        <v>6936.18</v>
      </c>
      <c r="J109" s="3">
        <v>181232</v>
      </c>
      <c r="K109" s="3">
        <v>787987157760</v>
      </c>
      <c r="L109" s="3">
        <v>6321.88</v>
      </c>
    </row>
    <row r="110" spans="2:13" x14ac:dyDescent="0.35">
      <c r="B110" s="9" t="s">
        <v>18</v>
      </c>
      <c r="C110" s="3">
        <v>4.9353418357999099E-2</v>
      </c>
      <c r="D110" s="3">
        <v>26.118252061701</v>
      </c>
      <c r="E110" s="3">
        <v>0.89943052843405602</v>
      </c>
      <c r="F110" s="3">
        <v>0.92162337674519401</v>
      </c>
      <c r="G110" s="3">
        <v>9.1728960653429095</v>
      </c>
      <c r="H110" s="3">
        <v>11.098613438974599</v>
      </c>
      <c r="I110" s="3">
        <v>6934.07</v>
      </c>
      <c r="J110" s="3">
        <v>181616</v>
      </c>
      <c r="K110" s="3">
        <v>788018615040</v>
      </c>
      <c r="L110" s="3">
        <v>6322.88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4.7114402471935699E-2</v>
      </c>
      <c r="D112" s="3">
        <v>26.521814384626602</v>
      </c>
      <c r="E112" s="3">
        <v>0.92884327596221705</v>
      </c>
      <c r="F112" s="3">
        <v>0.95665280380986994</v>
      </c>
      <c r="G112" s="3">
        <v>8.8964996253359203</v>
      </c>
      <c r="H112" s="3">
        <v>8.7310419150847007</v>
      </c>
      <c r="I112" s="3">
        <v>6942.68</v>
      </c>
      <c r="J112" s="3">
        <v>181040</v>
      </c>
      <c r="K112" s="3">
        <v>787971429120</v>
      </c>
      <c r="L112" s="3">
        <v>6322.25</v>
      </c>
    </row>
    <row r="113" spans="2:12" x14ac:dyDescent="0.35">
      <c r="B113" s="9" t="s">
        <v>12</v>
      </c>
      <c r="C113" s="3">
        <v>4.8523235817794802E-2</v>
      </c>
      <c r="D113" s="3">
        <v>26.267488617249199</v>
      </c>
      <c r="E113" s="3">
        <v>0.91063261839279397</v>
      </c>
      <c r="F113" s="3">
        <v>0.94267777486864301</v>
      </c>
      <c r="G113" s="3">
        <v>9.0471544081311706</v>
      </c>
      <c r="H113" s="3">
        <v>9.9527424839992396</v>
      </c>
      <c r="I113" s="3">
        <v>6933.78</v>
      </c>
      <c r="J113" s="3">
        <v>181040</v>
      </c>
      <c r="K113" s="3">
        <v>787971429120</v>
      </c>
      <c r="L113" s="3">
        <v>6321.5</v>
      </c>
    </row>
    <row r="114" spans="2:12" x14ac:dyDescent="0.35">
      <c r="B114" s="9" t="s">
        <v>13</v>
      </c>
      <c r="C114" s="3">
        <v>5.2146648762760699E-2</v>
      </c>
      <c r="D114" s="3">
        <v>25.644124216891999</v>
      </c>
      <c r="E114" s="3">
        <v>0.86211773514791101</v>
      </c>
      <c r="F114" s="3">
        <v>0.87498189738111798</v>
      </c>
      <c r="G114" s="3">
        <v>9.4139178154771699</v>
      </c>
      <c r="H114" s="3">
        <v>13.369947597459101</v>
      </c>
      <c r="I114" s="3">
        <v>6936.73</v>
      </c>
      <c r="J114" s="3">
        <v>181040</v>
      </c>
      <c r="K114" s="3">
        <v>787971429120</v>
      </c>
      <c r="L114" s="3">
        <v>6322.12</v>
      </c>
    </row>
    <row r="115" spans="2:12" x14ac:dyDescent="0.35">
      <c r="B115" s="9" t="s">
        <v>14</v>
      </c>
      <c r="C115" s="3">
        <v>5.72013711038473E-2</v>
      </c>
      <c r="D115" s="3">
        <v>24.844512681672398</v>
      </c>
      <c r="E115" s="3">
        <v>0.82253095252181196</v>
      </c>
      <c r="F115" s="3">
        <v>0.83142353458165497</v>
      </c>
      <c r="G115" s="3">
        <v>9.6720684554529601</v>
      </c>
      <c r="H115" s="3">
        <v>17.026681468695799</v>
      </c>
      <c r="I115" s="3">
        <v>6933.49</v>
      </c>
      <c r="J115" s="3">
        <v>181040</v>
      </c>
      <c r="K115" s="3">
        <v>787971429120</v>
      </c>
      <c r="L115" s="3">
        <v>6321.88</v>
      </c>
    </row>
    <row r="116" spans="2:12" x14ac:dyDescent="0.35">
      <c r="B116" s="9" t="s">
        <v>15</v>
      </c>
      <c r="C116" s="3">
        <v>5.6767219697951697E-2</v>
      </c>
      <c r="D116" s="3">
        <v>24.915650257395001</v>
      </c>
      <c r="E116" s="3">
        <v>0.85264323481349102</v>
      </c>
      <c r="F116" s="3">
        <v>0.91947697857289501</v>
      </c>
      <c r="G116" s="3">
        <v>9.8892024577153208</v>
      </c>
      <c r="H116" s="3">
        <v>11.949119693482</v>
      </c>
      <c r="I116" s="3">
        <v>6944.43</v>
      </c>
      <c r="J116" s="3">
        <v>180896</v>
      </c>
      <c r="K116" s="3">
        <v>787959632640</v>
      </c>
      <c r="L116" s="3">
        <v>6322.43</v>
      </c>
    </row>
    <row r="117" spans="2:12" x14ac:dyDescent="0.35">
      <c r="B117" s="9" t="s">
        <v>16</v>
      </c>
      <c r="C117" s="3">
        <v>4.93597806412902E-2</v>
      </c>
      <c r="D117" s="3">
        <v>26.123371758446499</v>
      </c>
      <c r="E117" s="3">
        <v>0.90781105320408495</v>
      </c>
      <c r="F117" s="3">
        <v>0.94185571514472399</v>
      </c>
      <c r="G117" s="3">
        <v>9.1683413770396491</v>
      </c>
      <c r="H117" s="3">
        <v>10.1748576744871</v>
      </c>
      <c r="I117" s="3">
        <v>6942.18</v>
      </c>
      <c r="J117" s="3">
        <v>180992</v>
      </c>
      <c r="K117" s="3">
        <v>787967496960</v>
      </c>
      <c r="L117" s="3">
        <v>6321.75</v>
      </c>
    </row>
    <row r="118" spans="2:12" x14ac:dyDescent="0.35">
      <c r="B118" s="9" t="s">
        <v>17</v>
      </c>
      <c r="C118" s="3">
        <v>4.8968761021692099E-2</v>
      </c>
      <c r="D118" s="3">
        <v>26.193616161564702</v>
      </c>
      <c r="E118" s="3">
        <v>0.90990195532239504</v>
      </c>
      <c r="F118" s="3">
        <v>0.93991142682275697</v>
      </c>
      <c r="G118" s="3">
        <v>9.4488875667119192</v>
      </c>
      <c r="H118" s="3">
        <v>10.0389642307605</v>
      </c>
      <c r="I118" s="3">
        <v>6949.19</v>
      </c>
      <c r="J118" s="3">
        <v>181232</v>
      </c>
      <c r="K118" s="3">
        <v>787987157760</v>
      </c>
      <c r="L118" s="3">
        <v>6321.88</v>
      </c>
    </row>
    <row r="119" spans="2:12" x14ac:dyDescent="0.35">
      <c r="B119" s="9" t="s">
        <v>18</v>
      </c>
      <c r="C119" s="3">
        <v>4.8944970940651603E-2</v>
      </c>
      <c r="D119" s="3">
        <v>26.1941794617473</v>
      </c>
      <c r="E119" s="3">
        <v>0.91230309478659399</v>
      </c>
      <c r="F119" s="3">
        <v>0.94101239312254303</v>
      </c>
      <c r="G119" s="3">
        <v>9.1660447775178309</v>
      </c>
      <c r="H119" s="3">
        <v>10.2365018392937</v>
      </c>
      <c r="I119" s="3">
        <v>6941.34</v>
      </c>
      <c r="J119" s="3">
        <v>181616</v>
      </c>
      <c r="K119" s="3">
        <v>788018615040</v>
      </c>
      <c r="L119" s="3">
        <v>6322.88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5.2268859432246698E-2</v>
      </c>
      <c r="D121" s="3">
        <v>25.628262421257901</v>
      </c>
      <c r="E121" s="3">
        <v>0.89034281361482104</v>
      </c>
      <c r="F121" s="3">
        <v>0.93172024265000397</v>
      </c>
      <c r="G121" s="3">
        <v>9.3427406039859395</v>
      </c>
      <c r="H121" s="3">
        <v>11.098566481424101</v>
      </c>
      <c r="I121" s="3">
        <v>6937.74</v>
      </c>
      <c r="J121" s="3">
        <v>181040</v>
      </c>
      <c r="K121" s="3">
        <v>787971429120</v>
      </c>
      <c r="L121" s="3">
        <v>6322.25</v>
      </c>
    </row>
    <row r="122" spans="2:12" x14ac:dyDescent="0.35">
      <c r="B122" s="9" t="s">
        <v>12</v>
      </c>
      <c r="C122" s="3">
        <v>4.7776380810897703E-2</v>
      </c>
      <c r="D122" s="3">
        <v>26.4040156296563</v>
      </c>
      <c r="E122" s="3">
        <v>0.90586751889195705</v>
      </c>
      <c r="F122" s="3">
        <v>0.93804240025889196</v>
      </c>
      <c r="G122" s="3">
        <v>8.8424967449285408</v>
      </c>
      <c r="H122" s="3">
        <v>10.3253122277505</v>
      </c>
      <c r="I122" s="3">
        <v>6933.75</v>
      </c>
      <c r="J122" s="3">
        <v>181040</v>
      </c>
      <c r="K122" s="3">
        <v>787971429120</v>
      </c>
      <c r="L122" s="3">
        <v>6321.5</v>
      </c>
    </row>
    <row r="123" spans="2:12" x14ac:dyDescent="0.35">
      <c r="B123" s="9" t="s">
        <v>13</v>
      </c>
      <c r="C123" s="3">
        <v>4.98452153056115E-2</v>
      </c>
      <c r="D123" s="3">
        <v>26.036091424602699</v>
      </c>
      <c r="E123" s="3">
        <v>0.88686072308956398</v>
      </c>
      <c r="F123" s="3">
        <v>0.91230243581020298</v>
      </c>
      <c r="G123" s="3">
        <v>9.0795213120720106</v>
      </c>
      <c r="H123" s="3">
        <v>12.2646718718157</v>
      </c>
      <c r="I123" s="3">
        <v>6933.46</v>
      </c>
      <c r="J123" s="3">
        <v>181040</v>
      </c>
      <c r="K123" s="3">
        <v>787971429120</v>
      </c>
      <c r="L123" s="3">
        <v>6322.12</v>
      </c>
    </row>
    <row r="124" spans="2:12" x14ac:dyDescent="0.35">
      <c r="B124" s="9" t="s">
        <v>14</v>
      </c>
      <c r="C124" s="3">
        <v>5.7454588224335003E-2</v>
      </c>
      <c r="D124" s="3">
        <v>24.808260055127299</v>
      </c>
      <c r="E124" s="3">
        <v>0.84608901723927199</v>
      </c>
      <c r="F124" s="3">
        <v>0.85805539330095504</v>
      </c>
      <c r="G124" s="3">
        <v>9.7076703315961907</v>
      </c>
      <c r="H124" s="3">
        <v>16.583175087772101</v>
      </c>
      <c r="I124" s="3">
        <v>6929.8</v>
      </c>
      <c r="J124" s="3">
        <v>181040</v>
      </c>
      <c r="K124" s="3">
        <v>787971429120</v>
      </c>
      <c r="L124" s="3">
        <v>6321.88</v>
      </c>
    </row>
    <row r="125" spans="2:12" x14ac:dyDescent="0.35">
      <c r="B125" s="9" t="s">
        <v>15</v>
      </c>
      <c r="C125" s="3">
        <v>5.3619651648189701E-2</v>
      </c>
      <c r="D125" s="3">
        <v>25.404448320268099</v>
      </c>
      <c r="E125" s="3">
        <v>0.862867294790155</v>
      </c>
      <c r="F125" s="3">
        <v>0.93498755120585397</v>
      </c>
      <c r="G125" s="3">
        <v>9.3354161307935399</v>
      </c>
      <c r="H125" s="3">
        <v>11.1200534027793</v>
      </c>
      <c r="I125" s="3">
        <v>6937.38</v>
      </c>
      <c r="J125" s="3">
        <v>180896</v>
      </c>
      <c r="K125" s="3">
        <v>787959632640</v>
      </c>
      <c r="L125" s="3">
        <v>6322.43</v>
      </c>
    </row>
    <row r="126" spans="2:12" x14ac:dyDescent="0.35">
      <c r="B126" s="9" t="s">
        <v>16</v>
      </c>
      <c r="C126" s="3">
        <v>4.9477463669706297E-2</v>
      </c>
      <c r="D126" s="3">
        <v>26.101897456133901</v>
      </c>
      <c r="E126" s="3">
        <v>0.90214710942865295</v>
      </c>
      <c r="F126" s="3">
        <v>0.94344455078183398</v>
      </c>
      <c r="G126" s="3">
        <v>9.0389446721399498</v>
      </c>
      <c r="H126" s="3">
        <v>10.2390170564556</v>
      </c>
      <c r="I126" s="3">
        <v>6939.01</v>
      </c>
      <c r="J126" s="3">
        <v>180992</v>
      </c>
      <c r="K126" s="3">
        <v>787967496960</v>
      </c>
      <c r="L126" s="3">
        <v>6321.75</v>
      </c>
    </row>
    <row r="127" spans="2:12" x14ac:dyDescent="0.35">
      <c r="B127" s="9" t="s">
        <v>17</v>
      </c>
      <c r="C127" s="3">
        <v>4.7628207591946102E-2</v>
      </c>
      <c r="D127" s="3">
        <v>26.431754225210501</v>
      </c>
      <c r="E127" s="3">
        <v>0.91341571068984995</v>
      </c>
      <c r="F127" s="3">
        <v>0.94325044207042996</v>
      </c>
      <c r="G127" s="3">
        <v>8.9462302590826397</v>
      </c>
      <c r="H127" s="3">
        <v>9.8781175446749803</v>
      </c>
      <c r="I127" s="3">
        <v>6934.96</v>
      </c>
      <c r="J127" s="3">
        <v>181232</v>
      </c>
      <c r="K127" s="3">
        <v>787987157760</v>
      </c>
      <c r="L127" s="3">
        <v>6321.88</v>
      </c>
    </row>
    <row r="128" spans="2:12" x14ac:dyDescent="0.35">
      <c r="B128" s="9" t="s">
        <v>18</v>
      </c>
      <c r="C128" s="3">
        <v>4.7086020196576497E-2</v>
      </c>
      <c r="D128" s="3">
        <v>26.528363980636001</v>
      </c>
      <c r="E128" s="3">
        <v>0.91128350341807396</v>
      </c>
      <c r="F128" s="3">
        <v>0.94207176394036496</v>
      </c>
      <c r="G128" s="3">
        <v>8.8233080430286908</v>
      </c>
      <c r="H128" s="3">
        <v>9.8787920258555193</v>
      </c>
      <c r="I128" s="3">
        <v>6942.55</v>
      </c>
      <c r="J128" s="3">
        <v>181616</v>
      </c>
      <c r="K128" s="3">
        <v>788018615040</v>
      </c>
      <c r="L128" s="3">
        <v>6322.88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4.8449833243591797E-2</v>
      </c>
      <c r="D130" s="3">
        <v>26.276245112028199</v>
      </c>
      <c r="E130" s="3">
        <v>0.908792164361653</v>
      </c>
      <c r="F130" s="3">
        <v>0.93679725932241997</v>
      </c>
      <c r="G130" s="3">
        <v>8.8450543426454704</v>
      </c>
      <c r="H130" s="3">
        <v>10.4544856191074</v>
      </c>
      <c r="I130" s="3">
        <v>6944.61</v>
      </c>
      <c r="J130" s="3">
        <v>181040</v>
      </c>
      <c r="K130" s="3">
        <v>787971429120</v>
      </c>
      <c r="L130" s="3">
        <v>6322.25</v>
      </c>
    </row>
    <row r="131" spans="2:12" x14ac:dyDescent="0.35">
      <c r="B131" s="9" t="s">
        <v>12</v>
      </c>
      <c r="C131" s="3">
        <v>4.9699684297887202E-2</v>
      </c>
      <c r="D131" s="3">
        <v>26.056475001963101</v>
      </c>
      <c r="E131" s="3">
        <v>0.88881510121845497</v>
      </c>
      <c r="F131" s="3">
        <v>0.913176773928979</v>
      </c>
      <c r="G131" s="3">
        <v>9.0712847371008607</v>
      </c>
      <c r="H131" s="3">
        <v>11.2290034577775</v>
      </c>
      <c r="I131" s="3">
        <v>6933.11</v>
      </c>
      <c r="J131" s="3">
        <v>181040</v>
      </c>
      <c r="K131" s="3">
        <v>787971429120</v>
      </c>
      <c r="L131" s="3">
        <v>6321.5</v>
      </c>
    </row>
    <row r="132" spans="2:12" x14ac:dyDescent="0.35">
      <c r="B132" s="9" t="s">
        <v>13</v>
      </c>
      <c r="C132" s="3">
        <v>5.1861922726545398E-2</v>
      </c>
      <c r="D132" s="3">
        <v>25.690869256414501</v>
      </c>
      <c r="E132" s="3">
        <v>0.87588408182981103</v>
      </c>
      <c r="F132" s="3">
        <v>0.90073084176471896</v>
      </c>
      <c r="G132" s="3">
        <v>9.3627169933150096</v>
      </c>
      <c r="H132" s="3">
        <v>12.5231057394414</v>
      </c>
      <c r="I132" s="3">
        <v>6936.56</v>
      </c>
      <c r="J132" s="3">
        <v>181040</v>
      </c>
      <c r="K132" s="3">
        <v>787971429120</v>
      </c>
      <c r="L132" s="3">
        <v>6322.12</v>
      </c>
    </row>
    <row r="133" spans="2:12" x14ac:dyDescent="0.35">
      <c r="B133" s="9" t="s">
        <v>14</v>
      </c>
      <c r="C133" s="3">
        <v>5.81664224299549E-2</v>
      </c>
      <c r="D133" s="3">
        <v>24.698835688297699</v>
      </c>
      <c r="E133" s="3">
        <v>0.84937803841307602</v>
      </c>
      <c r="F133" s="3">
        <v>0.86656375585851297</v>
      </c>
      <c r="G133" s="3">
        <v>9.7351909093675904</v>
      </c>
      <c r="H133" s="3">
        <v>16.650631743562499</v>
      </c>
      <c r="I133" s="3">
        <v>6934.49</v>
      </c>
      <c r="J133" s="3">
        <v>181040</v>
      </c>
      <c r="K133" s="3">
        <v>787971429120</v>
      </c>
      <c r="L133" s="3">
        <v>6321.88</v>
      </c>
    </row>
    <row r="134" spans="2:12" x14ac:dyDescent="0.35">
      <c r="B134" s="9" t="s">
        <v>15</v>
      </c>
      <c r="C134" s="3">
        <v>5.4598961363303597E-2</v>
      </c>
      <c r="D134" s="3">
        <v>25.246606914939399</v>
      </c>
      <c r="E134" s="3">
        <v>0.86209036118222004</v>
      </c>
      <c r="F134" s="3">
        <v>0.93603123643431696</v>
      </c>
      <c r="G134" s="3">
        <v>9.4560589896244593</v>
      </c>
      <c r="H134" s="3">
        <v>11.221109466644201</v>
      </c>
      <c r="I134" s="3">
        <v>6941.81</v>
      </c>
      <c r="J134" s="3">
        <v>180896</v>
      </c>
      <c r="K134" s="3">
        <v>787959632640</v>
      </c>
      <c r="L134" s="3">
        <v>6322.43</v>
      </c>
    </row>
    <row r="135" spans="2:12" x14ac:dyDescent="0.35">
      <c r="B135" s="9" t="s">
        <v>16</v>
      </c>
      <c r="C135" s="3">
        <v>5.0756214128976497E-2</v>
      </c>
      <c r="D135" s="3">
        <v>25.884329742579201</v>
      </c>
      <c r="E135" s="3">
        <v>0.89446466753501497</v>
      </c>
      <c r="F135" s="3">
        <v>0.927335537510527</v>
      </c>
      <c r="G135" s="3">
        <v>9.3397151995361796</v>
      </c>
      <c r="H135" s="3">
        <v>10.9973584458501</v>
      </c>
      <c r="I135" s="3">
        <v>6959.19</v>
      </c>
      <c r="J135" s="3">
        <v>180992</v>
      </c>
      <c r="K135" s="3">
        <v>787967496960</v>
      </c>
      <c r="L135" s="3">
        <v>6321.75</v>
      </c>
    </row>
    <row r="136" spans="2:12" x14ac:dyDescent="0.35">
      <c r="B136" s="9" t="s">
        <v>17</v>
      </c>
      <c r="C136" s="3">
        <v>4.9340410877609299E-2</v>
      </c>
      <c r="D136" s="3">
        <v>26.128859587308298</v>
      </c>
      <c r="E136" s="3">
        <v>0.910288310935217</v>
      </c>
      <c r="F136" s="3">
        <v>0.93578011232843505</v>
      </c>
      <c r="G136" s="3">
        <v>9.2366767264111296</v>
      </c>
      <c r="H136" s="3">
        <v>10.348961757751599</v>
      </c>
      <c r="I136" s="3">
        <v>6934.98</v>
      </c>
      <c r="J136" s="3">
        <v>181232</v>
      </c>
      <c r="K136" s="3">
        <v>787987157760</v>
      </c>
      <c r="L136" s="3">
        <v>6321.88</v>
      </c>
    </row>
    <row r="137" spans="2:12" x14ac:dyDescent="0.35">
      <c r="B137" s="9" t="s">
        <v>18</v>
      </c>
      <c r="C137" s="3">
        <v>4.8747252028189497E-2</v>
      </c>
      <c r="D137" s="3">
        <v>26.2280743159826</v>
      </c>
      <c r="E137" s="3">
        <v>0.91180259723233603</v>
      </c>
      <c r="F137" s="3">
        <v>0.93974088932654098</v>
      </c>
      <c r="G137" s="3">
        <v>9.1178789250627794</v>
      </c>
      <c r="H137" s="3">
        <v>10.1884335292361</v>
      </c>
      <c r="I137" s="3">
        <v>6966.75</v>
      </c>
      <c r="J137" s="3">
        <v>181616</v>
      </c>
      <c r="K137" s="3">
        <v>788018615040</v>
      </c>
      <c r="L137" s="3">
        <v>6322.88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5.2241967573092303E-2</v>
      </c>
      <c r="D139" s="3">
        <v>25.633045722066399</v>
      </c>
      <c r="E139" s="3">
        <v>0.90096907637250301</v>
      </c>
      <c r="F139" s="3">
        <v>0.94781289220535103</v>
      </c>
      <c r="G139" s="3">
        <v>9.3381256648719493</v>
      </c>
      <c r="H139" s="3">
        <v>10.1766326698976</v>
      </c>
      <c r="I139" s="3">
        <v>6963.69</v>
      </c>
      <c r="J139" s="3">
        <v>181040</v>
      </c>
      <c r="K139" s="3">
        <v>787971429120</v>
      </c>
      <c r="L139" s="3">
        <v>6322.25</v>
      </c>
    </row>
    <row r="140" spans="2:12" x14ac:dyDescent="0.35">
      <c r="B140" s="9" t="s">
        <v>12</v>
      </c>
      <c r="C140" s="3">
        <v>4.90702783156007E-2</v>
      </c>
      <c r="D140" s="3">
        <v>26.173354136997101</v>
      </c>
      <c r="E140" s="3">
        <v>0.908483105011611</v>
      </c>
      <c r="F140" s="3">
        <v>0.94177455453399594</v>
      </c>
      <c r="G140" s="3">
        <v>9.0864763796099304</v>
      </c>
      <c r="H140" s="3">
        <v>10.3161281846377</v>
      </c>
      <c r="I140" s="3">
        <v>6968.53</v>
      </c>
      <c r="J140" s="3">
        <v>181040</v>
      </c>
      <c r="K140" s="3">
        <v>787971429120</v>
      </c>
      <c r="L140" s="3">
        <v>6321.5</v>
      </c>
    </row>
    <row r="141" spans="2:12" x14ac:dyDescent="0.35">
      <c r="B141" s="9" t="s">
        <v>13</v>
      </c>
      <c r="C141" s="3">
        <v>5.1138642191021398E-2</v>
      </c>
      <c r="D141" s="3">
        <v>25.8201663310867</v>
      </c>
      <c r="E141" s="3">
        <v>0.88311871786507801</v>
      </c>
      <c r="F141" s="3">
        <v>0.90927767515522295</v>
      </c>
      <c r="G141" s="3">
        <v>9.1485413235335802</v>
      </c>
      <c r="H141" s="3">
        <v>12.612244830751999</v>
      </c>
      <c r="I141" s="3">
        <v>6948.33</v>
      </c>
      <c r="J141" s="3">
        <v>181040</v>
      </c>
      <c r="K141" s="3">
        <v>787971429120</v>
      </c>
      <c r="L141" s="3">
        <v>6322.12</v>
      </c>
    </row>
    <row r="142" spans="2:12" x14ac:dyDescent="0.35">
      <c r="B142" s="9" t="s">
        <v>14</v>
      </c>
      <c r="C142" s="3">
        <v>5.8229174084668101E-2</v>
      </c>
      <c r="D142" s="3">
        <v>24.691633639831899</v>
      </c>
      <c r="E142" s="3">
        <v>0.82715010143144196</v>
      </c>
      <c r="F142" s="3">
        <v>0.83372563268290101</v>
      </c>
      <c r="G142" s="3">
        <v>9.8276211844587191</v>
      </c>
      <c r="H142" s="3">
        <v>17.663963731467401</v>
      </c>
      <c r="I142" s="3">
        <v>6954.47</v>
      </c>
      <c r="J142" s="3">
        <v>181040</v>
      </c>
      <c r="K142" s="3">
        <v>787971429120</v>
      </c>
      <c r="L142" s="3">
        <v>6321.88</v>
      </c>
    </row>
    <row r="143" spans="2:12" x14ac:dyDescent="0.35">
      <c r="B143" s="9" t="s">
        <v>15</v>
      </c>
      <c r="C143" s="3">
        <v>5.6623736021650703E-2</v>
      </c>
      <c r="D143" s="3">
        <v>24.934858580524299</v>
      </c>
      <c r="E143" s="3">
        <v>0.83216133032012196</v>
      </c>
      <c r="F143" s="3">
        <v>0.89712482009052297</v>
      </c>
      <c r="G143" s="3">
        <v>9.7879809584555701</v>
      </c>
      <c r="H143" s="3">
        <v>13.176389427891101</v>
      </c>
      <c r="I143" s="3">
        <v>6944.8</v>
      </c>
      <c r="J143" s="3">
        <v>180896</v>
      </c>
      <c r="K143" s="3">
        <v>787959632640</v>
      </c>
      <c r="L143" s="3">
        <v>6322.43</v>
      </c>
    </row>
    <row r="144" spans="2:12" x14ac:dyDescent="0.35">
      <c r="B144" s="9" t="s">
        <v>16</v>
      </c>
      <c r="C144" s="3">
        <v>5.2981943767139002E-2</v>
      </c>
      <c r="D144" s="3">
        <v>25.507803928749201</v>
      </c>
      <c r="E144" s="3">
        <v>0.86805585458545198</v>
      </c>
      <c r="F144" s="3">
        <v>0.93766750385464603</v>
      </c>
      <c r="G144" s="3">
        <v>9.2249885557688103</v>
      </c>
      <c r="H144" s="3">
        <v>10.9180642184545</v>
      </c>
      <c r="I144" s="3">
        <v>6940.25</v>
      </c>
      <c r="J144" s="3">
        <v>180992</v>
      </c>
      <c r="K144" s="3">
        <v>787967496960</v>
      </c>
      <c r="L144" s="3">
        <v>6321.75</v>
      </c>
    </row>
    <row r="145" spans="2:12" x14ac:dyDescent="0.35">
      <c r="B145" s="9" t="s">
        <v>17</v>
      </c>
      <c r="C145" s="3">
        <v>4.8743324152994497E-2</v>
      </c>
      <c r="D145" s="3">
        <v>26.233618395396</v>
      </c>
      <c r="E145" s="3">
        <v>0.90772421626848199</v>
      </c>
      <c r="F145" s="3">
        <v>0.93737438986906696</v>
      </c>
      <c r="G145" s="3">
        <v>9.4095118888442997</v>
      </c>
      <c r="H145" s="3">
        <v>10.3424875921921</v>
      </c>
      <c r="I145" s="3">
        <v>6945.39</v>
      </c>
      <c r="J145" s="3">
        <v>181232</v>
      </c>
      <c r="K145" s="3">
        <v>787987157760</v>
      </c>
      <c r="L145" s="3">
        <v>6321.88</v>
      </c>
    </row>
    <row r="146" spans="2:12" x14ac:dyDescent="0.35">
      <c r="B146" s="9" t="s">
        <v>18</v>
      </c>
      <c r="C146" s="3">
        <v>4.6756729530741697E-2</v>
      </c>
      <c r="D146" s="3">
        <v>26.593496850017999</v>
      </c>
      <c r="E146" s="3">
        <v>0.90777956412639205</v>
      </c>
      <c r="F146" s="3">
        <v>0.93972937248324495</v>
      </c>
      <c r="G146" s="3">
        <v>8.6938771760796794</v>
      </c>
      <c r="H146" s="3">
        <v>10.336004888896101</v>
      </c>
      <c r="I146" s="3">
        <v>6946.37</v>
      </c>
      <c r="J146" s="3">
        <v>181616</v>
      </c>
      <c r="K146" s="3">
        <v>788018615040</v>
      </c>
      <c r="L146" s="3">
        <v>6322.88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4.75393156650687E-2</v>
      </c>
      <c r="D148" s="3">
        <v>26.446594655397401</v>
      </c>
      <c r="E148" s="3">
        <v>0.92488909596253299</v>
      </c>
      <c r="F148" s="3">
        <v>0.95400632142911501</v>
      </c>
      <c r="G148" s="3">
        <v>8.8853113256386695</v>
      </c>
      <c r="H148" s="3">
        <v>8.7764908475956105</v>
      </c>
      <c r="I148" s="3">
        <v>6937.85</v>
      </c>
      <c r="J148" s="3">
        <v>181040</v>
      </c>
      <c r="K148" s="3">
        <v>787971429120</v>
      </c>
      <c r="L148" s="3">
        <v>6322.25</v>
      </c>
    </row>
    <row r="149" spans="2:12" x14ac:dyDescent="0.35">
      <c r="B149" s="9" t="s">
        <v>12</v>
      </c>
      <c r="C149" s="3">
        <v>4.9697703321438802E-2</v>
      </c>
      <c r="D149" s="3">
        <v>26.0585452637382</v>
      </c>
      <c r="E149" s="3">
        <v>0.897354307497648</v>
      </c>
      <c r="F149" s="3">
        <v>0.92981247131490397</v>
      </c>
      <c r="G149" s="3">
        <v>9.14540679450214</v>
      </c>
      <c r="H149" s="3">
        <v>10.499415457241399</v>
      </c>
      <c r="I149" s="3">
        <v>6935.37</v>
      </c>
      <c r="J149" s="3">
        <v>181040</v>
      </c>
      <c r="K149" s="3">
        <v>787971429120</v>
      </c>
      <c r="L149" s="3">
        <v>6321.5</v>
      </c>
    </row>
    <row r="150" spans="2:12" x14ac:dyDescent="0.35">
      <c r="B150" s="9" t="s">
        <v>13</v>
      </c>
      <c r="C150" s="3">
        <v>5.0715386141722697E-2</v>
      </c>
      <c r="D150" s="3">
        <v>25.885076210191301</v>
      </c>
      <c r="E150" s="3">
        <v>0.88897706685803901</v>
      </c>
      <c r="F150" s="3">
        <v>0.91409646229306196</v>
      </c>
      <c r="G150" s="3">
        <v>9.2334111618422003</v>
      </c>
      <c r="H150" s="3">
        <v>12.431045034713399</v>
      </c>
      <c r="I150" s="3">
        <v>6943.51</v>
      </c>
      <c r="J150" s="3">
        <v>181040</v>
      </c>
      <c r="K150" s="3">
        <v>787971429120</v>
      </c>
      <c r="L150" s="3">
        <v>6322.12</v>
      </c>
    </row>
    <row r="151" spans="2:12" x14ac:dyDescent="0.35">
      <c r="B151" s="9" t="s">
        <v>14</v>
      </c>
      <c r="C151" s="3">
        <v>5.7243650973583901E-2</v>
      </c>
      <c r="D151" s="3">
        <v>24.839114721153202</v>
      </c>
      <c r="E151" s="3">
        <v>0.83742519643375901</v>
      </c>
      <c r="F151" s="3">
        <v>0.84661611374559398</v>
      </c>
      <c r="G151" s="3">
        <v>9.6363820752917793</v>
      </c>
      <c r="H151" s="3">
        <v>16.624893883222502</v>
      </c>
      <c r="I151" s="3">
        <v>6935.6</v>
      </c>
      <c r="J151" s="3">
        <v>181040</v>
      </c>
      <c r="K151" s="3">
        <v>787971429120</v>
      </c>
      <c r="L151" s="3">
        <v>6321.88</v>
      </c>
    </row>
    <row r="152" spans="2:12" x14ac:dyDescent="0.35">
      <c r="B152" s="9" t="s">
        <v>15</v>
      </c>
      <c r="C152" s="3">
        <v>5.5428802730516001E-2</v>
      </c>
      <c r="D152" s="3">
        <v>25.116578584428598</v>
      </c>
      <c r="E152" s="3">
        <v>0.86480493526581503</v>
      </c>
      <c r="F152" s="3">
        <v>0.93526016699440495</v>
      </c>
      <c r="G152" s="3">
        <v>9.7537195023151195</v>
      </c>
      <c r="H152" s="3">
        <v>11.134314837766301</v>
      </c>
      <c r="I152" s="3">
        <v>6939.33</v>
      </c>
      <c r="J152" s="3">
        <v>180896</v>
      </c>
      <c r="K152" s="3">
        <v>787959632640</v>
      </c>
      <c r="L152" s="3">
        <v>6322.43</v>
      </c>
    </row>
    <row r="153" spans="2:12" x14ac:dyDescent="0.35">
      <c r="B153" s="9" t="s">
        <v>16</v>
      </c>
      <c r="C153" s="3">
        <v>4.7532153912863702E-2</v>
      </c>
      <c r="D153" s="3">
        <v>26.444038510020199</v>
      </c>
      <c r="E153" s="3">
        <v>0.90525628334417096</v>
      </c>
      <c r="F153" s="3">
        <v>0.94133394833534301</v>
      </c>
      <c r="G153" s="3">
        <v>8.7955190941766492</v>
      </c>
      <c r="H153" s="3">
        <v>10.275162417543299</v>
      </c>
      <c r="I153" s="3">
        <v>6945.93</v>
      </c>
      <c r="J153" s="3">
        <v>180992</v>
      </c>
      <c r="K153" s="3">
        <v>787967496960</v>
      </c>
      <c r="L153" s="3">
        <v>6321.75</v>
      </c>
    </row>
    <row r="154" spans="2:12" x14ac:dyDescent="0.35">
      <c r="B154" s="9" t="s">
        <v>17</v>
      </c>
      <c r="C154" s="3">
        <v>4.8936392133702697E-2</v>
      </c>
      <c r="D154" s="3">
        <v>26.196009480689099</v>
      </c>
      <c r="E154" s="3">
        <v>0.91204358645172101</v>
      </c>
      <c r="F154" s="3">
        <v>0.94076949039125102</v>
      </c>
      <c r="G154" s="3">
        <v>9.1784737356571497</v>
      </c>
      <c r="H154" s="3">
        <v>10.0397351883631</v>
      </c>
      <c r="I154" s="3">
        <v>6935.72</v>
      </c>
      <c r="J154" s="3">
        <v>181232</v>
      </c>
      <c r="K154" s="3">
        <v>787987157760</v>
      </c>
      <c r="L154" s="3">
        <v>6321.88</v>
      </c>
    </row>
    <row r="155" spans="2:12" x14ac:dyDescent="0.35">
      <c r="B155" s="9" t="s">
        <v>18</v>
      </c>
      <c r="C155" s="3">
        <v>4.9650751292083399E-2</v>
      </c>
      <c r="D155" s="3">
        <v>26.075845754608199</v>
      </c>
      <c r="E155" s="3">
        <v>0.913825661142736</v>
      </c>
      <c r="F155" s="3">
        <v>0.94387064386207398</v>
      </c>
      <c r="G155" s="3">
        <v>9.2432457155156502</v>
      </c>
      <c r="H155" s="3">
        <v>10.1672616503564</v>
      </c>
      <c r="I155" s="3">
        <v>6933.9</v>
      </c>
      <c r="J155" s="3">
        <v>181616</v>
      </c>
      <c r="K155" s="3">
        <v>788018615040</v>
      </c>
      <c r="L155" s="3">
        <v>6322.88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4.8322839522107898E-2</v>
      </c>
      <c r="D157" s="3">
        <v>26.2994866139518</v>
      </c>
      <c r="E157" s="3">
        <v>0.92139430683743695</v>
      </c>
      <c r="F157" s="3">
        <v>0.95184927095179295</v>
      </c>
      <c r="G157" s="3">
        <v>9.0852228861778492</v>
      </c>
      <c r="H157" s="3">
        <v>9.0698551564104708</v>
      </c>
      <c r="I157" s="3">
        <v>6958.6</v>
      </c>
      <c r="J157" s="3">
        <v>181040</v>
      </c>
      <c r="K157" s="3">
        <v>787971429120</v>
      </c>
      <c r="L157" s="3">
        <v>6322.25</v>
      </c>
    </row>
    <row r="158" spans="2:12" x14ac:dyDescent="0.35">
      <c r="B158" s="9" t="s">
        <v>12</v>
      </c>
      <c r="C158" s="3">
        <v>4.80630463408067E-2</v>
      </c>
      <c r="D158" s="3">
        <v>26.347123472926199</v>
      </c>
      <c r="E158" s="3">
        <v>0.90398304810239705</v>
      </c>
      <c r="F158" s="3">
        <v>0.93773728425603697</v>
      </c>
      <c r="G158" s="3">
        <v>8.8882677614263308</v>
      </c>
      <c r="H158" s="3">
        <v>10.171073749686901</v>
      </c>
      <c r="I158" s="3">
        <v>6955.91</v>
      </c>
      <c r="J158" s="3">
        <v>181040</v>
      </c>
      <c r="K158" s="3">
        <v>787971429120</v>
      </c>
      <c r="L158" s="3">
        <v>6321.5</v>
      </c>
    </row>
    <row r="159" spans="2:12" x14ac:dyDescent="0.35">
      <c r="B159" s="9" t="s">
        <v>13</v>
      </c>
      <c r="C159" s="3">
        <v>5.1017789011453298E-2</v>
      </c>
      <c r="D159" s="3">
        <v>25.8353112853843</v>
      </c>
      <c r="E159" s="3">
        <v>0.87964125829328799</v>
      </c>
      <c r="F159" s="3">
        <v>0.90531508858434295</v>
      </c>
      <c r="G159" s="3">
        <v>9.1485179167809605</v>
      </c>
      <c r="H159" s="3">
        <v>12.3693564736772</v>
      </c>
      <c r="I159" s="3">
        <v>7817.99</v>
      </c>
      <c r="J159" s="3">
        <v>181040</v>
      </c>
      <c r="K159" s="3">
        <v>787971429120</v>
      </c>
      <c r="L159" s="3">
        <v>6322.12</v>
      </c>
    </row>
    <row r="160" spans="2:12" x14ac:dyDescent="0.35">
      <c r="B160" s="9" t="s">
        <v>14</v>
      </c>
      <c r="C160" s="3">
        <v>5.8408300499055703E-2</v>
      </c>
      <c r="D160" s="3">
        <v>24.664891390668899</v>
      </c>
      <c r="E160" s="3">
        <v>0.84302853618909102</v>
      </c>
      <c r="F160" s="3">
        <v>0.85358612228305897</v>
      </c>
      <c r="G160" s="3">
        <v>9.8338017412938097</v>
      </c>
      <c r="H160" s="3">
        <v>16.370979893280001</v>
      </c>
      <c r="I160" s="3">
        <v>7828.5</v>
      </c>
      <c r="J160" s="3">
        <v>181040</v>
      </c>
      <c r="K160" s="3">
        <v>787971429120</v>
      </c>
      <c r="L160" s="3">
        <v>6321.88</v>
      </c>
    </row>
    <row r="161" spans="2:12" x14ac:dyDescent="0.35">
      <c r="B161" s="9" t="s">
        <v>15</v>
      </c>
      <c r="C161" s="3">
        <v>5.6287658722984198E-2</v>
      </c>
      <c r="D161" s="3">
        <v>24.982785610936698</v>
      </c>
      <c r="E161" s="3">
        <v>0.86028480046403699</v>
      </c>
      <c r="F161" s="3">
        <v>0.93527739088699202</v>
      </c>
      <c r="G161" s="3">
        <v>9.7273983449007506</v>
      </c>
      <c r="H161" s="3">
        <v>11.271838135383501</v>
      </c>
      <c r="I161" s="3">
        <v>7841.28</v>
      </c>
      <c r="J161" s="3">
        <v>180896</v>
      </c>
      <c r="K161" s="3">
        <v>787959632640</v>
      </c>
      <c r="L161" s="3">
        <v>6322.43</v>
      </c>
    </row>
    <row r="162" spans="2:12" x14ac:dyDescent="0.35">
      <c r="B162" s="9" t="s">
        <v>16</v>
      </c>
      <c r="C162" s="3">
        <v>5.0126984060517701E-2</v>
      </c>
      <c r="D162" s="3">
        <v>25.991824072935099</v>
      </c>
      <c r="E162" s="3">
        <v>0.90317501294202096</v>
      </c>
      <c r="F162" s="3">
        <v>0.93721183551002196</v>
      </c>
      <c r="G162" s="3">
        <v>9.1932477425708008</v>
      </c>
      <c r="H162" s="3">
        <v>10.9404766304423</v>
      </c>
      <c r="I162" s="3">
        <v>6938.33</v>
      </c>
      <c r="J162" s="3">
        <v>180992</v>
      </c>
      <c r="K162" s="3">
        <v>787967496960</v>
      </c>
      <c r="L162" s="3">
        <v>6321.75</v>
      </c>
    </row>
    <row r="163" spans="2:12" x14ac:dyDescent="0.35">
      <c r="B163" s="9" t="s">
        <v>17</v>
      </c>
      <c r="C163" s="3">
        <v>4.8276684850406898E-2</v>
      </c>
      <c r="D163" s="3">
        <v>26.304746242609401</v>
      </c>
      <c r="E163" s="3">
        <v>0.901009408885174</v>
      </c>
      <c r="F163" s="3">
        <v>0.92332850130523003</v>
      </c>
      <c r="G163" s="3">
        <v>8.9520396387897101</v>
      </c>
      <c r="H163" s="3">
        <v>10.913784251165801</v>
      </c>
      <c r="I163" s="3">
        <v>6936.41</v>
      </c>
      <c r="J163" s="3">
        <v>181232</v>
      </c>
      <c r="K163" s="3">
        <v>787987157760</v>
      </c>
      <c r="L163" s="3">
        <v>6321.88</v>
      </c>
    </row>
    <row r="164" spans="2:12" x14ac:dyDescent="0.35">
      <c r="B164" s="9" t="s">
        <v>18</v>
      </c>
      <c r="C164" s="3">
        <v>4.7656966714556798E-2</v>
      </c>
      <c r="D164" s="3">
        <v>26.424509950852698</v>
      </c>
      <c r="E164" s="3">
        <v>0.91533271974619601</v>
      </c>
      <c r="F164" s="3">
        <v>0.94591231077858695</v>
      </c>
      <c r="G164" s="3">
        <v>8.9016903101898208</v>
      </c>
      <c r="H164" s="3">
        <v>9.7389003601435498</v>
      </c>
      <c r="I164" s="3">
        <v>6936.85</v>
      </c>
      <c r="J164" s="3">
        <v>181616</v>
      </c>
      <c r="K164" s="3">
        <v>788018615040</v>
      </c>
      <c r="L164" s="3">
        <v>6322.88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5.2447997757777302E-2</v>
      </c>
      <c r="D166" s="3">
        <v>25.5977394461408</v>
      </c>
      <c r="E166" s="3">
        <v>0.89790548189726505</v>
      </c>
      <c r="F166" s="3">
        <v>0.94952978926111897</v>
      </c>
      <c r="G166" s="3">
        <v>9.3861992163433197</v>
      </c>
      <c r="H166" s="3">
        <v>10.4745603988517</v>
      </c>
      <c r="I166" s="3">
        <v>6947.04</v>
      </c>
      <c r="J166" s="3">
        <v>181040</v>
      </c>
      <c r="K166" s="3">
        <v>787971429120</v>
      </c>
      <c r="L166" s="3">
        <v>6322.25</v>
      </c>
    </row>
    <row r="167" spans="2:12" x14ac:dyDescent="0.35">
      <c r="B167" s="9" t="s">
        <v>12</v>
      </c>
      <c r="C167" s="3">
        <v>4.9486702175375798E-2</v>
      </c>
      <c r="D167" s="3">
        <v>26.1003510293109</v>
      </c>
      <c r="E167" s="3">
        <v>0.89887316956143404</v>
      </c>
      <c r="F167" s="3">
        <v>0.93730311748820605</v>
      </c>
      <c r="G167" s="3">
        <v>9.0046292275445392</v>
      </c>
      <c r="H167" s="3">
        <v>10.4479422978825</v>
      </c>
      <c r="I167" s="3">
        <v>6937.87</v>
      </c>
      <c r="J167" s="3">
        <v>181040</v>
      </c>
      <c r="K167" s="3">
        <v>787971429120</v>
      </c>
      <c r="L167" s="3">
        <v>6321.5</v>
      </c>
    </row>
    <row r="168" spans="2:12" x14ac:dyDescent="0.35">
      <c r="B168" s="9" t="s">
        <v>13</v>
      </c>
      <c r="C168" s="3">
        <v>5.3092630363523699E-2</v>
      </c>
      <c r="D168" s="3">
        <v>25.496324660282699</v>
      </c>
      <c r="E168" s="3">
        <v>0.872201061183839</v>
      </c>
      <c r="F168" s="3">
        <v>0.89765874152057501</v>
      </c>
      <c r="G168" s="3">
        <v>9.4956421211556705</v>
      </c>
      <c r="H168" s="3">
        <v>12.8934368886922</v>
      </c>
      <c r="I168" s="3">
        <v>6959.22</v>
      </c>
      <c r="J168" s="3">
        <v>181040</v>
      </c>
      <c r="K168" s="3">
        <v>787971429120</v>
      </c>
      <c r="L168" s="3">
        <v>6322.12</v>
      </c>
    </row>
    <row r="169" spans="2:12" x14ac:dyDescent="0.35">
      <c r="B169" s="9" t="s">
        <v>14</v>
      </c>
      <c r="C169" s="3">
        <v>5.6761951543161299E-2</v>
      </c>
      <c r="D169" s="3">
        <v>24.9129919162358</v>
      </c>
      <c r="E169" s="3">
        <v>0.84852009678139495</v>
      </c>
      <c r="F169" s="3">
        <v>0.86143113766550405</v>
      </c>
      <c r="G169" s="3">
        <v>9.5675139640640605</v>
      </c>
      <c r="H169" s="3">
        <v>16.572648058713799</v>
      </c>
      <c r="I169" s="3">
        <v>6937.76</v>
      </c>
      <c r="J169" s="3">
        <v>181040</v>
      </c>
      <c r="K169" s="3">
        <v>787971429120</v>
      </c>
      <c r="L169" s="3">
        <v>6321.88</v>
      </c>
    </row>
    <row r="170" spans="2:12" x14ac:dyDescent="0.35">
      <c r="B170" s="9" t="s">
        <v>15</v>
      </c>
      <c r="C170" s="3">
        <v>5.5335570768087101E-2</v>
      </c>
      <c r="D170" s="3">
        <v>25.131326621952802</v>
      </c>
      <c r="E170" s="3">
        <v>0.86089653214080697</v>
      </c>
      <c r="F170" s="3">
        <v>0.92974855615323204</v>
      </c>
      <c r="G170" s="3">
        <v>9.6626870301649799</v>
      </c>
      <c r="H170" s="3">
        <v>11.3560022876574</v>
      </c>
      <c r="I170" s="3">
        <v>6940.71</v>
      </c>
      <c r="J170" s="3">
        <v>180896</v>
      </c>
      <c r="K170" s="3">
        <v>787959632640</v>
      </c>
      <c r="L170" s="3">
        <v>6322.43</v>
      </c>
    </row>
    <row r="171" spans="2:12" x14ac:dyDescent="0.35">
      <c r="B171" s="9" t="s">
        <v>16</v>
      </c>
      <c r="C171" s="3">
        <v>5.1450039956523697E-2</v>
      </c>
      <c r="D171" s="3">
        <v>25.769106884778299</v>
      </c>
      <c r="E171" s="3">
        <v>0.89091451570379399</v>
      </c>
      <c r="F171" s="3">
        <v>0.92711295719379405</v>
      </c>
      <c r="G171" s="3">
        <v>9.3002876228867706</v>
      </c>
      <c r="H171" s="3">
        <v>10.9455292628808</v>
      </c>
      <c r="I171" s="3">
        <v>6943.66</v>
      </c>
      <c r="J171" s="3">
        <v>180992</v>
      </c>
      <c r="K171" s="3">
        <v>787967496960</v>
      </c>
      <c r="L171" s="3">
        <v>6321.75</v>
      </c>
    </row>
    <row r="172" spans="2:12" x14ac:dyDescent="0.35">
      <c r="B172" s="9" t="s">
        <v>17</v>
      </c>
      <c r="C172" s="3">
        <v>4.6918746607281799E-2</v>
      </c>
      <c r="D172" s="3">
        <v>26.5600930246848</v>
      </c>
      <c r="E172" s="3">
        <v>0.91367410406129002</v>
      </c>
      <c r="F172" s="3">
        <v>0.94781570588958797</v>
      </c>
      <c r="G172" s="3">
        <v>8.7727322260079603</v>
      </c>
      <c r="H172" s="3">
        <v>9.7778896412469205</v>
      </c>
      <c r="I172" s="3">
        <v>6941.71</v>
      </c>
      <c r="J172" s="3">
        <v>181232</v>
      </c>
      <c r="K172" s="3">
        <v>787987157760</v>
      </c>
      <c r="L172" s="3">
        <v>6321.88</v>
      </c>
    </row>
    <row r="173" spans="2:12" x14ac:dyDescent="0.35">
      <c r="B173" s="9" t="s">
        <v>18</v>
      </c>
      <c r="C173" s="3">
        <v>4.72309479510723E-2</v>
      </c>
      <c r="D173" s="3">
        <v>26.504984506577401</v>
      </c>
      <c r="E173" s="3">
        <v>0.90838194330088395</v>
      </c>
      <c r="F173" s="3">
        <v>0.93850781991135301</v>
      </c>
      <c r="G173" s="3">
        <v>8.7984606249417201</v>
      </c>
      <c r="H173" s="3">
        <v>9.8875030783682192</v>
      </c>
      <c r="I173" s="3">
        <v>6939.62</v>
      </c>
      <c r="J173" s="3">
        <v>181616</v>
      </c>
      <c r="K173" s="3">
        <v>788018615040</v>
      </c>
      <c r="L173" s="3">
        <v>6322.88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4.6820799322327397E-2</v>
      </c>
      <c r="D175" s="3">
        <v>26.574191067823602</v>
      </c>
      <c r="E175" s="3">
        <v>0.91361247700996495</v>
      </c>
      <c r="F175" s="3">
        <v>0.949992495585257</v>
      </c>
      <c r="G175" s="3">
        <v>9.1205118508791401</v>
      </c>
      <c r="H175" s="3">
        <v>9.2100097844054893</v>
      </c>
      <c r="I175" s="3">
        <v>6937.71</v>
      </c>
      <c r="J175" s="3">
        <v>181040</v>
      </c>
      <c r="K175" s="3">
        <v>787971429120</v>
      </c>
      <c r="L175" s="3">
        <v>6322.25</v>
      </c>
    </row>
    <row r="176" spans="2:12" x14ac:dyDescent="0.35">
      <c r="B176" s="9" t="s">
        <v>12</v>
      </c>
      <c r="C176" s="3">
        <v>4.7964516868550598E-2</v>
      </c>
      <c r="D176" s="3">
        <v>26.374174730731099</v>
      </c>
      <c r="E176" s="3">
        <v>0.90704295048987205</v>
      </c>
      <c r="F176" s="3">
        <v>0.94381955568804698</v>
      </c>
      <c r="G176" s="3">
        <v>8.8567001745535094</v>
      </c>
      <c r="H176" s="3">
        <v>10.284680286151699</v>
      </c>
      <c r="I176" s="3">
        <v>6941.64</v>
      </c>
      <c r="J176" s="3">
        <v>181040</v>
      </c>
      <c r="K176" s="3">
        <v>787971429120</v>
      </c>
      <c r="L176" s="3">
        <v>6321.5</v>
      </c>
    </row>
    <row r="177" spans="2:13" x14ac:dyDescent="0.35">
      <c r="B177" s="9" t="s">
        <v>13</v>
      </c>
      <c r="C177" s="3">
        <v>5.1674170808462802E-2</v>
      </c>
      <c r="D177" s="3">
        <v>25.721049744842599</v>
      </c>
      <c r="E177" s="3">
        <v>0.87544998119929696</v>
      </c>
      <c r="F177" s="3">
        <v>0.90450934406483796</v>
      </c>
      <c r="G177" s="3">
        <v>9.2493528775382394</v>
      </c>
      <c r="H177" s="3">
        <v>12.890586992260999</v>
      </c>
      <c r="I177" s="3">
        <v>6946.62</v>
      </c>
      <c r="J177" s="3">
        <v>181040</v>
      </c>
      <c r="K177" s="3">
        <v>787971429120</v>
      </c>
      <c r="L177" s="3">
        <v>6322.12</v>
      </c>
    </row>
    <row r="178" spans="2:13" x14ac:dyDescent="0.35">
      <c r="B178" s="9" t="s">
        <v>14</v>
      </c>
      <c r="C178" s="3">
        <v>5.7023886790766497E-2</v>
      </c>
      <c r="D178" s="3">
        <v>24.8696535286476</v>
      </c>
      <c r="E178" s="3">
        <v>0.84405847560168901</v>
      </c>
      <c r="F178" s="3">
        <v>0.85192440248058299</v>
      </c>
      <c r="G178" s="3">
        <v>9.64656375847518</v>
      </c>
      <c r="H178" s="3">
        <v>16.906649431769299</v>
      </c>
      <c r="I178" s="3">
        <v>6944.78</v>
      </c>
      <c r="J178" s="3">
        <v>181040</v>
      </c>
      <c r="K178" s="3">
        <v>787971429120</v>
      </c>
      <c r="L178" s="3">
        <v>6321.88</v>
      </c>
    </row>
    <row r="179" spans="2:13" x14ac:dyDescent="0.35">
      <c r="B179" s="9" t="s">
        <v>15</v>
      </c>
      <c r="C179" s="3">
        <v>5.6608791837818001E-2</v>
      </c>
      <c r="D179" s="3">
        <v>24.931583762572298</v>
      </c>
      <c r="E179" s="3">
        <v>0.84428067159500997</v>
      </c>
      <c r="F179" s="3">
        <v>0.90947071279220504</v>
      </c>
      <c r="G179" s="3">
        <v>9.8170297804926001</v>
      </c>
      <c r="H179" s="3">
        <v>12.7893217538528</v>
      </c>
      <c r="I179" s="3">
        <v>6952.33</v>
      </c>
      <c r="J179" s="3">
        <v>180896</v>
      </c>
      <c r="K179" s="3">
        <v>787959632640</v>
      </c>
      <c r="L179" s="3">
        <v>6322.43</v>
      </c>
    </row>
    <row r="180" spans="2:13" x14ac:dyDescent="0.35">
      <c r="B180" s="9" t="s">
        <v>16</v>
      </c>
      <c r="C180" s="3">
        <v>5.0697110261729801E-2</v>
      </c>
      <c r="D180" s="3">
        <v>25.892249090924199</v>
      </c>
      <c r="E180" s="3">
        <v>0.90013532739361102</v>
      </c>
      <c r="F180" s="3">
        <v>0.936456353578215</v>
      </c>
      <c r="G180" s="3">
        <v>9.2748353019295298</v>
      </c>
      <c r="H180" s="3">
        <v>10.7322130635912</v>
      </c>
      <c r="I180" s="3">
        <v>6941.66</v>
      </c>
      <c r="J180" s="3">
        <v>180992</v>
      </c>
      <c r="K180" s="3">
        <v>787967496960</v>
      </c>
      <c r="L180" s="3">
        <v>6321.75</v>
      </c>
    </row>
    <row r="181" spans="2:13" x14ac:dyDescent="0.35">
      <c r="B181" s="9" t="s">
        <v>17</v>
      </c>
      <c r="C181" s="3">
        <v>4.7816517812440597E-2</v>
      </c>
      <c r="D181" s="3">
        <v>26.3905805405447</v>
      </c>
      <c r="E181" s="3">
        <v>0.90795928704232498</v>
      </c>
      <c r="F181" s="3">
        <v>0.93469073960879101</v>
      </c>
      <c r="G181" s="3">
        <v>8.9501788991924993</v>
      </c>
      <c r="H181" s="3">
        <v>10.1342086574154</v>
      </c>
      <c r="I181" s="3">
        <v>6938.47</v>
      </c>
      <c r="J181" s="3">
        <v>181232</v>
      </c>
      <c r="K181" s="3">
        <v>787987157760</v>
      </c>
      <c r="L181" s="3">
        <v>6321.88</v>
      </c>
    </row>
    <row r="182" spans="2:13" x14ac:dyDescent="0.35">
      <c r="B182" s="9" t="s">
        <v>18</v>
      </c>
      <c r="C182" s="3">
        <v>4.9620313851389701E-2</v>
      </c>
      <c r="D182" s="3">
        <v>26.0707533489493</v>
      </c>
      <c r="E182" s="3">
        <v>0.90324963412883896</v>
      </c>
      <c r="F182" s="3">
        <v>0.92752652219592202</v>
      </c>
      <c r="G182" s="3">
        <v>9.2537889308252197</v>
      </c>
      <c r="H182" s="3">
        <v>10.9994459224152</v>
      </c>
      <c r="I182" s="3">
        <v>6941.65</v>
      </c>
      <c r="J182" s="3">
        <v>181616</v>
      </c>
      <c r="K182" s="3">
        <v>788018615040</v>
      </c>
      <c r="L182" s="3">
        <v>6322.88</v>
      </c>
    </row>
    <row r="183" spans="2:13" x14ac:dyDescent="0.35">
      <c r="B183" s="10" t="s">
        <v>38</v>
      </c>
    </row>
    <row r="184" spans="2:13" x14ac:dyDescent="0.35">
      <c r="B184" s="9" t="s">
        <v>11</v>
      </c>
      <c r="C184" s="3">
        <v>5.1097735567913999E-2</v>
      </c>
      <c r="D184" s="3">
        <v>25.826794884631202</v>
      </c>
      <c r="E184" s="3">
        <v>0.90494459245023096</v>
      </c>
      <c r="F184" s="3">
        <v>0.95637903080999997</v>
      </c>
      <c r="G184" s="3">
        <v>9.1113349136748294</v>
      </c>
      <c r="H184" s="3">
        <v>9.70177742823088</v>
      </c>
      <c r="I184" s="3">
        <v>6958.7</v>
      </c>
      <c r="J184" s="3">
        <v>181040</v>
      </c>
      <c r="K184" s="3">
        <v>787971429120</v>
      </c>
      <c r="L184" s="3">
        <v>6322.25</v>
      </c>
    </row>
    <row r="185" spans="2:13" x14ac:dyDescent="0.35">
      <c r="B185" s="9" t="s">
        <v>12</v>
      </c>
      <c r="C185" s="3">
        <v>4.97025875142574E-2</v>
      </c>
      <c r="D185" s="3">
        <v>26.065231467367799</v>
      </c>
      <c r="E185" s="3">
        <v>0.90851864438282304</v>
      </c>
      <c r="F185" s="3">
        <v>0.93879422089736997</v>
      </c>
      <c r="G185" s="3">
        <v>9.2026583797286392</v>
      </c>
      <c r="H185" s="3">
        <v>10.491168003818601</v>
      </c>
      <c r="I185" s="3">
        <v>6955.64</v>
      </c>
      <c r="J185" s="3">
        <v>181040</v>
      </c>
      <c r="K185" s="3">
        <v>787971429120</v>
      </c>
      <c r="L185" s="3">
        <v>6321.5</v>
      </c>
    </row>
    <row r="186" spans="2:13" x14ac:dyDescent="0.35">
      <c r="B186" s="9" t="s">
        <v>13</v>
      </c>
      <c r="C186" s="3">
        <v>5.0450995003424398E-2</v>
      </c>
      <c r="D186" s="3">
        <v>25.931715280844699</v>
      </c>
      <c r="E186" s="3">
        <v>0.88504291034896299</v>
      </c>
      <c r="F186" s="3">
        <v>0.91312880178665001</v>
      </c>
      <c r="G186" s="3">
        <v>9.1385947128063396</v>
      </c>
      <c r="H186" s="3">
        <v>12.352382599816</v>
      </c>
      <c r="I186" s="3">
        <v>6958.88</v>
      </c>
      <c r="J186" s="3">
        <v>181040</v>
      </c>
      <c r="K186" s="3">
        <v>787971429120</v>
      </c>
      <c r="L186" s="3">
        <v>6322.12</v>
      </c>
    </row>
    <row r="187" spans="2:13" x14ac:dyDescent="0.35">
      <c r="B187" s="9" t="s">
        <v>14</v>
      </c>
      <c r="C187" s="3">
        <v>5.730999210558E-2</v>
      </c>
      <c r="D187" s="3">
        <v>24.8322572665809</v>
      </c>
      <c r="E187" s="3">
        <v>0.83561438545304001</v>
      </c>
      <c r="F187" s="3">
        <v>0.84570746584913004</v>
      </c>
      <c r="G187" s="3">
        <v>9.6624328870958394</v>
      </c>
      <c r="H187" s="3">
        <v>16.700336737699899</v>
      </c>
      <c r="I187" s="3">
        <v>6964.07</v>
      </c>
      <c r="J187" s="3">
        <v>181040</v>
      </c>
      <c r="K187" s="3">
        <v>787971429120</v>
      </c>
      <c r="L187" s="3">
        <v>6321.88</v>
      </c>
    </row>
    <row r="188" spans="2:13" x14ac:dyDescent="0.35">
      <c r="B188" s="9" t="s">
        <v>15</v>
      </c>
      <c r="C188" s="3">
        <v>5.72486859586488E-2</v>
      </c>
      <c r="D188" s="3">
        <v>24.843334379500799</v>
      </c>
      <c r="E188" s="3">
        <v>0.85047262958990999</v>
      </c>
      <c r="F188" s="3">
        <v>0.92449881018395597</v>
      </c>
      <c r="G188" s="3">
        <v>9.8324067691948507</v>
      </c>
      <c r="H188" s="3">
        <v>12.350177302487801</v>
      </c>
      <c r="I188" s="3">
        <v>6956.55</v>
      </c>
      <c r="J188" s="3">
        <v>180896</v>
      </c>
      <c r="K188" s="3">
        <v>787959632640</v>
      </c>
      <c r="L188" s="3">
        <v>6322.43</v>
      </c>
    </row>
    <row r="189" spans="2:13" x14ac:dyDescent="0.35">
      <c r="B189" s="9" t="s">
        <v>16</v>
      </c>
      <c r="C189" s="3">
        <v>4.9642341648925198E-2</v>
      </c>
      <c r="D189" s="3">
        <v>26.0768462666617</v>
      </c>
      <c r="E189" s="3">
        <v>0.90733642835359396</v>
      </c>
      <c r="F189" s="3">
        <v>0.94370752510021605</v>
      </c>
      <c r="G189" s="3">
        <v>9.1722105994520096</v>
      </c>
      <c r="H189" s="3">
        <v>10.407744073296101</v>
      </c>
      <c r="I189" s="3">
        <v>6955.45</v>
      </c>
      <c r="J189" s="3">
        <v>180992</v>
      </c>
      <c r="K189" s="3">
        <v>787967496960</v>
      </c>
      <c r="L189" s="3">
        <v>6321.75</v>
      </c>
    </row>
    <row r="190" spans="2:13" x14ac:dyDescent="0.35">
      <c r="B190" s="9" t="s">
        <v>17</v>
      </c>
      <c r="C190" s="3">
        <v>4.8097033023898603E-2</v>
      </c>
      <c r="D190" s="3">
        <v>26.344482572173199</v>
      </c>
      <c r="E190" s="3">
        <v>0.90316221884126602</v>
      </c>
      <c r="F190" s="3">
        <v>0.92834721229639405</v>
      </c>
      <c r="G190" s="3">
        <v>8.9620372934298391</v>
      </c>
      <c r="H190" s="3">
        <v>11.064246488392101</v>
      </c>
      <c r="I190" s="3">
        <v>6948.28</v>
      </c>
      <c r="J190" s="3">
        <v>181232</v>
      </c>
      <c r="K190" s="3">
        <v>787987157760</v>
      </c>
      <c r="L190" s="3">
        <v>6321.88</v>
      </c>
    </row>
    <row r="191" spans="2:13" x14ac:dyDescent="0.35">
      <c r="B191" s="9" t="s">
        <v>18</v>
      </c>
      <c r="C191" s="3">
        <v>4.6756061144119503E-2</v>
      </c>
      <c r="D191" s="3">
        <v>26.5937416150784</v>
      </c>
      <c r="E191" s="3">
        <v>0.90879910060814895</v>
      </c>
      <c r="F191" s="3">
        <v>0.94005649669267899</v>
      </c>
      <c r="G191" s="3">
        <v>8.6630415526757396</v>
      </c>
      <c r="H191" s="3">
        <v>9.8427081364703408</v>
      </c>
      <c r="I191" s="3">
        <v>6939.5</v>
      </c>
      <c r="J191" s="3">
        <v>181616</v>
      </c>
      <c r="K191" s="3">
        <v>788018615040</v>
      </c>
      <c r="L191" s="3">
        <v>6322.88</v>
      </c>
    </row>
    <row r="192" spans="2:13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5.1242922949593574E-2</v>
      </c>
      <c r="D192" s="10">
        <f t="shared" ref="D192" si="4">(SUM(D103:D110)+SUM(D112:D119)+SUM(D121:D128)+SUM(D130:D137)+SUM(D139:D146)+SUM(D148:D155)+SUM(D157:D164)+SUM(D166:D173)+SUM(D175:D182)+SUM(D184:D191))/80</f>
        <v>25.817235232405189</v>
      </c>
      <c r="E192" s="10">
        <f t="shared" ref="E192" si="5">(SUM(E103:E110)+SUM(E112:E119)+SUM(E121:E128)+SUM(E130:E137)+SUM(E139:E146)+SUM(E148:E155)+SUM(E157:E164)+SUM(E166:E173)+SUM(E175:E182)+SUM(E184:E191))/80</f>
        <v>0.88757413935689888</v>
      </c>
      <c r="F192" s="10">
        <f t="shared" ref="F192:L192" si="6">(SUM(F103:F110)+SUM(F112:F119)+SUM(F121:F128)+SUM(F130:F137)+SUM(F139:F146)+SUM(F148:F155)+SUM(F157:F164)+SUM(F166:F173)+SUM(F175:F182)+SUM(F184:F191))/80</f>
        <v>0.92140768752801316</v>
      </c>
      <c r="G192" s="10">
        <f t="shared" si="6"/>
        <v>9.255518117925277</v>
      </c>
      <c r="H192" s="10">
        <f t="shared" si="6"/>
        <v>11.568564466079136</v>
      </c>
      <c r="I192" s="10">
        <f t="shared" si="6"/>
        <v>6976.8462499999996</v>
      </c>
      <c r="J192" s="10">
        <f t="shared" si="6"/>
        <v>181112</v>
      </c>
      <c r="K192" s="10">
        <f t="shared" si="6"/>
        <v>787977327360</v>
      </c>
      <c r="L192" s="10">
        <f t="shared" si="6"/>
        <v>6322.0862499999994</v>
      </c>
      <c r="M192" s="10"/>
    </row>
    <row r="193" spans="2:12" x14ac:dyDescent="0.35">
      <c r="B193" s="17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5.0591435768122833E-2</v>
      </c>
      <c r="D193" s="12">
        <f t="shared" ref="D193:L193" si="7">SUM(D103:D106,D108:D110,D112:D115,D117:D119,D121:D124,D126:D128,D130:D133,D135:D137,D139:D142,D144:D146,D148:D151,D153:D155,D157:D160,D162:D164,D166:D169,D171:D173,D175:D178,D180:D182,D184:D187,D189:D191)/70</f>
        <v>25.925335384619643</v>
      </c>
      <c r="E193" s="12">
        <f t="shared" si="7"/>
        <v>0.89219522986001043</v>
      </c>
      <c r="F193" s="12">
        <f t="shared" si="7"/>
        <v>0.92079784173452051</v>
      </c>
      <c r="G193" s="12">
        <f t="shared" si="7"/>
        <v>9.1931879696243755</v>
      </c>
      <c r="H193" s="12">
        <f t="shared" si="7"/>
        <v>11.543433728752877</v>
      </c>
      <c r="I193" s="12">
        <f t="shared" si="7"/>
        <v>6968.7144285714267</v>
      </c>
      <c r="J193" s="12">
        <f t="shared" si="7"/>
        <v>181142.85714285713</v>
      </c>
      <c r="K193" s="12">
        <f t="shared" si="7"/>
        <v>787979855177.14282</v>
      </c>
      <c r="L193" s="12">
        <f t="shared" si="7"/>
        <v>6322.0371428571434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1.9934050952580998E-2</v>
      </c>
      <c r="D198" s="3">
        <v>33.978431491438897</v>
      </c>
      <c r="E198" s="3">
        <v>0.95396005683283003</v>
      </c>
      <c r="F198" s="3">
        <v>0.99161888298698697</v>
      </c>
      <c r="G198" s="3">
        <v>2.7754443539335201</v>
      </c>
      <c r="H198" s="3">
        <v>2.8978285643488499</v>
      </c>
      <c r="I198" s="3">
        <v>5551.14</v>
      </c>
      <c r="J198" s="3">
        <v>145927</v>
      </c>
      <c r="K198" s="3">
        <v>471060571392</v>
      </c>
      <c r="L198" s="3">
        <v>6231.2</v>
      </c>
    </row>
    <row r="199" spans="2:12" x14ac:dyDescent="0.35">
      <c r="B199" s="9" t="s">
        <v>12</v>
      </c>
      <c r="C199" s="3">
        <v>2.32965548939826E-2</v>
      </c>
      <c r="D199" s="3">
        <v>32.630505373610298</v>
      </c>
      <c r="E199" s="3">
        <v>0.94661192762875801</v>
      </c>
      <c r="F199" s="3">
        <v>0.98920126177421297</v>
      </c>
      <c r="G199" s="3">
        <v>3.0353640336208598</v>
      </c>
      <c r="H199" s="3">
        <v>3.4454052569955902</v>
      </c>
      <c r="I199" s="3">
        <v>5551.8</v>
      </c>
      <c r="J199" s="3">
        <v>145927</v>
      </c>
      <c r="K199" s="3">
        <v>471060571392</v>
      </c>
      <c r="L199" s="3">
        <v>6230.32</v>
      </c>
    </row>
    <row r="200" spans="2:12" x14ac:dyDescent="0.35">
      <c r="B200" s="9" t="s">
        <v>13</v>
      </c>
      <c r="C200" s="3">
        <v>2.9328358463647401E-2</v>
      </c>
      <c r="D200" s="3">
        <v>30.6418855836557</v>
      </c>
      <c r="E200" s="3">
        <v>0.94056236916518099</v>
      </c>
      <c r="F200" s="3">
        <v>0.98250861439710002</v>
      </c>
      <c r="G200" s="3">
        <v>3.4243723475809098</v>
      </c>
      <c r="H200" s="3">
        <v>4.6253315351727</v>
      </c>
      <c r="I200" s="3">
        <v>5545.98</v>
      </c>
      <c r="J200" s="3">
        <v>145927</v>
      </c>
      <c r="K200" s="3">
        <v>471060571392</v>
      </c>
      <c r="L200" s="3">
        <v>6230.72</v>
      </c>
    </row>
    <row r="201" spans="2:12" x14ac:dyDescent="0.35">
      <c r="B201" s="9" t="s">
        <v>14</v>
      </c>
      <c r="C201" s="3">
        <v>3.90245029490855E-2</v>
      </c>
      <c r="D201" s="3">
        <v>28.168663713288499</v>
      </c>
      <c r="E201" s="3">
        <v>0.92444983217937005</v>
      </c>
      <c r="F201" s="3">
        <v>0.96316688477267098</v>
      </c>
      <c r="G201" s="3">
        <v>4.3528561325517803</v>
      </c>
      <c r="H201" s="3">
        <v>6.76452714642683</v>
      </c>
      <c r="I201" s="3">
        <v>5551.33</v>
      </c>
      <c r="J201" s="3">
        <v>145927</v>
      </c>
      <c r="K201" s="3">
        <v>471060571392</v>
      </c>
      <c r="L201" s="3">
        <v>6231.2</v>
      </c>
    </row>
    <row r="202" spans="2:12" x14ac:dyDescent="0.35">
      <c r="B202" s="9" t="s">
        <v>15</v>
      </c>
      <c r="C202" s="3">
        <v>5.6882041096126497E-2</v>
      </c>
      <c r="D202" s="3">
        <v>24.888927936024199</v>
      </c>
      <c r="E202" s="3">
        <v>0.83611679722438803</v>
      </c>
      <c r="F202" s="3">
        <v>0.97029369135391796</v>
      </c>
      <c r="G202" s="3">
        <v>4.4078381303810801</v>
      </c>
      <c r="H202" s="3">
        <v>5.8514580666694203</v>
      </c>
      <c r="I202" s="3">
        <v>5556.01</v>
      </c>
      <c r="J202" s="3">
        <v>145783</v>
      </c>
      <c r="K202" s="3">
        <v>471053493504</v>
      </c>
      <c r="L202" s="3">
        <v>6230.5</v>
      </c>
    </row>
    <row r="203" spans="2:12" x14ac:dyDescent="0.35">
      <c r="B203" s="9" t="s">
        <v>16</v>
      </c>
      <c r="C203" s="3">
        <v>2.23971644788078E-2</v>
      </c>
      <c r="D203" s="3">
        <v>32.9729675029131</v>
      </c>
      <c r="E203" s="3">
        <v>0.94839745243102302</v>
      </c>
      <c r="F203" s="3">
        <v>0.98972659468955804</v>
      </c>
      <c r="G203" s="3">
        <v>2.8825673217340602</v>
      </c>
      <c r="H203" s="3">
        <v>3.4086018498700401</v>
      </c>
      <c r="I203" s="3">
        <v>5555.9</v>
      </c>
      <c r="J203" s="3">
        <v>145879</v>
      </c>
      <c r="K203" s="3">
        <v>471058212096</v>
      </c>
      <c r="L203" s="3">
        <v>6230.77</v>
      </c>
    </row>
    <row r="204" spans="2:12" x14ac:dyDescent="0.35">
      <c r="B204" s="9" t="s">
        <v>17</v>
      </c>
      <c r="C204" s="3">
        <v>2.2740034902188601E-2</v>
      </c>
      <c r="D204" s="3">
        <v>32.841377617247403</v>
      </c>
      <c r="E204" s="3">
        <v>0.94713953484498803</v>
      </c>
      <c r="F204" s="3">
        <v>0.98740995235566198</v>
      </c>
      <c r="G204" s="3">
        <v>2.9404101780421299</v>
      </c>
      <c r="H204" s="3">
        <v>3.47403975787382</v>
      </c>
      <c r="I204" s="3">
        <v>5549.5</v>
      </c>
      <c r="J204" s="3">
        <v>146119</v>
      </c>
      <c r="K204" s="3">
        <v>471070008576</v>
      </c>
      <c r="L204" s="3">
        <v>6231.09</v>
      </c>
    </row>
    <row r="205" spans="2:12" x14ac:dyDescent="0.35">
      <c r="B205" s="9" t="s">
        <v>18</v>
      </c>
      <c r="C205" s="3">
        <v>2.17530397071149E-2</v>
      </c>
      <c r="D205" s="3">
        <v>33.222698723167198</v>
      </c>
      <c r="E205" s="3">
        <v>0.95174240560285395</v>
      </c>
      <c r="F205" s="3">
        <v>0.99073611964916197</v>
      </c>
      <c r="G205" s="3">
        <v>2.6728452229748298</v>
      </c>
      <c r="H205" s="3">
        <v>3.2416596468370602</v>
      </c>
      <c r="I205" s="3">
        <v>5557.33</v>
      </c>
      <c r="J205" s="3">
        <v>146503</v>
      </c>
      <c r="K205" s="3">
        <v>471088882944</v>
      </c>
      <c r="L205" s="3">
        <v>6233.09</v>
      </c>
    </row>
    <row r="206" spans="2:12" x14ac:dyDescent="0.35">
      <c r="B206" s="10" t="s">
        <v>30</v>
      </c>
    </row>
    <row r="207" spans="2:12" x14ac:dyDescent="0.35">
      <c r="B207" s="9" t="s">
        <v>11</v>
      </c>
      <c r="C207" s="3">
        <v>1.93591677445689E-2</v>
      </c>
      <c r="D207" s="3">
        <v>34.232904964536203</v>
      </c>
      <c r="E207" s="3">
        <v>0.95636846076411397</v>
      </c>
      <c r="F207" s="3">
        <v>0.99273232234812103</v>
      </c>
      <c r="G207" s="3">
        <v>2.6443634326389001</v>
      </c>
      <c r="H207" s="3">
        <v>2.8307059474976102</v>
      </c>
      <c r="I207" s="3">
        <v>5552.47</v>
      </c>
      <c r="J207" s="3">
        <v>145927</v>
      </c>
      <c r="K207" s="3">
        <v>471060571392</v>
      </c>
      <c r="L207" s="3">
        <v>6231.2</v>
      </c>
    </row>
    <row r="208" spans="2:12" x14ac:dyDescent="0.35">
      <c r="B208" s="9" t="s">
        <v>12</v>
      </c>
      <c r="C208" s="3">
        <v>2.20762538578144E-2</v>
      </c>
      <c r="D208" s="3">
        <v>33.099476508478602</v>
      </c>
      <c r="E208" s="3">
        <v>0.94859145540212997</v>
      </c>
      <c r="F208" s="3">
        <v>0.98898618505809999</v>
      </c>
      <c r="G208" s="3">
        <v>2.8839852335594802</v>
      </c>
      <c r="H208" s="3">
        <v>3.4691884025723998</v>
      </c>
      <c r="I208" s="3">
        <v>5556.77</v>
      </c>
      <c r="J208" s="3">
        <v>145927</v>
      </c>
      <c r="K208" s="3">
        <v>471060571392</v>
      </c>
      <c r="L208" s="3">
        <v>6230.32</v>
      </c>
    </row>
    <row r="209" spans="2:12" x14ac:dyDescent="0.35">
      <c r="B209" s="9" t="s">
        <v>13</v>
      </c>
      <c r="C209" s="3">
        <v>2.8211709472310598E-2</v>
      </c>
      <c r="D209" s="3">
        <v>30.9780207923795</v>
      </c>
      <c r="E209" s="3">
        <v>0.93766046578897</v>
      </c>
      <c r="F209" s="3">
        <v>0.98065209952417798</v>
      </c>
      <c r="G209" s="3">
        <v>3.41221495391247</v>
      </c>
      <c r="H209" s="3">
        <v>4.4906286787958196</v>
      </c>
      <c r="I209" s="3">
        <v>5555.27</v>
      </c>
      <c r="J209" s="3">
        <v>145927</v>
      </c>
      <c r="K209" s="3">
        <v>471060571392</v>
      </c>
      <c r="L209" s="3">
        <v>6230.72</v>
      </c>
    </row>
    <row r="210" spans="2:12" x14ac:dyDescent="0.35">
      <c r="B210" s="9" t="s">
        <v>14</v>
      </c>
      <c r="C210" s="3">
        <v>3.7441733768545399E-2</v>
      </c>
      <c r="D210" s="3">
        <v>28.528218181884998</v>
      </c>
      <c r="E210" s="3">
        <v>0.93379092080427595</v>
      </c>
      <c r="F210" s="3">
        <v>0.96634457254658501</v>
      </c>
      <c r="G210" s="3">
        <v>3.9467052825989599</v>
      </c>
      <c r="H210" s="3">
        <v>6.5332249246184597</v>
      </c>
      <c r="I210" s="3">
        <v>5551.26</v>
      </c>
      <c r="J210" s="3">
        <v>145927</v>
      </c>
      <c r="K210" s="3">
        <v>471060571392</v>
      </c>
      <c r="L210" s="3">
        <v>6231.2</v>
      </c>
    </row>
    <row r="211" spans="2:12" x14ac:dyDescent="0.35">
      <c r="B211" s="9" t="s">
        <v>15</v>
      </c>
      <c r="C211" s="3">
        <v>6.0440896218617299E-2</v>
      </c>
      <c r="D211" s="3">
        <v>24.365564314597901</v>
      </c>
      <c r="E211" s="3">
        <v>0.82049033932945603</v>
      </c>
      <c r="F211" s="3">
        <v>0.95905850495812495</v>
      </c>
      <c r="G211" s="3">
        <v>4.6809764791861204</v>
      </c>
      <c r="H211" s="3">
        <v>6.1920164213281303</v>
      </c>
      <c r="I211" s="3">
        <v>5556.84</v>
      </c>
      <c r="J211" s="3">
        <v>145783</v>
      </c>
      <c r="K211" s="3">
        <v>471053493504</v>
      </c>
      <c r="L211" s="3">
        <v>6230.5</v>
      </c>
    </row>
    <row r="212" spans="2:12" x14ac:dyDescent="0.35">
      <c r="B212" s="9" t="s">
        <v>16</v>
      </c>
      <c r="C212" s="3">
        <v>2.3185575258719199E-2</v>
      </c>
      <c r="D212" s="3">
        <v>32.674379338194697</v>
      </c>
      <c r="E212" s="3">
        <v>0.94724205844915099</v>
      </c>
      <c r="F212" s="3">
        <v>0.98894394635058502</v>
      </c>
      <c r="G212" s="3">
        <v>2.9817043547505602</v>
      </c>
      <c r="H212" s="3">
        <v>3.4727657141502002</v>
      </c>
      <c r="I212" s="3">
        <v>5557.77</v>
      </c>
      <c r="J212" s="3">
        <v>145879</v>
      </c>
      <c r="K212" s="3">
        <v>471058212096</v>
      </c>
      <c r="L212" s="3">
        <v>6230.77</v>
      </c>
    </row>
    <row r="213" spans="2:12" x14ac:dyDescent="0.35">
      <c r="B213" s="9" t="s">
        <v>17</v>
      </c>
      <c r="C213" s="3">
        <v>2.2642957271897499E-2</v>
      </c>
      <c r="D213" s="3">
        <v>32.878389754348099</v>
      </c>
      <c r="E213" s="3">
        <v>0.94856819242121404</v>
      </c>
      <c r="F213" s="3">
        <v>0.98948623647371203</v>
      </c>
      <c r="G213" s="3">
        <v>2.9223172610208601</v>
      </c>
      <c r="H213" s="3">
        <v>3.3325444918107698</v>
      </c>
      <c r="I213" s="3">
        <v>5559.11</v>
      </c>
      <c r="J213" s="3">
        <v>146119</v>
      </c>
      <c r="K213" s="3">
        <v>471070008576</v>
      </c>
      <c r="L213" s="3">
        <v>6231.09</v>
      </c>
    </row>
    <row r="214" spans="2:12" x14ac:dyDescent="0.35">
      <c r="B214" s="9" t="s">
        <v>18</v>
      </c>
      <c r="C214" s="3">
        <v>2.00212954433058E-2</v>
      </c>
      <c r="D214" s="3">
        <v>33.939995379632002</v>
      </c>
      <c r="E214" s="3">
        <v>0.95338835443194503</v>
      </c>
      <c r="F214" s="3">
        <v>0.99157453021950004</v>
      </c>
      <c r="G214" s="3">
        <v>2.5587550887515298</v>
      </c>
      <c r="H214" s="3">
        <v>3.1326918760357301</v>
      </c>
      <c r="I214" s="3">
        <v>5553.3</v>
      </c>
      <c r="J214" s="3">
        <v>146503</v>
      </c>
      <c r="K214" s="3">
        <v>471088882944</v>
      </c>
      <c r="L214" s="3">
        <v>6233.09</v>
      </c>
    </row>
    <row r="215" spans="2:12" x14ac:dyDescent="0.35">
      <c r="B215" s="10" t="s">
        <v>31</v>
      </c>
    </row>
    <row r="216" spans="2:12" x14ac:dyDescent="0.35">
      <c r="B216" s="9" t="s">
        <v>11</v>
      </c>
      <c r="C216" s="3">
        <v>4.5329334447693298E-2</v>
      </c>
      <c r="D216" s="3">
        <v>26.860615172787298</v>
      </c>
      <c r="E216" s="3">
        <v>0.89551994194448203</v>
      </c>
      <c r="F216" s="3">
        <v>0.98753344153993405</v>
      </c>
      <c r="G216" s="3">
        <v>3.4539095338503301</v>
      </c>
      <c r="H216" s="3">
        <v>4.1891996241184701</v>
      </c>
      <c r="I216" s="3">
        <v>5553.93</v>
      </c>
      <c r="J216" s="3">
        <v>145927</v>
      </c>
      <c r="K216" s="3">
        <v>471060571392</v>
      </c>
      <c r="L216" s="3">
        <v>6231.2</v>
      </c>
    </row>
    <row r="217" spans="2:12" x14ac:dyDescent="0.35">
      <c r="B217" s="9" t="s">
        <v>12</v>
      </c>
      <c r="C217" s="3">
        <v>2.2307506330609E-2</v>
      </c>
      <c r="D217" s="3">
        <v>33.008394487518501</v>
      </c>
      <c r="E217" s="3">
        <v>0.94731339729446595</v>
      </c>
      <c r="F217" s="3">
        <v>0.98944438550274405</v>
      </c>
      <c r="G217" s="3">
        <v>2.8897371743116902</v>
      </c>
      <c r="H217" s="3">
        <v>3.3868197362766299</v>
      </c>
      <c r="I217" s="3">
        <v>5554</v>
      </c>
      <c r="J217" s="3">
        <v>145927</v>
      </c>
      <c r="K217" s="3">
        <v>471060571392</v>
      </c>
      <c r="L217" s="3">
        <v>6230.32</v>
      </c>
    </row>
    <row r="218" spans="2:12" x14ac:dyDescent="0.35">
      <c r="B218" s="9" t="s">
        <v>13</v>
      </c>
      <c r="C218" s="3">
        <v>3.0026306185220401E-2</v>
      </c>
      <c r="D218" s="3">
        <v>30.438422984271401</v>
      </c>
      <c r="E218" s="3">
        <v>0.937569436298748</v>
      </c>
      <c r="F218" s="3">
        <v>0.98265162913456106</v>
      </c>
      <c r="G218" s="3">
        <v>3.4898453956098301</v>
      </c>
      <c r="H218" s="3">
        <v>4.5683259225861299</v>
      </c>
      <c r="I218" s="3">
        <v>5554.94</v>
      </c>
      <c r="J218" s="3">
        <v>145927</v>
      </c>
      <c r="K218" s="3">
        <v>471060571392</v>
      </c>
      <c r="L218" s="3">
        <v>6230.72</v>
      </c>
    </row>
    <row r="219" spans="2:12" x14ac:dyDescent="0.35">
      <c r="B219" s="9" t="s">
        <v>14</v>
      </c>
      <c r="C219" s="3">
        <v>3.9469219807322799E-2</v>
      </c>
      <c r="D219" s="3">
        <v>28.069591729878098</v>
      </c>
      <c r="E219" s="3">
        <v>0.92701554578727097</v>
      </c>
      <c r="F219" s="3">
        <v>0.96687044202253503</v>
      </c>
      <c r="G219" s="3">
        <v>4.1914784838861001</v>
      </c>
      <c r="H219" s="3">
        <v>6.5974082122490696</v>
      </c>
      <c r="I219" s="3">
        <v>5548.13</v>
      </c>
      <c r="J219" s="3">
        <v>145927</v>
      </c>
      <c r="K219" s="3">
        <v>471060571392</v>
      </c>
      <c r="L219" s="3">
        <v>6231.2</v>
      </c>
    </row>
    <row r="220" spans="2:12" x14ac:dyDescent="0.35">
      <c r="B220" s="9" t="s">
        <v>15</v>
      </c>
      <c r="C220" s="3">
        <v>5.7984305493861098E-2</v>
      </c>
      <c r="D220" s="3">
        <v>24.724595840085701</v>
      </c>
      <c r="E220" s="3">
        <v>0.83290440803698396</v>
      </c>
      <c r="F220" s="3">
        <v>0.97220385393090403</v>
      </c>
      <c r="G220" s="3">
        <v>4.4841323459686304</v>
      </c>
      <c r="H220" s="3">
        <v>5.88521200777397</v>
      </c>
      <c r="I220" s="3">
        <v>5549.91</v>
      </c>
      <c r="J220" s="3">
        <v>145783</v>
      </c>
      <c r="K220" s="3">
        <v>471053493504</v>
      </c>
      <c r="L220" s="3">
        <v>6230.5</v>
      </c>
    </row>
    <row r="221" spans="2:12" x14ac:dyDescent="0.35">
      <c r="B221" s="9" t="s">
        <v>16</v>
      </c>
      <c r="C221" s="3">
        <v>2.9151595949192401E-2</v>
      </c>
      <c r="D221" s="3">
        <v>30.690909845733199</v>
      </c>
      <c r="E221" s="3">
        <v>0.93637259395862804</v>
      </c>
      <c r="F221" s="3">
        <v>0.988287102062956</v>
      </c>
      <c r="G221" s="3">
        <v>3.22174351733854</v>
      </c>
      <c r="H221" s="3">
        <v>3.7773925780195898</v>
      </c>
      <c r="I221" s="3">
        <v>5551.82</v>
      </c>
      <c r="J221" s="3">
        <v>145879</v>
      </c>
      <c r="K221" s="3">
        <v>471058212096</v>
      </c>
      <c r="L221" s="3">
        <v>6230.77</v>
      </c>
    </row>
    <row r="222" spans="2:12" x14ac:dyDescent="0.35">
      <c r="B222" s="9" t="s">
        <v>17</v>
      </c>
      <c r="C222" s="3">
        <v>2.1396435379019401E-2</v>
      </c>
      <c r="D222" s="3">
        <v>33.368818304869599</v>
      </c>
      <c r="E222" s="3">
        <v>0.94955169245631199</v>
      </c>
      <c r="F222" s="3">
        <v>0.98980750069187595</v>
      </c>
      <c r="G222" s="3">
        <v>2.84545675638525</v>
      </c>
      <c r="H222" s="3">
        <v>3.2930709076065701</v>
      </c>
      <c r="I222" s="3">
        <v>5550.61</v>
      </c>
      <c r="J222" s="3">
        <v>146119</v>
      </c>
      <c r="K222" s="3">
        <v>471070008576</v>
      </c>
      <c r="L222" s="3">
        <v>6231.09</v>
      </c>
    </row>
    <row r="223" spans="2:12" x14ac:dyDescent="0.35">
      <c r="B223" s="9" t="s">
        <v>18</v>
      </c>
      <c r="C223" s="3">
        <v>2.1727631799494201E-2</v>
      </c>
      <c r="D223" s="3">
        <v>33.235862456102602</v>
      </c>
      <c r="E223" s="3">
        <v>0.94792682626315805</v>
      </c>
      <c r="F223" s="3">
        <v>0.98721243217035703</v>
      </c>
      <c r="G223" s="3">
        <v>2.7666426959076502</v>
      </c>
      <c r="H223" s="3">
        <v>3.4208605453263301</v>
      </c>
      <c r="I223" s="3">
        <v>5551.9</v>
      </c>
      <c r="J223" s="3">
        <v>146503</v>
      </c>
      <c r="K223" s="3">
        <v>471088882944</v>
      </c>
      <c r="L223" s="3">
        <v>6233.09</v>
      </c>
    </row>
    <row r="224" spans="2:12" x14ac:dyDescent="0.35">
      <c r="B224" s="10" t="s">
        <v>32</v>
      </c>
    </row>
    <row r="225" spans="2:12" x14ac:dyDescent="0.35">
      <c r="B225" s="9" t="s">
        <v>11</v>
      </c>
      <c r="C225" s="3">
        <v>2.12985585188467E-2</v>
      </c>
      <c r="D225" s="3">
        <v>33.403800577233298</v>
      </c>
      <c r="E225" s="3">
        <v>0.95390211925379198</v>
      </c>
      <c r="F225" s="3">
        <v>0.99281647177021604</v>
      </c>
      <c r="G225" s="3">
        <v>2.6826108412185299</v>
      </c>
      <c r="H225" s="3">
        <v>2.88716429117693</v>
      </c>
      <c r="I225" s="3">
        <v>5552.68</v>
      </c>
      <c r="J225" s="3">
        <v>145927</v>
      </c>
      <c r="K225" s="3">
        <v>471060571392</v>
      </c>
      <c r="L225" s="3">
        <v>6231.2</v>
      </c>
    </row>
    <row r="226" spans="2:12" x14ac:dyDescent="0.35">
      <c r="B226" s="9" t="s">
        <v>12</v>
      </c>
      <c r="C226" s="3">
        <v>2.1369556492109299E-2</v>
      </c>
      <c r="D226" s="3">
        <v>33.377812232338897</v>
      </c>
      <c r="E226" s="3">
        <v>0.94965744373500105</v>
      </c>
      <c r="F226" s="3">
        <v>0.99071822184145997</v>
      </c>
      <c r="G226" s="3">
        <v>2.7972551395646001</v>
      </c>
      <c r="H226" s="3">
        <v>3.2968189739136098</v>
      </c>
      <c r="I226" s="3">
        <v>5547.27</v>
      </c>
      <c r="J226" s="3">
        <v>145927</v>
      </c>
      <c r="K226" s="3">
        <v>471060571392</v>
      </c>
      <c r="L226" s="3">
        <v>6230.32</v>
      </c>
    </row>
    <row r="227" spans="2:12" x14ac:dyDescent="0.35">
      <c r="B227" s="9" t="s">
        <v>13</v>
      </c>
      <c r="C227" s="3">
        <v>2.5835166744519699E-2</v>
      </c>
      <c r="D227" s="3">
        <v>31.740114827123001</v>
      </c>
      <c r="E227" s="3">
        <v>0.94481074896406503</v>
      </c>
      <c r="F227" s="3">
        <v>0.98371575220608598</v>
      </c>
      <c r="G227" s="3">
        <v>3.0415228137011798</v>
      </c>
      <c r="H227" s="3">
        <v>4.3293811459833398</v>
      </c>
      <c r="I227" s="3">
        <v>5551.53</v>
      </c>
      <c r="J227" s="3">
        <v>145927</v>
      </c>
      <c r="K227" s="3">
        <v>471060571392</v>
      </c>
      <c r="L227" s="3">
        <v>6230.72</v>
      </c>
    </row>
    <row r="228" spans="2:12" x14ac:dyDescent="0.35">
      <c r="B228" s="9" t="s">
        <v>14</v>
      </c>
      <c r="C228" s="3">
        <v>4.0645162193664E-2</v>
      </c>
      <c r="D228" s="3">
        <v>27.815489128160898</v>
      </c>
      <c r="E228" s="3">
        <v>0.92165226672848699</v>
      </c>
      <c r="F228" s="3">
        <v>0.96557678260133994</v>
      </c>
      <c r="G228" s="3">
        <v>4.2389634777043002</v>
      </c>
      <c r="H228" s="3">
        <v>6.7364251868604601</v>
      </c>
      <c r="I228" s="3">
        <v>5546.22</v>
      </c>
      <c r="J228" s="3">
        <v>145927</v>
      </c>
      <c r="K228" s="3">
        <v>471060571392</v>
      </c>
      <c r="L228" s="3">
        <v>6231.2</v>
      </c>
    </row>
    <row r="229" spans="2:12" x14ac:dyDescent="0.35">
      <c r="B229" s="9" t="s">
        <v>15</v>
      </c>
      <c r="C229" s="3">
        <v>5.3871050111271197E-2</v>
      </c>
      <c r="D229" s="3">
        <v>25.361501573832602</v>
      </c>
      <c r="E229" s="3">
        <v>0.845301411902182</v>
      </c>
      <c r="F229" s="3">
        <v>0.97470619960703397</v>
      </c>
      <c r="G229" s="3">
        <v>4.2561746194019596</v>
      </c>
      <c r="H229" s="3">
        <v>5.4175681652102403</v>
      </c>
      <c r="I229" s="3">
        <v>5559.29</v>
      </c>
      <c r="J229" s="3">
        <v>145783</v>
      </c>
      <c r="K229" s="3">
        <v>471053493504</v>
      </c>
      <c r="L229" s="3">
        <v>6230.5</v>
      </c>
    </row>
    <row r="230" spans="2:12" x14ac:dyDescent="0.35">
      <c r="B230" s="9" t="s">
        <v>16</v>
      </c>
      <c r="C230" s="3">
        <v>2.3981843041151699E-2</v>
      </c>
      <c r="D230" s="3">
        <v>32.383286202692801</v>
      </c>
      <c r="E230" s="3">
        <v>0.94635431278489501</v>
      </c>
      <c r="F230" s="3">
        <v>0.98749045737972496</v>
      </c>
      <c r="G230" s="3">
        <v>2.9268175946441</v>
      </c>
      <c r="H230" s="3">
        <v>3.5697584557891999</v>
      </c>
      <c r="I230" s="3">
        <v>5561.17</v>
      </c>
      <c r="J230" s="3">
        <v>145879</v>
      </c>
      <c r="K230" s="3">
        <v>471058212096</v>
      </c>
      <c r="L230" s="3">
        <v>6230.77</v>
      </c>
    </row>
    <row r="231" spans="2:12" x14ac:dyDescent="0.35">
      <c r="B231" s="9" t="s">
        <v>17</v>
      </c>
      <c r="C231" s="3">
        <v>2.18096249566633E-2</v>
      </c>
      <c r="D231" s="3">
        <v>33.201803193170797</v>
      </c>
      <c r="E231" s="3">
        <v>0.94908247974736004</v>
      </c>
      <c r="F231" s="3">
        <v>0.99033668554562404</v>
      </c>
      <c r="G231" s="3">
        <v>2.87787927004555</v>
      </c>
      <c r="H231" s="3">
        <v>3.31617295525708</v>
      </c>
      <c r="I231" s="3">
        <v>5556.37</v>
      </c>
      <c r="J231" s="3">
        <v>146119</v>
      </c>
      <c r="K231" s="3">
        <v>471070008576</v>
      </c>
      <c r="L231" s="3">
        <v>6231.09</v>
      </c>
    </row>
    <row r="232" spans="2:12" x14ac:dyDescent="0.35">
      <c r="B232" s="9" t="s">
        <v>18</v>
      </c>
      <c r="C232" s="3">
        <v>2.0616766305008302E-2</v>
      </c>
      <c r="D232" s="3">
        <v>33.688648428380901</v>
      </c>
      <c r="E232" s="3">
        <v>0.95117567409140902</v>
      </c>
      <c r="F232" s="3">
        <v>0.99084121148873705</v>
      </c>
      <c r="G232" s="3">
        <v>2.7082075449962599</v>
      </c>
      <c r="H232" s="3">
        <v>3.2200410308969101</v>
      </c>
      <c r="I232" s="3">
        <v>5558.02</v>
      </c>
      <c r="J232" s="3">
        <v>146503</v>
      </c>
      <c r="K232" s="3">
        <v>471088882944</v>
      </c>
      <c r="L232" s="3">
        <v>6233.09</v>
      </c>
    </row>
    <row r="233" spans="2:12" x14ac:dyDescent="0.35">
      <c r="B233" s="10" t="s">
        <v>33</v>
      </c>
    </row>
    <row r="234" spans="2:12" x14ac:dyDescent="0.35">
      <c r="B234" s="9" t="s">
        <v>11</v>
      </c>
      <c r="C234" s="3">
        <v>2.0645120527893801E-2</v>
      </c>
      <c r="D234" s="3">
        <v>33.677824643752402</v>
      </c>
      <c r="E234" s="3">
        <v>0.95417939906207705</v>
      </c>
      <c r="F234" s="3">
        <v>0.99163996610826899</v>
      </c>
      <c r="G234" s="3">
        <v>2.7966171608596202</v>
      </c>
      <c r="H234" s="3">
        <v>3.0983639855974801</v>
      </c>
      <c r="I234" s="3">
        <v>5556.39</v>
      </c>
      <c r="J234" s="3">
        <v>145927</v>
      </c>
      <c r="K234" s="3">
        <v>471060571392</v>
      </c>
      <c r="L234" s="3">
        <v>6231.2</v>
      </c>
    </row>
    <row r="235" spans="2:12" x14ac:dyDescent="0.35">
      <c r="B235" s="9" t="s">
        <v>12</v>
      </c>
      <c r="C235" s="3">
        <v>2.3940401329575402E-2</v>
      </c>
      <c r="D235" s="3">
        <v>32.3961986935997</v>
      </c>
      <c r="E235" s="3">
        <v>0.94551940743500995</v>
      </c>
      <c r="F235" s="3">
        <v>0.989203894607107</v>
      </c>
      <c r="G235" s="3">
        <v>3.0190223234334002</v>
      </c>
      <c r="H235" s="3">
        <v>3.5000454896952302</v>
      </c>
      <c r="I235" s="3">
        <v>5551.58</v>
      </c>
      <c r="J235" s="3">
        <v>145927</v>
      </c>
      <c r="K235" s="3">
        <v>471060571392</v>
      </c>
      <c r="L235" s="3">
        <v>6230.32</v>
      </c>
    </row>
    <row r="236" spans="2:12" x14ac:dyDescent="0.35">
      <c r="B236" s="9" t="s">
        <v>13</v>
      </c>
      <c r="C236" s="3">
        <v>2.8083126525306298E-2</v>
      </c>
      <c r="D236" s="3">
        <v>31.017751728789801</v>
      </c>
      <c r="E236" s="3">
        <v>0.94073693736252395</v>
      </c>
      <c r="F236" s="3">
        <v>0.98271508120364504</v>
      </c>
      <c r="G236" s="3">
        <v>3.2806780894156602</v>
      </c>
      <c r="H236" s="3">
        <v>4.4562762423652398</v>
      </c>
      <c r="I236" s="3">
        <v>5557.27</v>
      </c>
      <c r="J236" s="3">
        <v>145927</v>
      </c>
      <c r="K236" s="3">
        <v>471060571392</v>
      </c>
      <c r="L236" s="3">
        <v>6230.72</v>
      </c>
    </row>
    <row r="237" spans="2:12" x14ac:dyDescent="0.35">
      <c r="B237" s="9" t="s">
        <v>14</v>
      </c>
      <c r="C237" s="3">
        <v>4.14864199609127E-2</v>
      </c>
      <c r="D237" s="3">
        <v>27.635177550067301</v>
      </c>
      <c r="E237" s="3">
        <v>0.91087439005876703</v>
      </c>
      <c r="F237" s="3">
        <v>0.96036817237490402</v>
      </c>
      <c r="G237" s="3">
        <v>4.7749287165069703</v>
      </c>
      <c r="H237" s="3">
        <v>6.5772749490099898</v>
      </c>
      <c r="I237" s="3">
        <v>5552.88</v>
      </c>
      <c r="J237" s="3">
        <v>145927</v>
      </c>
      <c r="K237" s="3">
        <v>471060571392</v>
      </c>
      <c r="L237" s="3">
        <v>6231.2</v>
      </c>
    </row>
    <row r="238" spans="2:12" x14ac:dyDescent="0.35">
      <c r="B238" s="9" t="s">
        <v>15</v>
      </c>
      <c r="C238" s="3">
        <v>5.3078386753994601E-2</v>
      </c>
      <c r="D238" s="3">
        <v>25.491676247592</v>
      </c>
      <c r="E238" s="3">
        <v>0.84948648008502703</v>
      </c>
      <c r="F238" s="3">
        <v>0.97577894154535205</v>
      </c>
      <c r="G238" s="3">
        <v>4.2528126904071897</v>
      </c>
      <c r="H238" s="3">
        <v>5.6359199214654403</v>
      </c>
      <c r="I238" s="3">
        <v>5549.85</v>
      </c>
      <c r="J238" s="3">
        <v>145783</v>
      </c>
      <c r="K238" s="3">
        <v>471053493504</v>
      </c>
      <c r="L238" s="3">
        <v>6230.5</v>
      </c>
    </row>
    <row r="239" spans="2:12" x14ac:dyDescent="0.35">
      <c r="B239" s="9" t="s">
        <v>16</v>
      </c>
      <c r="C239" s="3">
        <v>2.1685665980097898E-2</v>
      </c>
      <c r="D239" s="3">
        <v>33.253867758222903</v>
      </c>
      <c r="E239" s="3">
        <v>0.949172297179526</v>
      </c>
      <c r="F239" s="3">
        <v>0.98988844330347603</v>
      </c>
      <c r="G239" s="3">
        <v>2.8650741454146398</v>
      </c>
      <c r="H239" s="3">
        <v>3.4276866790715199</v>
      </c>
      <c r="I239" s="3">
        <v>5550.69</v>
      </c>
      <c r="J239" s="3">
        <v>145879</v>
      </c>
      <c r="K239" s="3">
        <v>471058212096</v>
      </c>
      <c r="L239" s="3">
        <v>6230.77</v>
      </c>
    </row>
    <row r="240" spans="2:12" x14ac:dyDescent="0.35">
      <c r="B240" s="9" t="s">
        <v>17</v>
      </c>
      <c r="C240" s="3">
        <v>2.4375749531619601E-2</v>
      </c>
      <c r="D240" s="3">
        <v>32.236434792069602</v>
      </c>
      <c r="E240" s="3">
        <v>0.94560881360638505</v>
      </c>
      <c r="F240" s="3">
        <v>0.98976277166816995</v>
      </c>
      <c r="G240" s="3">
        <v>3.0343131621501498</v>
      </c>
      <c r="H240" s="3">
        <v>3.4920031553909499</v>
      </c>
      <c r="I240" s="3">
        <v>5564.4</v>
      </c>
      <c r="J240" s="3">
        <v>146119</v>
      </c>
      <c r="K240" s="3">
        <v>471070008576</v>
      </c>
      <c r="L240" s="3">
        <v>6231.09</v>
      </c>
    </row>
    <row r="241" spans="2:12" x14ac:dyDescent="0.35">
      <c r="B241" s="9" t="s">
        <v>18</v>
      </c>
      <c r="C241" s="3">
        <v>2.32358722114092E-2</v>
      </c>
      <c r="D241" s="3">
        <v>32.6563007191777</v>
      </c>
      <c r="E241" s="3">
        <v>0.947130851248279</v>
      </c>
      <c r="F241" s="3">
        <v>0.98991706973148996</v>
      </c>
      <c r="G241" s="3">
        <v>3.0727363792185698</v>
      </c>
      <c r="H241" s="3">
        <v>3.4483928244272399</v>
      </c>
      <c r="I241" s="3">
        <v>5552.25</v>
      </c>
      <c r="J241" s="3">
        <v>146503</v>
      </c>
      <c r="K241" s="3">
        <v>471088882944</v>
      </c>
      <c r="L241" s="3">
        <v>6233.09</v>
      </c>
    </row>
    <row r="242" spans="2:12" x14ac:dyDescent="0.35">
      <c r="B242" s="10" t="s">
        <v>34</v>
      </c>
    </row>
    <row r="243" spans="2:12" x14ac:dyDescent="0.35">
      <c r="B243" s="9" t="s">
        <v>11</v>
      </c>
      <c r="C243" s="3">
        <v>2.01391550406552E-2</v>
      </c>
      <c r="D243" s="3">
        <v>33.890311973444597</v>
      </c>
      <c r="E243" s="3">
        <v>0.95486035406602399</v>
      </c>
      <c r="F243" s="3">
        <v>0.99217606379112999</v>
      </c>
      <c r="G243" s="3">
        <v>2.6862082861761398</v>
      </c>
      <c r="H243" s="3">
        <v>2.8645969192723899</v>
      </c>
      <c r="I243" s="3">
        <v>5553.48</v>
      </c>
      <c r="J243" s="3">
        <v>145927</v>
      </c>
      <c r="K243" s="3">
        <v>471060571392</v>
      </c>
      <c r="L243" s="3">
        <v>6231.2</v>
      </c>
    </row>
    <row r="244" spans="2:12" x14ac:dyDescent="0.35">
      <c r="B244" s="9" t="s">
        <v>12</v>
      </c>
      <c r="C244" s="3">
        <v>2.36978893652664E-2</v>
      </c>
      <c r="D244" s="3">
        <v>32.483773433163499</v>
      </c>
      <c r="E244" s="3">
        <v>0.946039830403964</v>
      </c>
      <c r="F244" s="3">
        <v>0.98984982819335099</v>
      </c>
      <c r="G244" s="3">
        <v>3.0166330786137898</v>
      </c>
      <c r="H244" s="3">
        <v>3.4524990487788898</v>
      </c>
      <c r="I244" s="3">
        <v>5579.53</v>
      </c>
      <c r="J244" s="3">
        <v>145927</v>
      </c>
      <c r="K244" s="3">
        <v>471060571392</v>
      </c>
      <c r="L244" s="3">
        <v>6230.32</v>
      </c>
    </row>
    <row r="245" spans="2:12" x14ac:dyDescent="0.35">
      <c r="B245" s="9" t="s">
        <v>13</v>
      </c>
      <c r="C245" s="3">
        <v>2.5783098846727099E-2</v>
      </c>
      <c r="D245" s="3">
        <v>31.7569381913681</v>
      </c>
      <c r="E245" s="3">
        <v>0.94647918885558602</v>
      </c>
      <c r="F245" s="3">
        <v>0.98507547011428698</v>
      </c>
      <c r="G245" s="3">
        <v>3.0713719662679599</v>
      </c>
      <c r="H245" s="3">
        <v>4.3276987850133999</v>
      </c>
      <c r="I245" s="3">
        <v>5569.1</v>
      </c>
      <c r="J245" s="3">
        <v>145927</v>
      </c>
      <c r="K245" s="3">
        <v>471060571392</v>
      </c>
      <c r="L245" s="3">
        <v>6230.72</v>
      </c>
    </row>
    <row r="246" spans="2:12" x14ac:dyDescent="0.35">
      <c r="B246" s="9" t="s">
        <v>14</v>
      </c>
      <c r="C246" s="3">
        <v>5.0165964892940798E-2</v>
      </c>
      <c r="D246" s="3">
        <v>25.991228498294301</v>
      </c>
      <c r="E246" s="3">
        <v>0.90235095516319597</v>
      </c>
      <c r="F246" s="3">
        <v>0.94625406596363804</v>
      </c>
      <c r="G246" s="3">
        <v>5.4383708987527202</v>
      </c>
      <c r="H246" s="3">
        <v>7.1800246291116299</v>
      </c>
      <c r="I246" s="3">
        <v>5553.9</v>
      </c>
      <c r="J246" s="3">
        <v>145927</v>
      </c>
      <c r="K246" s="3">
        <v>471060571392</v>
      </c>
      <c r="L246" s="3">
        <v>6231.2</v>
      </c>
    </row>
    <row r="247" spans="2:12" x14ac:dyDescent="0.35">
      <c r="B247" s="9" t="s">
        <v>15</v>
      </c>
      <c r="C247" s="3">
        <v>5.5330174876014299E-2</v>
      </c>
      <c r="D247" s="3">
        <v>25.131682910036101</v>
      </c>
      <c r="E247" s="3">
        <v>0.83342834981578995</v>
      </c>
      <c r="F247" s="3">
        <v>0.96647685869001598</v>
      </c>
      <c r="G247" s="3">
        <v>4.57515505428373</v>
      </c>
      <c r="H247" s="3">
        <v>6.3409589414640104</v>
      </c>
      <c r="I247" s="3">
        <v>5554.55</v>
      </c>
      <c r="J247" s="3">
        <v>145783</v>
      </c>
      <c r="K247" s="3">
        <v>471053493504</v>
      </c>
      <c r="L247" s="3">
        <v>6230.5</v>
      </c>
    </row>
    <row r="248" spans="2:12" x14ac:dyDescent="0.35">
      <c r="B248" s="9" t="s">
        <v>16</v>
      </c>
      <c r="C248" s="3">
        <v>2.1358414810662901E-2</v>
      </c>
      <c r="D248" s="3">
        <v>33.383452437149799</v>
      </c>
      <c r="E248" s="3">
        <v>0.95021643138235801</v>
      </c>
      <c r="F248" s="3">
        <v>0.990221455076296</v>
      </c>
      <c r="G248" s="3">
        <v>2.79475185815348</v>
      </c>
      <c r="H248" s="3">
        <v>3.2910703025099899</v>
      </c>
      <c r="I248" s="3">
        <v>5549.28</v>
      </c>
      <c r="J248" s="3">
        <v>145879</v>
      </c>
      <c r="K248" s="3">
        <v>471058212096</v>
      </c>
      <c r="L248" s="3">
        <v>6230.77</v>
      </c>
    </row>
    <row r="249" spans="2:12" x14ac:dyDescent="0.35">
      <c r="B249" s="9" t="s">
        <v>17</v>
      </c>
      <c r="C249" s="3">
        <v>2.2593057681317801E-2</v>
      </c>
      <c r="D249" s="3">
        <v>32.896990339525701</v>
      </c>
      <c r="E249" s="3">
        <v>0.94772530846381797</v>
      </c>
      <c r="F249" s="3">
        <v>0.98929894088675996</v>
      </c>
      <c r="G249" s="3">
        <v>2.9518418362782</v>
      </c>
      <c r="H249" s="3">
        <v>3.3773863912592001</v>
      </c>
      <c r="I249" s="3">
        <v>5554.69</v>
      </c>
      <c r="J249" s="3">
        <v>146119</v>
      </c>
      <c r="K249" s="3">
        <v>471070008576</v>
      </c>
      <c r="L249" s="3">
        <v>6231.09</v>
      </c>
    </row>
    <row r="250" spans="2:12" x14ac:dyDescent="0.35">
      <c r="B250" s="9" t="s">
        <v>18</v>
      </c>
      <c r="C250" s="3">
        <v>2.23911332457663E-2</v>
      </c>
      <c r="D250" s="3">
        <v>32.970049633501901</v>
      </c>
      <c r="E250" s="3">
        <v>0.94821858218190502</v>
      </c>
      <c r="F250" s="3">
        <v>0.98865992110636103</v>
      </c>
      <c r="G250" s="3">
        <v>2.80470063053161</v>
      </c>
      <c r="H250" s="3">
        <v>3.3245207270832999</v>
      </c>
      <c r="I250" s="3">
        <v>5558.31</v>
      </c>
      <c r="J250" s="3">
        <v>146503</v>
      </c>
      <c r="K250" s="3">
        <v>471088882944</v>
      </c>
      <c r="L250" s="3">
        <v>6233.09</v>
      </c>
    </row>
    <row r="251" spans="2:12" x14ac:dyDescent="0.35">
      <c r="B251" s="10" t="s">
        <v>35</v>
      </c>
    </row>
    <row r="252" spans="2:12" x14ac:dyDescent="0.35">
      <c r="B252" s="9" t="s">
        <v>11</v>
      </c>
      <c r="C252" s="3">
        <v>2.1444646310986699E-2</v>
      </c>
      <c r="D252" s="3">
        <v>33.349237386925999</v>
      </c>
      <c r="E252" s="3">
        <v>0.95186253182664804</v>
      </c>
      <c r="F252" s="3">
        <v>0.99115456340237396</v>
      </c>
      <c r="G252" s="3">
        <v>2.8583024612862902</v>
      </c>
      <c r="H252" s="3">
        <v>3.0819207320575002</v>
      </c>
      <c r="I252" s="3">
        <v>5556.32</v>
      </c>
      <c r="J252" s="3">
        <v>145927</v>
      </c>
      <c r="K252" s="3">
        <v>471060571392</v>
      </c>
      <c r="L252" s="3">
        <v>6231.2</v>
      </c>
    </row>
    <row r="253" spans="2:12" x14ac:dyDescent="0.35">
      <c r="B253" s="9" t="s">
        <v>12</v>
      </c>
      <c r="C253" s="3">
        <v>2.23678402758089E-2</v>
      </c>
      <c r="D253" s="3">
        <v>32.987169867557199</v>
      </c>
      <c r="E253" s="3">
        <v>0.94827311514442503</v>
      </c>
      <c r="F253" s="3">
        <v>0.98912547713387999</v>
      </c>
      <c r="G253" s="3">
        <v>2.8994969828433401</v>
      </c>
      <c r="H253" s="3">
        <v>3.4486626168994601</v>
      </c>
      <c r="I253" s="3">
        <v>5549.46</v>
      </c>
      <c r="J253" s="3">
        <v>145927</v>
      </c>
      <c r="K253" s="3">
        <v>471060571392</v>
      </c>
      <c r="L253" s="3">
        <v>6230.32</v>
      </c>
    </row>
    <row r="254" spans="2:12" x14ac:dyDescent="0.35">
      <c r="B254" s="9" t="s">
        <v>13</v>
      </c>
      <c r="C254" s="3">
        <v>2.64929640442952E-2</v>
      </c>
      <c r="D254" s="3">
        <v>31.523514176340498</v>
      </c>
      <c r="E254" s="3">
        <v>0.94445290995578501</v>
      </c>
      <c r="F254" s="3">
        <v>0.98427182423933901</v>
      </c>
      <c r="G254" s="3">
        <v>3.11611586061623</v>
      </c>
      <c r="H254" s="3">
        <v>4.3288795539661704</v>
      </c>
      <c r="I254" s="3">
        <v>5570.1</v>
      </c>
      <c r="J254" s="3">
        <v>145927</v>
      </c>
      <c r="K254" s="3">
        <v>471060571392</v>
      </c>
      <c r="L254" s="3">
        <v>6230.72</v>
      </c>
    </row>
    <row r="255" spans="2:12" x14ac:dyDescent="0.35">
      <c r="B255" s="9" t="s">
        <v>14</v>
      </c>
      <c r="C255" s="3">
        <v>3.7382426076421699E-2</v>
      </c>
      <c r="D255" s="3">
        <v>28.540620731279901</v>
      </c>
      <c r="E255" s="3">
        <v>0.933541955363836</v>
      </c>
      <c r="F255" s="3">
        <v>0.96738913488466605</v>
      </c>
      <c r="G255" s="3">
        <v>4.0786982464473596</v>
      </c>
      <c r="H255" s="3">
        <v>6.46068148544376</v>
      </c>
      <c r="I255" s="3">
        <v>5569.92</v>
      </c>
      <c r="J255" s="3">
        <v>145927</v>
      </c>
      <c r="K255" s="3">
        <v>471060571392</v>
      </c>
      <c r="L255" s="3">
        <v>6231.2</v>
      </c>
    </row>
    <row r="256" spans="2:12" x14ac:dyDescent="0.35">
      <c r="B256" s="9" t="s">
        <v>15</v>
      </c>
      <c r="C256" s="3">
        <v>5.9161497745722699E-2</v>
      </c>
      <c r="D256" s="3">
        <v>24.550371154832401</v>
      </c>
      <c r="E256" s="3">
        <v>0.82568462253035202</v>
      </c>
      <c r="F256" s="3">
        <v>0.96563391633360696</v>
      </c>
      <c r="G256" s="3">
        <v>4.7013511176511198</v>
      </c>
      <c r="H256" s="3">
        <v>6.2010241601829099</v>
      </c>
      <c r="I256" s="3">
        <v>5562.29</v>
      </c>
      <c r="J256" s="3">
        <v>145783</v>
      </c>
      <c r="K256" s="3">
        <v>471053493504</v>
      </c>
      <c r="L256" s="3">
        <v>6230.5</v>
      </c>
    </row>
    <row r="257" spans="2:12" x14ac:dyDescent="0.35">
      <c r="B257" s="9" t="s">
        <v>16</v>
      </c>
      <c r="C257" s="3">
        <v>2.41331016176335E-2</v>
      </c>
      <c r="D257" s="3">
        <v>32.326281267221503</v>
      </c>
      <c r="E257" s="3">
        <v>0.94632869480899295</v>
      </c>
      <c r="F257" s="3">
        <v>0.98916336145961203</v>
      </c>
      <c r="G257" s="3">
        <v>2.9920639886470499</v>
      </c>
      <c r="H257" s="3">
        <v>3.4423039242255902</v>
      </c>
      <c r="I257" s="3">
        <v>5567.25</v>
      </c>
      <c r="J257" s="3">
        <v>145879</v>
      </c>
      <c r="K257" s="3">
        <v>471058212096</v>
      </c>
      <c r="L257" s="3">
        <v>6230.77</v>
      </c>
    </row>
    <row r="258" spans="2:12" x14ac:dyDescent="0.35">
      <c r="B258" s="9" t="s">
        <v>17</v>
      </c>
      <c r="C258" s="3">
        <v>2.3510265060440301E-2</v>
      </c>
      <c r="D258" s="3">
        <v>32.555437862103197</v>
      </c>
      <c r="E258" s="3">
        <v>0.94732535416707297</v>
      </c>
      <c r="F258" s="3">
        <v>0.98805854523068204</v>
      </c>
      <c r="G258" s="3">
        <v>2.9587376210735701</v>
      </c>
      <c r="H258" s="3">
        <v>3.4868770984188502</v>
      </c>
      <c r="I258" s="3">
        <v>5561.2</v>
      </c>
      <c r="J258" s="3">
        <v>146119</v>
      </c>
      <c r="K258" s="3">
        <v>471070008576</v>
      </c>
      <c r="L258" s="3">
        <v>6231.09</v>
      </c>
    </row>
    <row r="259" spans="2:12" x14ac:dyDescent="0.35">
      <c r="B259" s="9" t="s">
        <v>18</v>
      </c>
      <c r="C259" s="3">
        <v>2.04753117099865E-2</v>
      </c>
      <c r="D259" s="3">
        <v>33.747251382148598</v>
      </c>
      <c r="E259" s="3">
        <v>0.95292855819594302</v>
      </c>
      <c r="F259" s="3">
        <v>0.99140073568354503</v>
      </c>
      <c r="G259" s="3">
        <v>2.5603713743115302</v>
      </c>
      <c r="H259" s="3">
        <v>3.1629082060370401</v>
      </c>
      <c r="I259" s="3">
        <v>5560.6</v>
      </c>
      <c r="J259" s="3">
        <v>146503</v>
      </c>
      <c r="K259" s="3">
        <v>471088882944</v>
      </c>
      <c r="L259" s="3">
        <v>6233.09</v>
      </c>
    </row>
    <row r="260" spans="2:12" x14ac:dyDescent="0.35">
      <c r="B260" s="10" t="s">
        <v>36</v>
      </c>
    </row>
    <row r="261" spans="2:12" x14ac:dyDescent="0.35">
      <c r="B261" s="9" t="s">
        <v>11</v>
      </c>
      <c r="C261" s="3">
        <v>2.1971877283915801E-2</v>
      </c>
      <c r="D261" s="3">
        <v>33.137282611416197</v>
      </c>
      <c r="E261" s="3">
        <v>0.95272712802235804</v>
      </c>
      <c r="F261" s="3">
        <v>0.99276671629942104</v>
      </c>
      <c r="G261" s="3">
        <v>2.7316625577039999</v>
      </c>
      <c r="H261" s="3">
        <v>2.9335274018195698</v>
      </c>
      <c r="I261" s="3">
        <v>5552.49</v>
      </c>
      <c r="J261" s="3">
        <v>145927</v>
      </c>
      <c r="K261" s="3">
        <v>471060571392</v>
      </c>
      <c r="L261" s="3">
        <v>6231.2</v>
      </c>
    </row>
    <row r="262" spans="2:12" x14ac:dyDescent="0.35">
      <c r="B262" s="9" t="s">
        <v>12</v>
      </c>
      <c r="C262" s="3">
        <v>2.2094939019758002E-2</v>
      </c>
      <c r="D262" s="3">
        <v>33.091350716140703</v>
      </c>
      <c r="E262" s="3">
        <v>0.94798004857978602</v>
      </c>
      <c r="F262" s="3">
        <v>0.98959850469545196</v>
      </c>
      <c r="G262" s="3">
        <v>2.8488187706344399</v>
      </c>
      <c r="H262" s="3">
        <v>3.36519108849614</v>
      </c>
      <c r="I262" s="3">
        <v>5553.73</v>
      </c>
      <c r="J262" s="3">
        <v>145927</v>
      </c>
      <c r="K262" s="3">
        <v>471060571392</v>
      </c>
      <c r="L262" s="3">
        <v>6230.32</v>
      </c>
    </row>
    <row r="263" spans="2:12" x14ac:dyDescent="0.35">
      <c r="B263" s="9" t="s">
        <v>13</v>
      </c>
      <c r="C263" s="3">
        <v>2.60428651537098E-2</v>
      </c>
      <c r="D263" s="3">
        <v>31.671175701066598</v>
      </c>
      <c r="E263" s="3">
        <v>0.94413151875658197</v>
      </c>
      <c r="F263" s="3">
        <v>0.98307961146854295</v>
      </c>
      <c r="G263" s="3">
        <v>3.1693165942206001</v>
      </c>
      <c r="H263" s="3">
        <v>4.4012654719031401</v>
      </c>
      <c r="I263" s="3">
        <v>5547.72</v>
      </c>
      <c r="J263" s="3">
        <v>145927</v>
      </c>
      <c r="K263" s="3">
        <v>471060571392</v>
      </c>
      <c r="L263" s="3">
        <v>6230.72</v>
      </c>
    </row>
    <row r="264" spans="2:12" x14ac:dyDescent="0.35">
      <c r="B264" s="9" t="s">
        <v>14</v>
      </c>
      <c r="C264" s="3">
        <v>3.8240926883565299E-2</v>
      </c>
      <c r="D264" s="3">
        <v>28.343883308049602</v>
      </c>
      <c r="E264" s="3">
        <v>0.92785904876514302</v>
      </c>
      <c r="F264" s="3">
        <v>0.96583027459995396</v>
      </c>
      <c r="G264" s="3">
        <v>4.1935843974233702</v>
      </c>
      <c r="H264" s="3">
        <v>6.4723410452437902</v>
      </c>
      <c r="I264" s="3">
        <v>5553.9</v>
      </c>
      <c r="J264" s="3">
        <v>145927</v>
      </c>
      <c r="K264" s="3">
        <v>471060571392</v>
      </c>
      <c r="L264" s="3">
        <v>6231.2</v>
      </c>
    </row>
    <row r="265" spans="2:12" x14ac:dyDescent="0.35">
      <c r="B265" s="9" t="s">
        <v>15</v>
      </c>
      <c r="C265" s="3">
        <v>6.1758614476309003E-2</v>
      </c>
      <c r="D265" s="3">
        <v>24.178079878949902</v>
      </c>
      <c r="E265" s="3">
        <v>0.82133983252870402</v>
      </c>
      <c r="F265" s="3">
        <v>0.97013153284935005</v>
      </c>
      <c r="G265" s="3">
        <v>4.6431112015014904</v>
      </c>
      <c r="H265" s="3">
        <v>6.1117044957461797</v>
      </c>
      <c r="I265" s="3">
        <v>5555.16</v>
      </c>
      <c r="J265" s="3">
        <v>145783</v>
      </c>
      <c r="K265" s="3">
        <v>471053493504</v>
      </c>
      <c r="L265" s="3">
        <v>6230.5</v>
      </c>
    </row>
    <row r="266" spans="2:12" x14ac:dyDescent="0.35">
      <c r="B266" s="9" t="s">
        <v>16</v>
      </c>
      <c r="C266" s="3">
        <v>2.7761358570267899E-2</v>
      </c>
      <c r="D266" s="3">
        <v>31.113576976016599</v>
      </c>
      <c r="E266" s="3">
        <v>0.938744285656959</v>
      </c>
      <c r="F266" s="3">
        <v>0.98873521012698096</v>
      </c>
      <c r="G266" s="3">
        <v>3.1028949693632399</v>
      </c>
      <c r="H266" s="3">
        <v>3.65474543241461</v>
      </c>
      <c r="I266" s="3">
        <v>5555.53</v>
      </c>
      <c r="J266" s="3">
        <v>145879</v>
      </c>
      <c r="K266" s="3">
        <v>471058212096</v>
      </c>
      <c r="L266" s="3">
        <v>6230.77</v>
      </c>
    </row>
    <row r="267" spans="2:12" x14ac:dyDescent="0.35">
      <c r="B267" s="9" t="s">
        <v>17</v>
      </c>
      <c r="C267" s="3">
        <v>2.2084200096079198E-2</v>
      </c>
      <c r="D267" s="3">
        <v>33.093386112856003</v>
      </c>
      <c r="E267" s="3">
        <v>0.948931964254212</v>
      </c>
      <c r="F267" s="3">
        <v>0.99051636948556199</v>
      </c>
      <c r="G267" s="3">
        <v>2.9142399731602402</v>
      </c>
      <c r="H267" s="3">
        <v>3.34041436383851</v>
      </c>
      <c r="I267" s="3">
        <v>5550.18</v>
      </c>
      <c r="J267" s="3">
        <v>146119</v>
      </c>
      <c r="K267" s="3">
        <v>471070008576</v>
      </c>
      <c r="L267" s="3">
        <v>6231.09</v>
      </c>
    </row>
    <row r="268" spans="2:12" x14ac:dyDescent="0.35">
      <c r="B268" s="9" t="s">
        <v>18</v>
      </c>
      <c r="C268" s="3">
        <v>1.9766622201059101E-2</v>
      </c>
      <c r="D268" s="3">
        <v>34.05102816798</v>
      </c>
      <c r="E268" s="3">
        <v>0.953312203589049</v>
      </c>
      <c r="F268" s="3">
        <v>0.99134327557273105</v>
      </c>
      <c r="G268" s="3">
        <v>2.5554368265204901</v>
      </c>
      <c r="H268" s="3">
        <v>3.1439042718885402</v>
      </c>
      <c r="I268" s="3">
        <v>5556.5</v>
      </c>
      <c r="J268" s="3">
        <v>146503</v>
      </c>
      <c r="K268" s="3">
        <v>471088882944</v>
      </c>
      <c r="L268" s="3">
        <v>6233.09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2.1167898792634001E-2</v>
      </c>
      <c r="D270" s="3">
        <v>33.4605574040352</v>
      </c>
      <c r="E270" s="3">
        <v>0.95281561484812305</v>
      </c>
      <c r="F270" s="3">
        <v>0.99129505253588401</v>
      </c>
      <c r="G270" s="3">
        <v>2.8340756581300601</v>
      </c>
      <c r="H270" s="3">
        <v>2.99495022580843</v>
      </c>
      <c r="I270" s="3">
        <v>5567.49</v>
      </c>
      <c r="J270" s="3">
        <v>145927</v>
      </c>
      <c r="K270" s="3">
        <v>471060571392</v>
      </c>
      <c r="L270" s="3">
        <v>6231.2</v>
      </c>
    </row>
    <row r="271" spans="2:12" x14ac:dyDescent="0.35">
      <c r="B271" s="9" t="s">
        <v>12</v>
      </c>
      <c r="C271" s="3">
        <v>2.2324187083297701E-2</v>
      </c>
      <c r="D271" s="3">
        <v>33.003128132148397</v>
      </c>
      <c r="E271" s="3">
        <v>0.94813943416513302</v>
      </c>
      <c r="F271" s="3">
        <v>0.98935893634385197</v>
      </c>
      <c r="G271" s="3">
        <v>2.9606532078137802</v>
      </c>
      <c r="H271" s="3">
        <v>3.4038155948091502</v>
      </c>
      <c r="I271" s="3">
        <v>5557.08</v>
      </c>
      <c r="J271" s="3">
        <v>145927</v>
      </c>
      <c r="K271" s="3">
        <v>471060571392</v>
      </c>
      <c r="L271" s="3">
        <v>6230.32</v>
      </c>
    </row>
    <row r="272" spans="2:12" x14ac:dyDescent="0.35">
      <c r="B272" s="9" t="s">
        <v>13</v>
      </c>
      <c r="C272" s="3">
        <v>2.8090462203042298E-2</v>
      </c>
      <c r="D272" s="3">
        <v>31.0156942826593</v>
      </c>
      <c r="E272" s="3">
        <v>0.94232844444903896</v>
      </c>
      <c r="F272" s="3">
        <v>0.98297668864438403</v>
      </c>
      <c r="G272" s="3">
        <v>3.32498234372343</v>
      </c>
      <c r="H272" s="3">
        <v>4.5264303959909098</v>
      </c>
      <c r="I272" s="3">
        <v>5565.08</v>
      </c>
      <c r="J272" s="3">
        <v>145927</v>
      </c>
      <c r="K272" s="3">
        <v>471060571392</v>
      </c>
      <c r="L272" s="3">
        <v>6230.72</v>
      </c>
    </row>
    <row r="273" spans="2:13" x14ac:dyDescent="0.35">
      <c r="B273" s="9" t="s">
        <v>14</v>
      </c>
      <c r="C273" s="3">
        <v>3.8238365912798902E-2</v>
      </c>
      <c r="D273" s="3">
        <v>28.343691750078701</v>
      </c>
      <c r="E273" s="3">
        <v>0.93191875700494098</v>
      </c>
      <c r="F273" s="3">
        <v>0.96788431262442398</v>
      </c>
      <c r="G273" s="3">
        <v>4.0372889581124003</v>
      </c>
      <c r="H273" s="3">
        <v>6.6140115483477304</v>
      </c>
      <c r="I273" s="3">
        <v>5558.98</v>
      </c>
      <c r="J273" s="3">
        <v>145927</v>
      </c>
      <c r="K273" s="3">
        <v>471060571392</v>
      </c>
      <c r="L273" s="3">
        <v>6231.2</v>
      </c>
    </row>
    <row r="274" spans="2:13" x14ac:dyDescent="0.35">
      <c r="B274" s="9" t="s">
        <v>15</v>
      </c>
      <c r="C274" s="3">
        <v>6.4580867215066007E-2</v>
      </c>
      <c r="D274" s="3">
        <v>23.788448655313299</v>
      </c>
      <c r="E274" s="3">
        <v>0.80634013172122798</v>
      </c>
      <c r="F274" s="3">
        <v>0.96335110114431499</v>
      </c>
      <c r="G274" s="3">
        <v>4.8520378458636202</v>
      </c>
      <c r="H274" s="3">
        <v>6.4247346267288004</v>
      </c>
      <c r="I274" s="3">
        <v>5559.71</v>
      </c>
      <c r="J274" s="3">
        <v>145783</v>
      </c>
      <c r="K274" s="3">
        <v>471053493504</v>
      </c>
      <c r="L274" s="3">
        <v>6230.5</v>
      </c>
    </row>
    <row r="275" spans="2:13" x14ac:dyDescent="0.35">
      <c r="B275" s="9" t="s">
        <v>16</v>
      </c>
      <c r="C275" s="3">
        <v>2.2740855685511301E-2</v>
      </c>
      <c r="D275" s="3">
        <v>32.841431094824799</v>
      </c>
      <c r="E275" s="3">
        <v>0.94803614353448795</v>
      </c>
      <c r="F275" s="3">
        <v>0.98884912888059995</v>
      </c>
      <c r="G275" s="3">
        <v>2.8879573139291099</v>
      </c>
      <c r="H275" s="3">
        <v>3.3763452142975998</v>
      </c>
      <c r="I275" s="3">
        <v>5555.3</v>
      </c>
      <c r="J275" s="3">
        <v>145879</v>
      </c>
      <c r="K275" s="3">
        <v>471058212096</v>
      </c>
      <c r="L275" s="3">
        <v>6230.77</v>
      </c>
    </row>
    <row r="276" spans="2:13" x14ac:dyDescent="0.35">
      <c r="B276" s="9" t="s">
        <v>17</v>
      </c>
      <c r="C276" s="3">
        <v>2.2318827611891599E-2</v>
      </c>
      <c r="D276" s="3">
        <v>33.002355692780498</v>
      </c>
      <c r="E276" s="3">
        <v>0.94908906609769705</v>
      </c>
      <c r="F276" s="3">
        <v>0.98973481068471703</v>
      </c>
      <c r="G276" s="3">
        <v>2.8541330290023299</v>
      </c>
      <c r="H276" s="3">
        <v>3.3767027320119598</v>
      </c>
      <c r="I276" s="3">
        <v>5561.11</v>
      </c>
      <c r="J276" s="3">
        <v>146119</v>
      </c>
      <c r="K276" s="3">
        <v>471070008576</v>
      </c>
      <c r="L276" s="3">
        <v>6231.09</v>
      </c>
    </row>
    <row r="277" spans="2:13" x14ac:dyDescent="0.35">
      <c r="B277" s="9" t="s">
        <v>18</v>
      </c>
      <c r="C277" s="3">
        <v>1.9954013878675899E-2</v>
      </c>
      <c r="D277" s="3">
        <v>33.969235694358602</v>
      </c>
      <c r="E277" s="3">
        <v>0.954103095176418</v>
      </c>
      <c r="F277" s="3">
        <v>0.99124117993836702</v>
      </c>
      <c r="G277" s="3">
        <v>2.5558172536057402</v>
      </c>
      <c r="H277" s="3">
        <v>3.15225759324347</v>
      </c>
      <c r="I277" s="3">
        <v>5556.29</v>
      </c>
      <c r="J277" s="3">
        <v>146503</v>
      </c>
      <c r="K277" s="3">
        <v>471088882944</v>
      </c>
      <c r="L277" s="3">
        <v>6233.09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4.2456933921886902E-2</v>
      </c>
      <c r="D279" s="3">
        <v>27.428701487752299</v>
      </c>
      <c r="E279" s="3">
        <v>0.90588923079488903</v>
      </c>
      <c r="F279" s="3">
        <v>0.98930770638621002</v>
      </c>
      <c r="G279" s="3">
        <v>3.2703464408937002</v>
      </c>
      <c r="H279" s="3">
        <v>3.9570679612127702</v>
      </c>
      <c r="I279" s="3">
        <v>5559.54</v>
      </c>
      <c r="J279" s="3">
        <v>145927</v>
      </c>
      <c r="K279" s="3">
        <v>471060571392</v>
      </c>
      <c r="L279" s="3">
        <v>6231.2</v>
      </c>
    </row>
    <row r="280" spans="2:13" x14ac:dyDescent="0.35">
      <c r="B280" s="9" t="s">
        <v>12</v>
      </c>
      <c r="C280" s="3">
        <v>2.3119601679967201E-2</v>
      </c>
      <c r="D280" s="3">
        <v>32.698857195894199</v>
      </c>
      <c r="E280" s="3">
        <v>0.94699975203870101</v>
      </c>
      <c r="F280" s="3">
        <v>0.98993432728392095</v>
      </c>
      <c r="G280" s="3">
        <v>3.0243826626022199</v>
      </c>
      <c r="H280" s="3">
        <v>3.41006137591831</v>
      </c>
      <c r="I280" s="3">
        <v>5560.81</v>
      </c>
      <c r="J280" s="3">
        <v>145927</v>
      </c>
      <c r="K280" s="3">
        <v>471060571392</v>
      </c>
      <c r="L280" s="3">
        <v>6230.32</v>
      </c>
    </row>
    <row r="281" spans="2:13" x14ac:dyDescent="0.35">
      <c r="B281" s="9" t="s">
        <v>13</v>
      </c>
      <c r="C281" s="3">
        <v>2.7205433060333999E-2</v>
      </c>
      <c r="D281" s="3">
        <v>31.292357033725501</v>
      </c>
      <c r="E281" s="3">
        <v>0.94134656428520003</v>
      </c>
      <c r="F281" s="3">
        <v>0.98265750284548503</v>
      </c>
      <c r="G281" s="3">
        <v>3.2432514402548498</v>
      </c>
      <c r="H281" s="3">
        <v>4.3879824615147598</v>
      </c>
      <c r="I281" s="3">
        <v>5559.31</v>
      </c>
      <c r="J281" s="3">
        <v>145927</v>
      </c>
      <c r="K281" s="3">
        <v>471060571392</v>
      </c>
      <c r="L281" s="3">
        <v>6230.72</v>
      </c>
    </row>
    <row r="282" spans="2:13" x14ac:dyDescent="0.35">
      <c r="B282" s="9" t="s">
        <v>14</v>
      </c>
      <c r="C282" s="3">
        <v>3.6820990027658103E-2</v>
      </c>
      <c r="D282" s="3">
        <v>28.671914232667</v>
      </c>
      <c r="E282" s="3">
        <v>0.93232469230319504</v>
      </c>
      <c r="F282" s="3">
        <v>0.96801485325200098</v>
      </c>
      <c r="G282" s="3">
        <v>3.9207115053766102</v>
      </c>
      <c r="H282" s="3">
        <v>6.3316592120222204</v>
      </c>
      <c r="I282" s="3">
        <v>5549.76</v>
      </c>
      <c r="J282" s="3">
        <v>145927</v>
      </c>
      <c r="K282" s="3">
        <v>471060571392</v>
      </c>
      <c r="L282" s="3">
        <v>6231.2</v>
      </c>
    </row>
    <row r="283" spans="2:13" x14ac:dyDescent="0.35">
      <c r="B283" s="9" t="s">
        <v>15</v>
      </c>
      <c r="C283" s="3">
        <v>5.9153960271734599E-2</v>
      </c>
      <c r="D283" s="3">
        <v>24.5501526916118</v>
      </c>
      <c r="E283" s="3">
        <v>0.83002380121139496</v>
      </c>
      <c r="F283" s="3">
        <v>0.97257079150896097</v>
      </c>
      <c r="G283" s="3">
        <v>4.5885293874520503</v>
      </c>
      <c r="H283" s="3">
        <v>5.8443060048347704</v>
      </c>
      <c r="I283" s="3">
        <v>5550.7</v>
      </c>
      <c r="J283" s="3">
        <v>145783</v>
      </c>
      <c r="K283" s="3">
        <v>471053493504</v>
      </c>
      <c r="L283" s="3">
        <v>6230.5</v>
      </c>
    </row>
    <row r="284" spans="2:13" x14ac:dyDescent="0.35">
      <c r="B284" s="9" t="s">
        <v>16</v>
      </c>
      <c r="C284" s="3">
        <v>2.4051650725789402E-2</v>
      </c>
      <c r="D284" s="3">
        <v>32.355999935906802</v>
      </c>
      <c r="E284" s="3">
        <v>0.94594659115472801</v>
      </c>
      <c r="F284" s="3">
        <v>0.98894675843201896</v>
      </c>
      <c r="G284" s="3">
        <v>3.0601923987662598</v>
      </c>
      <c r="H284" s="3">
        <v>3.46275265682696</v>
      </c>
      <c r="I284" s="3">
        <v>5573.81</v>
      </c>
      <c r="J284" s="3">
        <v>145879</v>
      </c>
      <c r="K284" s="3">
        <v>471058212096</v>
      </c>
      <c r="L284" s="3">
        <v>6230.77</v>
      </c>
    </row>
    <row r="285" spans="2:13" x14ac:dyDescent="0.35">
      <c r="B285" s="9" t="s">
        <v>17</v>
      </c>
      <c r="C285" s="3">
        <v>2.0402545500002599E-2</v>
      </c>
      <c r="D285" s="3">
        <v>33.780362859862599</v>
      </c>
      <c r="E285" s="3">
        <v>0.95078970853461198</v>
      </c>
      <c r="F285" s="3">
        <v>0.99052632700731602</v>
      </c>
      <c r="G285" s="3">
        <v>2.68636851677438</v>
      </c>
      <c r="H285" s="3">
        <v>3.2459596778063999</v>
      </c>
      <c r="I285" s="3">
        <v>5573.82</v>
      </c>
      <c r="J285" s="3">
        <v>146119</v>
      </c>
      <c r="K285" s="3">
        <v>471070008576</v>
      </c>
      <c r="L285" s="3">
        <v>6231.09</v>
      </c>
    </row>
    <row r="286" spans="2:13" x14ac:dyDescent="0.35">
      <c r="B286" s="9" t="s">
        <v>18</v>
      </c>
      <c r="C286" s="3">
        <v>2.2543083268659801E-2</v>
      </c>
      <c r="D286" s="3">
        <v>32.916382868149498</v>
      </c>
      <c r="E286" s="3">
        <v>0.94862435014035595</v>
      </c>
      <c r="F286" s="3">
        <v>0.99035483810652003</v>
      </c>
      <c r="G286" s="3">
        <v>2.9649048008421701</v>
      </c>
      <c r="H286" s="3">
        <v>3.3372470770543301</v>
      </c>
      <c r="I286" s="3">
        <v>5572.39</v>
      </c>
      <c r="J286" s="3">
        <v>146503</v>
      </c>
      <c r="K286" s="3">
        <v>471088882944</v>
      </c>
      <c r="L286" s="3">
        <v>6233.09</v>
      </c>
    </row>
    <row r="287" spans="2:13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3.0167552064750379E-2</v>
      </c>
      <c r="D287" s="10">
        <f t="shared" ref="D287" si="8">(SUM(D198:D205)+SUM(D207:D214)+SUM(D216:D223)+SUM(D225:D232)+SUM(D234:D241)+SUM(D243:D250)+SUM(D252:D259)+SUM(D261:D268)+SUM(D270:D277)+SUM(D279:D286))/80</f>
        <v>30.995758150274821</v>
      </c>
      <c r="E287" s="10">
        <f t="shared" ref="E287" si="9">(SUM(E198:E205)+SUM(E207:E214)+SUM(E216:E223)+SUM(E225:E232)+SUM(E234:E241)+SUM(E243:E250)+SUM(E252:E259)+SUM(E261:E268)+SUM(E270:E277)+SUM(E279:E286))/80</f>
        <v>0.92904197060655136</v>
      </c>
      <c r="F287" s="10">
        <f t="shared" ref="F287:L287" si="10">(SUM(F198:F205)+SUM(F207:F214)+SUM(F216:F223)+SUM(F225:F232)+SUM(F234:F241)+SUM(F243:F250)+SUM(F252:F259)+SUM(F261:F268)+SUM(F270:F277)+SUM(F279:F286))/80</f>
        <v>0.98318929103003982</v>
      </c>
      <c r="G287" s="10">
        <f t="shared" si="10"/>
        <v>3.3152518624347929</v>
      </c>
      <c r="H287" s="10">
        <f t="shared" si="10"/>
        <v>4.221644908982177</v>
      </c>
      <c r="I287" s="10">
        <f t="shared" si="10"/>
        <v>5556.5156250000009</v>
      </c>
      <c r="J287" s="10">
        <f t="shared" si="10"/>
        <v>145999</v>
      </c>
      <c r="K287" s="10">
        <f t="shared" si="10"/>
        <v>471064110336</v>
      </c>
      <c r="L287" s="10">
        <f t="shared" si="10"/>
        <v>6231.1112500000008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2.6159462441733047E-2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31.894709297415854</v>
      </c>
      <c r="E288" s="12">
        <f t="shared" si="11"/>
        <v>0.94317487820197998</v>
      </c>
      <c r="F288" s="12">
        <f t="shared" si="11"/>
        <v>0.98521339843545175</v>
      </c>
      <c r="G288" s="12">
        <f t="shared" si="11"/>
        <v>3.1396861446098061</v>
      </c>
      <c r="H288" s="12">
        <f t="shared" si="11"/>
        <v>3.9689527129595752</v>
      </c>
      <c r="I288" s="12">
        <f t="shared" si="11"/>
        <v>5556.6705714285717</v>
      </c>
      <c r="J288" s="12">
        <f t="shared" si="11"/>
        <v>146029.85714285713</v>
      </c>
      <c r="K288" s="12">
        <f t="shared" si="11"/>
        <v>471065627026.28571</v>
      </c>
      <c r="L288" s="12">
        <f t="shared" si="11"/>
        <v>6231.1985714285756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1.4941473452100699E-2</v>
      </c>
      <c r="D293" s="3">
        <v>36.461317661553103</v>
      </c>
      <c r="E293" s="3">
        <v>0.97738570814548797</v>
      </c>
      <c r="F293" s="3">
        <v>0.99699189710592195</v>
      </c>
      <c r="G293" s="3">
        <v>1.61022241116618</v>
      </c>
      <c r="H293" s="3">
        <v>3.1547230780904298</v>
      </c>
      <c r="I293" s="3">
        <v>19416.7</v>
      </c>
      <c r="J293" s="3">
        <v>145446</v>
      </c>
      <c r="K293" s="3">
        <v>1884147913728</v>
      </c>
      <c r="L293" s="3">
        <v>6321.47</v>
      </c>
    </row>
    <row r="294" spans="2:12" x14ac:dyDescent="0.35">
      <c r="B294" s="9" t="s">
        <v>12</v>
      </c>
      <c r="C294" s="3">
        <v>1.6814618371501298E-2</v>
      </c>
      <c r="D294" s="3">
        <v>35.4460751618426</v>
      </c>
      <c r="E294" s="3">
        <v>0.97540783975434997</v>
      </c>
      <c r="F294" s="3">
        <v>0.99584417278070503</v>
      </c>
      <c r="G294" s="3">
        <v>1.7268863547084099</v>
      </c>
      <c r="H294" s="3">
        <v>3.6515292670891801</v>
      </c>
      <c r="I294" s="3">
        <v>19411.45</v>
      </c>
      <c r="J294" s="3">
        <v>145446</v>
      </c>
      <c r="K294" s="3">
        <v>1884147913728</v>
      </c>
      <c r="L294" s="3">
        <v>6321.47</v>
      </c>
    </row>
    <row r="295" spans="2:12" x14ac:dyDescent="0.35">
      <c r="B295" s="9" t="s">
        <v>13</v>
      </c>
      <c r="C295" s="3">
        <v>2.12877168136032E-2</v>
      </c>
      <c r="D295" s="3">
        <v>33.4125007813007</v>
      </c>
      <c r="E295" s="3">
        <v>0.973052374645342</v>
      </c>
      <c r="F295" s="3">
        <v>0.99227016968070902</v>
      </c>
      <c r="G295" s="3">
        <v>2.0146062429491201</v>
      </c>
      <c r="H295" s="3">
        <v>4.8049445928896999</v>
      </c>
      <c r="I295" s="3">
        <v>19448.68</v>
      </c>
      <c r="J295" s="3">
        <v>145446</v>
      </c>
      <c r="K295" s="3">
        <v>1884147913728</v>
      </c>
      <c r="L295" s="3">
        <v>6321.38</v>
      </c>
    </row>
    <row r="296" spans="2:12" x14ac:dyDescent="0.35">
      <c r="B296" s="9" t="s">
        <v>14</v>
      </c>
      <c r="C296" s="3">
        <v>3.1564912980621099E-2</v>
      </c>
      <c r="D296" s="3">
        <v>30.006748242221999</v>
      </c>
      <c r="E296" s="3">
        <v>0.96740825580762602</v>
      </c>
      <c r="F296" s="3">
        <v>0.98255243445856499</v>
      </c>
      <c r="G296" s="3">
        <v>2.7237814841335899</v>
      </c>
      <c r="H296" s="3">
        <v>7.2149601929426002</v>
      </c>
      <c r="I296" s="3">
        <v>19421.3</v>
      </c>
      <c r="J296" s="3">
        <v>145446</v>
      </c>
      <c r="K296" s="3">
        <v>1884147913728</v>
      </c>
      <c r="L296" s="3">
        <v>6321.38</v>
      </c>
    </row>
    <row r="297" spans="2:12" x14ac:dyDescent="0.35">
      <c r="B297" s="9" t="s">
        <v>15</v>
      </c>
      <c r="C297" s="3">
        <v>4.7777720378884399E-2</v>
      </c>
      <c r="D297" s="3">
        <v>26.407071391363999</v>
      </c>
      <c r="E297" s="3">
        <v>0.91982916168274098</v>
      </c>
      <c r="F297" s="3">
        <v>0.98522301709364002</v>
      </c>
      <c r="G297" s="3">
        <v>3.63145548794231</v>
      </c>
      <c r="H297" s="3">
        <v>6.3235936123860803</v>
      </c>
      <c r="I297" s="3">
        <v>19415.63</v>
      </c>
      <c r="J297" s="3">
        <v>145302</v>
      </c>
      <c r="K297" s="3">
        <v>1884119602176</v>
      </c>
      <c r="L297" s="3">
        <v>6320.94</v>
      </c>
    </row>
    <row r="298" spans="2:12" x14ac:dyDescent="0.35">
      <c r="B298" s="9" t="s">
        <v>16</v>
      </c>
      <c r="C298" s="3">
        <v>1.7331590220495699E-2</v>
      </c>
      <c r="D298" s="3">
        <v>35.185042989673804</v>
      </c>
      <c r="E298" s="3">
        <v>0.97469041940922696</v>
      </c>
      <c r="F298" s="3">
        <v>0.99556033593087101</v>
      </c>
      <c r="G298" s="3">
        <v>1.7626989146098899</v>
      </c>
      <c r="H298" s="3">
        <v>3.7194956257463301</v>
      </c>
      <c r="I298" s="3">
        <v>19477.59</v>
      </c>
      <c r="J298" s="3">
        <v>145398</v>
      </c>
      <c r="K298" s="3">
        <v>1884138476544</v>
      </c>
      <c r="L298" s="3">
        <v>6322.22</v>
      </c>
    </row>
    <row r="299" spans="2:12" x14ac:dyDescent="0.35">
      <c r="B299" s="9" t="s">
        <v>17</v>
      </c>
      <c r="C299" s="3">
        <v>1.6776830463156901E-2</v>
      </c>
      <c r="D299" s="3">
        <v>35.465495827035198</v>
      </c>
      <c r="E299" s="3">
        <v>0.97536179721058902</v>
      </c>
      <c r="F299" s="3">
        <v>0.99588325736436201</v>
      </c>
      <c r="G299" s="3">
        <v>1.7334481107050399</v>
      </c>
      <c r="H299" s="3">
        <v>3.6417962475219099</v>
      </c>
      <c r="I299" s="3">
        <v>19418.169999999998</v>
      </c>
      <c r="J299" s="3">
        <v>145638</v>
      </c>
      <c r="K299" s="3">
        <v>1884185662464</v>
      </c>
      <c r="L299" s="3">
        <v>6322.62</v>
      </c>
    </row>
    <row r="300" spans="2:12" x14ac:dyDescent="0.35">
      <c r="B300" s="9" t="s">
        <v>18</v>
      </c>
      <c r="C300" s="3">
        <v>1.68093569098994E-2</v>
      </c>
      <c r="D300" s="3">
        <v>35.448199345163999</v>
      </c>
      <c r="E300" s="3">
        <v>0.97549568639339101</v>
      </c>
      <c r="F300" s="3">
        <v>0.99590287420115797</v>
      </c>
      <c r="G300" s="3">
        <v>1.7270522541554101</v>
      </c>
      <c r="H300" s="3">
        <v>3.6273230766706499</v>
      </c>
      <c r="I300" s="3">
        <v>19413.439999999999</v>
      </c>
      <c r="J300" s="3">
        <v>146022</v>
      </c>
      <c r="K300" s="3">
        <v>1884261159936</v>
      </c>
      <c r="L300" s="3">
        <v>6322.18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1.47743667417228E-2</v>
      </c>
      <c r="D302" s="3">
        <v>36.557421139078897</v>
      </c>
      <c r="E302" s="3">
        <v>0.97763714640869104</v>
      </c>
      <c r="F302" s="3">
        <v>0.99702347896950305</v>
      </c>
      <c r="G302" s="3">
        <v>1.5959700188472401</v>
      </c>
      <c r="H302" s="3">
        <v>3.12796154314867</v>
      </c>
      <c r="I302" s="3">
        <v>19453.79</v>
      </c>
      <c r="J302" s="3">
        <v>145446</v>
      </c>
      <c r="K302" s="3">
        <v>1884147913728</v>
      </c>
      <c r="L302" s="3">
        <v>6321.47</v>
      </c>
    </row>
    <row r="303" spans="2:12" x14ac:dyDescent="0.35">
      <c r="B303" s="9" t="s">
        <v>12</v>
      </c>
      <c r="C303" s="3">
        <v>1.6808387092655599E-2</v>
      </c>
      <c r="D303" s="3">
        <v>35.449046502147901</v>
      </c>
      <c r="E303" s="3">
        <v>0.975415239949044</v>
      </c>
      <c r="F303" s="3">
        <v>0.99587414195262502</v>
      </c>
      <c r="G303" s="3">
        <v>1.72373631787591</v>
      </c>
      <c r="H303" s="3">
        <v>3.6603265507401499</v>
      </c>
      <c r="I303" s="3">
        <v>19451.64</v>
      </c>
      <c r="J303" s="3">
        <v>145446</v>
      </c>
      <c r="K303" s="3">
        <v>1884147913728</v>
      </c>
      <c r="L303" s="3">
        <v>6321.47</v>
      </c>
    </row>
    <row r="304" spans="2:12" x14ac:dyDescent="0.35">
      <c r="B304" s="9" t="s">
        <v>13</v>
      </c>
      <c r="C304" s="3">
        <v>2.14953451823938E-2</v>
      </c>
      <c r="D304" s="3">
        <v>33.3286424740296</v>
      </c>
      <c r="E304" s="3">
        <v>0.97282014128885197</v>
      </c>
      <c r="F304" s="3">
        <v>0.99233193915514994</v>
      </c>
      <c r="G304" s="3">
        <v>2.0270814602287901</v>
      </c>
      <c r="H304" s="3">
        <v>4.82694762041407</v>
      </c>
      <c r="I304" s="3">
        <v>19420.849999999999</v>
      </c>
      <c r="J304" s="3">
        <v>145446</v>
      </c>
      <c r="K304" s="3">
        <v>1884147913728</v>
      </c>
      <c r="L304" s="3">
        <v>6321.38</v>
      </c>
    </row>
    <row r="305" spans="2:12" x14ac:dyDescent="0.35">
      <c r="B305" s="9" t="s">
        <v>14</v>
      </c>
      <c r="C305" s="3">
        <v>3.1313139463531203E-2</v>
      </c>
      <c r="D305" s="3">
        <v>30.076118864858699</v>
      </c>
      <c r="E305" s="3">
        <v>0.96763744380141803</v>
      </c>
      <c r="F305" s="3">
        <v>0.98279012327090898</v>
      </c>
      <c r="G305" s="3">
        <v>2.7083863311901499</v>
      </c>
      <c r="H305" s="3">
        <v>7.1878127523127402</v>
      </c>
      <c r="I305" s="3">
        <v>19422.47</v>
      </c>
      <c r="J305" s="3">
        <v>145446</v>
      </c>
      <c r="K305" s="3">
        <v>1884147913728</v>
      </c>
      <c r="L305" s="3">
        <v>6321.38</v>
      </c>
    </row>
    <row r="306" spans="2:12" x14ac:dyDescent="0.35">
      <c r="B306" s="9" t="s">
        <v>15</v>
      </c>
      <c r="C306" s="3">
        <v>4.7204995169973903E-2</v>
      </c>
      <c r="D306" s="3">
        <v>26.511742962571301</v>
      </c>
      <c r="E306" s="3">
        <v>0.92144238984974802</v>
      </c>
      <c r="F306" s="3">
        <v>0.98596297471267302</v>
      </c>
      <c r="G306" s="3">
        <v>3.5894573220289301</v>
      </c>
      <c r="H306" s="3">
        <v>6.2159993499381603</v>
      </c>
      <c r="I306" s="3">
        <v>19443.95</v>
      </c>
      <c r="J306" s="3">
        <v>145302</v>
      </c>
      <c r="K306" s="3">
        <v>1884119602176</v>
      </c>
      <c r="L306" s="3">
        <v>6320.94</v>
      </c>
    </row>
    <row r="307" spans="2:12" x14ac:dyDescent="0.35">
      <c r="B307" s="9" t="s">
        <v>16</v>
      </c>
      <c r="C307" s="3">
        <v>1.6997621791046101E-2</v>
      </c>
      <c r="D307" s="3">
        <v>35.353018510709099</v>
      </c>
      <c r="E307" s="3">
        <v>0.97520597886932803</v>
      </c>
      <c r="F307" s="3">
        <v>0.99574512951174698</v>
      </c>
      <c r="G307" s="3">
        <v>1.7283383469298601</v>
      </c>
      <c r="H307" s="3">
        <v>3.6880916966030801</v>
      </c>
      <c r="I307" s="3">
        <v>19417.419999999998</v>
      </c>
      <c r="J307" s="3">
        <v>145398</v>
      </c>
      <c r="K307" s="3">
        <v>1884138476544</v>
      </c>
      <c r="L307" s="3">
        <v>6322.22</v>
      </c>
    </row>
    <row r="308" spans="2:12" x14ac:dyDescent="0.35">
      <c r="B308" s="9" t="s">
        <v>17</v>
      </c>
      <c r="C308" s="3">
        <v>1.65742949951765E-2</v>
      </c>
      <c r="D308" s="3">
        <v>35.570009374172997</v>
      </c>
      <c r="E308" s="3">
        <v>0.97564609731890595</v>
      </c>
      <c r="F308" s="3">
        <v>0.99595490741094705</v>
      </c>
      <c r="G308" s="3">
        <v>1.71585472449224</v>
      </c>
      <c r="H308" s="3">
        <v>3.6251327203811901</v>
      </c>
      <c r="I308" s="3">
        <v>19417.16</v>
      </c>
      <c r="J308" s="3">
        <v>145638</v>
      </c>
      <c r="K308" s="3">
        <v>1884185662464</v>
      </c>
      <c r="L308" s="3">
        <v>6322.62</v>
      </c>
    </row>
    <row r="309" spans="2:12" x14ac:dyDescent="0.35">
      <c r="B309" s="9" t="s">
        <v>18</v>
      </c>
      <c r="C309" s="3">
        <v>1.62031635249065E-2</v>
      </c>
      <c r="D309" s="3">
        <v>35.765067559808998</v>
      </c>
      <c r="E309" s="3">
        <v>0.97762567957893698</v>
      </c>
      <c r="F309" s="3">
        <v>0.99619675621884896</v>
      </c>
      <c r="G309" s="3">
        <v>1.64755548113799</v>
      </c>
      <c r="H309" s="3">
        <v>3.5453834316321302</v>
      </c>
      <c r="I309" s="3">
        <v>19418.82</v>
      </c>
      <c r="J309" s="3">
        <v>146022</v>
      </c>
      <c r="K309" s="3">
        <v>1884261159936</v>
      </c>
      <c r="L309" s="3">
        <v>6322.18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1.44286505623283E-2</v>
      </c>
      <c r="D311" s="3">
        <v>36.761280723298803</v>
      </c>
      <c r="E311" s="3">
        <v>0.97840338032325902</v>
      </c>
      <c r="F311" s="3">
        <v>0.99726393286876402</v>
      </c>
      <c r="G311" s="3">
        <v>1.56898419544069</v>
      </c>
      <c r="H311" s="3">
        <v>3.0834649951401598</v>
      </c>
      <c r="I311" s="3">
        <v>19415.11</v>
      </c>
      <c r="J311" s="3">
        <v>145446</v>
      </c>
      <c r="K311" s="3">
        <v>1884147913728</v>
      </c>
      <c r="L311" s="3">
        <v>6321.47</v>
      </c>
    </row>
    <row r="312" spans="2:12" x14ac:dyDescent="0.35">
      <c r="B312" s="9" t="s">
        <v>12</v>
      </c>
      <c r="C312" s="3">
        <v>1.6756346492266701E-2</v>
      </c>
      <c r="D312" s="3">
        <v>35.476152744477901</v>
      </c>
      <c r="E312" s="3">
        <v>0.97546303717221705</v>
      </c>
      <c r="F312" s="3">
        <v>0.99598889804403201</v>
      </c>
      <c r="G312" s="3">
        <v>1.7241012580272499</v>
      </c>
      <c r="H312" s="3">
        <v>3.6689816810790301</v>
      </c>
      <c r="I312" s="3">
        <v>19421.36</v>
      </c>
      <c r="J312" s="3">
        <v>145446</v>
      </c>
      <c r="K312" s="3">
        <v>1884147913728</v>
      </c>
      <c r="L312" s="3">
        <v>6321.47</v>
      </c>
    </row>
    <row r="313" spans="2:12" x14ac:dyDescent="0.35">
      <c r="B313" s="9" t="s">
        <v>13</v>
      </c>
      <c r="C313" s="3">
        <v>2.1422170652225601E-2</v>
      </c>
      <c r="D313" s="3">
        <v>33.358234956173099</v>
      </c>
      <c r="E313" s="3">
        <v>0.97293545640602197</v>
      </c>
      <c r="F313" s="3">
        <v>0.99247142953261702</v>
      </c>
      <c r="G313" s="3">
        <v>2.0225858527977101</v>
      </c>
      <c r="H313" s="3">
        <v>4.8239534362366703</v>
      </c>
      <c r="I313" s="3">
        <v>19415.45</v>
      </c>
      <c r="J313" s="3">
        <v>145446</v>
      </c>
      <c r="K313" s="3">
        <v>1884147913728</v>
      </c>
      <c r="L313" s="3">
        <v>6321.38</v>
      </c>
    </row>
    <row r="314" spans="2:12" x14ac:dyDescent="0.35">
      <c r="B314" s="9" t="s">
        <v>14</v>
      </c>
      <c r="C314" s="3">
        <v>3.12984673635998E-2</v>
      </c>
      <c r="D314" s="3">
        <v>30.079840729789598</v>
      </c>
      <c r="E314" s="3">
        <v>0.96764476267436195</v>
      </c>
      <c r="F314" s="3">
        <v>0.98318112372989797</v>
      </c>
      <c r="G314" s="3">
        <v>2.7103044121028601</v>
      </c>
      <c r="H314" s="3">
        <v>7.1453195841651498</v>
      </c>
      <c r="I314" s="3">
        <v>19421.14</v>
      </c>
      <c r="J314" s="3">
        <v>145446</v>
      </c>
      <c r="K314" s="3">
        <v>1884147913728</v>
      </c>
      <c r="L314" s="3">
        <v>6321.38</v>
      </c>
    </row>
    <row r="315" spans="2:12" x14ac:dyDescent="0.35">
      <c r="B315" s="9" t="s">
        <v>15</v>
      </c>
      <c r="C315" s="3">
        <v>4.3947733618524998E-2</v>
      </c>
      <c r="D315" s="3">
        <v>27.132151775284999</v>
      </c>
      <c r="E315" s="3">
        <v>0.92700776709528498</v>
      </c>
      <c r="F315" s="3">
        <v>0.98779945735851404</v>
      </c>
      <c r="G315" s="3">
        <v>3.4130426255242998</v>
      </c>
      <c r="H315" s="3">
        <v>6.01148598382823</v>
      </c>
      <c r="I315" s="3">
        <v>19430.78</v>
      </c>
      <c r="J315" s="3">
        <v>145302</v>
      </c>
      <c r="K315" s="3">
        <v>1884119602176</v>
      </c>
      <c r="L315" s="3">
        <v>6320.94</v>
      </c>
    </row>
    <row r="316" spans="2:12" x14ac:dyDescent="0.35">
      <c r="B316" s="9" t="s">
        <v>16</v>
      </c>
      <c r="C316" s="3">
        <v>1.73644654184947E-2</v>
      </c>
      <c r="D316" s="3">
        <v>35.168647164253997</v>
      </c>
      <c r="E316" s="3">
        <v>0.97464198660131496</v>
      </c>
      <c r="F316" s="3">
        <v>0.99579281148994303</v>
      </c>
      <c r="G316" s="3">
        <v>1.7734319777058301</v>
      </c>
      <c r="H316" s="3">
        <v>3.7383687190835402</v>
      </c>
      <c r="I316" s="3">
        <v>19412.490000000002</v>
      </c>
      <c r="J316" s="3">
        <v>145398</v>
      </c>
      <c r="K316" s="3">
        <v>1884138476544</v>
      </c>
      <c r="L316" s="3">
        <v>6322.22</v>
      </c>
    </row>
    <row r="317" spans="2:12" x14ac:dyDescent="0.35">
      <c r="B317" s="9" t="s">
        <v>17</v>
      </c>
      <c r="C317" s="3">
        <v>1.6538501512753399E-2</v>
      </c>
      <c r="D317" s="3">
        <v>35.589101928055101</v>
      </c>
      <c r="E317" s="3">
        <v>0.97563511859277896</v>
      </c>
      <c r="F317" s="3">
        <v>0.99600273528376504</v>
      </c>
      <c r="G317" s="3">
        <v>1.7162193617318</v>
      </c>
      <c r="H317" s="3">
        <v>3.6422692381219299</v>
      </c>
      <c r="I317" s="3">
        <v>19438.88</v>
      </c>
      <c r="J317" s="3">
        <v>145638</v>
      </c>
      <c r="K317" s="3">
        <v>1884185662464</v>
      </c>
      <c r="L317" s="3">
        <v>6322.62</v>
      </c>
    </row>
    <row r="318" spans="2:12" x14ac:dyDescent="0.35">
      <c r="B318" s="9" t="s">
        <v>18</v>
      </c>
      <c r="C318" s="3">
        <v>1.51506409540582E-2</v>
      </c>
      <c r="D318" s="3">
        <v>36.342310979095799</v>
      </c>
      <c r="E318" s="3">
        <v>0.98314590977023197</v>
      </c>
      <c r="F318" s="3">
        <v>0.99678604800575499</v>
      </c>
      <c r="G318" s="3">
        <v>1.47996449952289</v>
      </c>
      <c r="H318" s="3">
        <v>3.3168128586049401</v>
      </c>
      <c r="I318" s="3">
        <v>19433.78</v>
      </c>
      <c r="J318" s="3">
        <v>146022</v>
      </c>
      <c r="K318" s="3">
        <v>1884261159936</v>
      </c>
      <c r="L318" s="3">
        <v>6322.18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1.4529253968460901E-2</v>
      </c>
      <c r="D320" s="3">
        <v>36.701697810023703</v>
      </c>
      <c r="E320" s="3">
        <v>0.97807735763580195</v>
      </c>
      <c r="F320" s="3">
        <v>0.99717862950448</v>
      </c>
      <c r="G320" s="3">
        <v>1.5769348542196799</v>
      </c>
      <c r="H320" s="3">
        <v>3.0920678318432002</v>
      </c>
      <c r="I320" s="3">
        <v>19488.02</v>
      </c>
      <c r="J320" s="3">
        <v>145446</v>
      </c>
      <c r="K320" s="3">
        <v>1884147913728</v>
      </c>
      <c r="L320" s="3">
        <v>6321.47</v>
      </c>
    </row>
    <row r="321" spans="2:12" x14ac:dyDescent="0.35">
      <c r="B321" s="9" t="s">
        <v>12</v>
      </c>
      <c r="C321" s="3">
        <v>1.6755028820946101E-2</v>
      </c>
      <c r="D321" s="3">
        <v>35.476793599141203</v>
      </c>
      <c r="E321" s="3">
        <v>0.97547373380147095</v>
      </c>
      <c r="F321" s="3">
        <v>0.99597004347787199</v>
      </c>
      <c r="G321" s="3">
        <v>1.7206090513116401</v>
      </c>
      <c r="H321" s="3">
        <v>3.6550690126265399</v>
      </c>
      <c r="I321" s="3">
        <v>19445.41</v>
      </c>
      <c r="J321" s="3">
        <v>145446</v>
      </c>
      <c r="K321" s="3">
        <v>1884147913728</v>
      </c>
      <c r="L321" s="3">
        <v>6321.47</v>
      </c>
    </row>
    <row r="322" spans="2:12" x14ac:dyDescent="0.35">
      <c r="B322" s="9" t="s">
        <v>13</v>
      </c>
      <c r="C322" s="3">
        <v>2.13710764242988E-2</v>
      </c>
      <c r="D322" s="3">
        <v>33.378857974564298</v>
      </c>
      <c r="E322" s="3">
        <v>0.97293421108712397</v>
      </c>
      <c r="F322" s="3">
        <v>0.99239243554242296</v>
      </c>
      <c r="G322" s="3">
        <v>2.0202228830192901</v>
      </c>
      <c r="H322" s="3">
        <v>4.8231047852323004</v>
      </c>
      <c r="I322" s="3">
        <v>19425.03</v>
      </c>
      <c r="J322" s="3">
        <v>145446</v>
      </c>
      <c r="K322" s="3">
        <v>1884147913728</v>
      </c>
      <c r="L322" s="3">
        <v>6321.38</v>
      </c>
    </row>
    <row r="323" spans="2:12" x14ac:dyDescent="0.35">
      <c r="B323" s="9" t="s">
        <v>14</v>
      </c>
      <c r="C323" s="3">
        <v>3.1268253228634899E-2</v>
      </c>
      <c r="D323" s="3">
        <v>30.088318417102101</v>
      </c>
      <c r="E323" s="3">
        <v>0.96763786363558002</v>
      </c>
      <c r="F323" s="3">
        <v>0.98309901396353905</v>
      </c>
      <c r="G323" s="3">
        <v>2.7098105771975498</v>
      </c>
      <c r="H323" s="3">
        <v>7.1160027047001604</v>
      </c>
      <c r="I323" s="3">
        <v>19443.97</v>
      </c>
      <c r="J323" s="3">
        <v>145446</v>
      </c>
      <c r="K323" s="3">
        <v>1884147913728</v>
      </c>
      <c r="L323" s="3">
        <v>6321.38</v>
      </c>
    </row>
    <row r="324" spans="2:12" x14ac:dyDescent="0.35">
      <c r="B324" s="9" t="s">
        <v>15</v>
      </c>
      <c r="C324" s="3">
        <v>4.5646454635330597E-2</v>
      </c>
      <c r="D324" s="3">
        <v>26.803229746643598</v>
      </c>
      <c r="E324" s="3">
        <v>0.92345168645758102</v>
      </c>
      <c r="F324" s="3">
        <v>0.986818321814525</v>
      </c>
      <c r="G324" s="3">
        <v>3.5065034299297002</v>
      </c>
      <c r="H324" s="3">
        <v>6.1384352948366701</v>
      </c>
      <c r="I324" s="3">
        <v>19457.47</v>
      </c>
      <c r="J324" s="3">
        <v>145302</v>
      </c>
      <c r="K324" s="3">
        <v>1884119602176</v>
      </c>
      <c r="L324" s="3">
        <v>6320.94</v>
      </c>
    </row>
    <row r="325" spans="2:12" x14ac:dyDescent="0.35">
      <c r="B325" s="9" t="s">
        <v>16</v>
      </c>
      <c r="C325" s="3">
        <v>1.7030494144406001E-2</v>
      </c>
      <c r="D325" s="3">
        <v>35.336239580538802</v>
      </c>
      <c r="E325" s="3">
        <v>0.97515205006977101</v>
      </c>
      <c r="F325" s="3">
        <v>0.99588708269294302</v>
      </c>
      <c r="G325" s="3">
        <v>1.7367115623063401</v>
      </c>
      <c r="H325" s="3">
        <v>3.70047184136055</v>
      </c>
      <c r="I325" s="3">
        <v>19444.45</v>
      </c>
      <c r="J325" s="3">
        <v>145398</v>
      </c>
      <c r="K325" s="3">
        <v>1884138476544</v>
      </c>
      <c r="L325" s="3">
        <v>6322.22</v>
      </c>
    </row>
    <row r="326" spans="2:12" x14ac:dyDescent="0.35">
      <c r="B326" s="9" t="s">
        <v>17</v>
      </c>
      <c r="C326" s="3">
        <v>1.6564298157147401E-2</v>
      </c>
      <c r="D326" s="3">
        <v>35.575488396996199</v>
      </c>
      <c r="E326" s="3">
        <v>0.97553439093369798</v>
      </c>
      <c r="F326" s="3">
        <v>0.99597211925527196</v>
      </c>
      <c r="G326" s="3">
        <v>1.72138819397999</v>
      </c>
      <c r="H326" s="3">
        <v>3.6373049712558001</v>
      </c>
      <c r="I326" s="3">
        <v>19419.43</v>
      </c>
      <c r="J326" s="3">
        <v>145638</v>
      </c>
      <c r="K326" s="3">
        <v>1884185662464</v>
      </c>
      <c r="L326" s="3">
        <v>6322.62</v>
      </c>
    </row>
    <row r="327" spans="2:12" x14ac:dyDescent="0.35">
      <c r="B327" s="9" t="s">
        <v>18</v>
      </c>
      <c r="C327" s="3">
        <v>1.66116380606985E-2</v>
      </c>
      <c r="D327" s="3">
        <v>35.550712220321799</v>
      </c>
      <c r="E327" s="3">
        <v>0.97570152116187003</v>
      </c>
      <c r="F327" s="3">
        <v>0.99604247834821102</v>
      </c>
      <c r="G327" s="3">
        <v>1.71303679327078</v>
      </c>
      <c r="H327" s="3">
        <v>3.6174338165261202</v>
      </c>
      <c r="I327" s="3">
        <v>19410.46</v>
      </c>
      <c r="J327" s="3">
        <v>146022</v>
      </c>
      <c r="K327" s="3">
        <v>1884261159936</v>
      </c>
      <c r="L327" s="3">
        <v>6322.18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1.48795089689227E-2</v>
      </c>
      <c r="D329" s="3">
        <v>36.496741237868697</v>
      </c>
      <c r="E329" s="3">
        <v>0.97812685531471499</v>
      </c>
      <c r="F329" s="3">
        <v>0.99715551850017203</v>
      </c>
      <c r="G329" s="3">
        <v>1.5976259208485599</v>
      </c>
      <c r="H329" s="3">
        <v>3.1810991342308998</v>
      </c>
      <c r="I329" s="3">
        <v>19436.28</v>
      </c>
      <c r="J329" s="3">
        <v>145446</v>
      </c>
      <c r="K329" s="3">
        <v>1884147913728</v>
      </c>
      <c r="L329" s="3">
        <v>6321.47</v>
      </c>
    </row>
    <row r="330" spans="2:12" x14ac:dyDescent="0.35">
      <c r="B330" s="9" t="s">
        <v>12</v>
      </c>
      <c r="C330" s="3">
        <v>1.6948892998250999E-2</v>
      </c>
      <c r="D330" s="3">
        <v>35.3775697782199</v>
      </c>
      <c r="E330" s="3">
        <v>0.97516123017391598</v>
      </c>
      <c r="F330" s="3">
        <v>0.99595168299093495</v>
      </c>
      <c r="G330" s="3">
        <v>1.7399994993558501</v>
      </c>
      <c r="H330" s="3">
        <v>3.6949385343591898</v>
      </c>
      <c r="I330" s="3">
        <v>19437.48</v>
      </c>
      <c r="J330" s="3">
        <v>145446</v>
      </c>
      <c r="K330" s="3">
        <v>1884147913728</v>
      </c>
      <c r="L330" s="3">
        <v>6321.47</v>
      </c>
    </row>
    <row r="331" spans="2:12" x14ac:dyDescent="0.35">
      <c r="B331" s="9" t="s">
        <v>13</v>
      </c>
      <c r="C331" s="3">
        <v>2.15077404202118E-2</v>
      </c>
      <c r="D331" s="3">
        <v>33.3236584627222</v>
      </c>
      <c r="E331" s="3">
        <v>0.97285783498859102</v>
      </c>
      <c r="F331" s="3">
        <v>0.99240972449888099</v>
      </c>
      <c r="G331" s="3">
        <v>2.0289424245428802</v>
      </c>
      <c r="H331" s="3">
        <v>4.8332826208692596</v>
      </c>
      <c r="I331" s="3">
        <v>19439.86</v>
      </c>
      <c r="J331" s="3">
        <v>145446</v>
      </c>
      <c r="K331" s="3">
        <v>1884147913728</v>
      </c>
      <c r="L331" s="3">
        <v>6321.38</v>
      </c>
    </row>
    <row r="332" spans="2:12" x14ac:dyDescent="0.35">
      <c r="B332" s="9" t="s">
        <v>14</v>
      </c>
      <c r="C332" s="3">
        <v>3.0664452565381799E-2</v>
      </c>
      <c r="D332" s="3">
        <v>30.2569330149514</v>
      </c>
      <c r="E332" s="3">
        <v>0.96817443525703395</v>
      </c>
      <c r="F332" s="3">
        <v>0.98370492438271095</v>
      </c>
      <c r="G332" s="3">
        <v>2.67590466251337</v>
      </c>
      <c r="H332" s="3">
        <v>6.9945350473874797</v>
      </c>
      <c r="I332" s="3">
        <v>19423.46</v>
      </c>
      <c r="J332" s="3">
        <v>145446</v>
      </c>
      <c r="K332" s="3">
        <v>1884147913728</v>
      </c>
      <c r="L332" s="3">
        <v>6321.38</v>
      </c>
    </row>
    <row r="333" spans="2:12" x14ac:dyDescent="0.35">
      <c r="B333" s="9" t="s">
        <v>15</v>
      </c>
      <c r="C333" s="3">
        <v>4.5581555748971603E-2</v>
      </c>
      <c r="D333" s="3">
        <v>26.815486876043099</v>
      </c>
      <c r="E333" s="3">
        <v>0.92437766013258305</v>
      </c>
      <c r="F333" s="3">
        <v>0.98665317522848694</v>
      </c>
      <c r="G333" s="3">
        <v>3.5022208437609001</v>
      </c>
      <c r="H333" s="3">
        <v>6.1666866647911398</v>
      </c>
      <c r="I333" s="3">
        <v>19417.28</v>
      </c>
      <c r="J333" s="3">
        <v>145302</v>
      </c>
      <c r="K333" s="3">
        <v>1884119602176</v>
      </c>
      <c r="L333" s="3">
        <v>6320.94</v>
      </c>
    </row>
    <row r="334" spans="2:12" x14ac:dyDescent="0.35">
      <c r="B334" s="9" t="s">
        <v>16</v>
      </c>
      <c r="C334" s="3">
        <v>1.7137493457502002E-2</v>
      </c>
      <c r="D334" s="3">
        <v>35.282371874743802</v>
      </c>
      <c r="E334" s="3">
        <v>0.97498651409077497</v>
      </c>
      <c r="F334" s="3">
        <v>0.99582508697981498</v>
      </c>
      <c r="G334" s="3">
        <v>1.7451237318353101</v>
      </c>
      <c r="H334" s="3">
        <v>3.7309216784541102</v>
      </c>
      <c r="I334" s="3">
        <v>19415.97</v>
      </c>
      <c r="J334" s="3">
        <v>145398</v>
      </c>
      <c r="K334" s="3">
        <v>1884138476544</v>
      </c>
      <c r="L334" s="3">
        <v>6322.22</v>
      </c>
    </row>
    <row r="335" spans="2:12" x14ac:dyDescent="0.35">
      <c r="B335" s="9" t="s">
        <v>17</v>
      </c>
      <c r="C335" s="3">
        <v>1.6556687014189799E-2</v>
      </c>
      <c r="D335" s="3">
        <v>35.579428451475501</v>
      </c>
      <c r="E335" s="3">
        <v>0.97562380773950197</v>
      </c>
      <c r="F335" s="3">
        <v>0.99593573007537595</v>
      </c>
      <c r="G335" s="3">
        <v>1.7154994407587301</v>
      </c>
      <c r="H335" s="3">
        <v>3.6594424681294599</v>
      </c>
      <c r="I335" s="3">
        <v>19506.75</v>
      </c>
      <c r="J335" s="3">
        <v>145638</v>
      </c>
      <c r="K335" s="3">
        <v>1884185662464</v>
      </c>
      <c r="L335" s="3">
        <v>6322.62</v>
      </c>
    </row>
    <row r="336" spans="2:12" x14ac:dyDescent="0.35">
      <c r="B336" s="9" t="s">
        <v>18</v>
      </c>
      <c r="C336" s="3">
        <v>1.5650977856461201E-2</v>
      </c>
      <c r="D336" s="3">
        <v>36.062957786586303</v>
      </c>
      <c r="E336" s="3">
        <v>0.98096703409263297</v>
      </c>
      <c r="F336" s="3">
        <v>0.99655633720978498</v>
      </c>
      <c r="G336" s="3">
        <v>1.54834422281766</v>
      </c>
      <c r="H336" s="3">
        <v>3.4368252587375898</v>
      </c>
      <c r="I336" s="3">
        <v>19422.939999999999</v>
      </c>
      <c r="J336" s="3">
        <v>146022</v>
      </c>
      <c r="K336" s="3">
        <v>1884261159936</v>
      </c>
      <c r="L336" s="3">
        <v>6322.18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1.4801007175586099E-2</v>
      </c>
      <c r="D338" s="3">
        <v>36.542175601601201</v>
      </c>
      <c r="E338" s="3">
        <v>0.97768845606759602</v>
      </c>
      <c r="F338" s="3">
        <v>0.99707212009449497</v>
      </c>
      <c r="G338" s="3">
        <v>1.5971251248470799</v>
      </c>
      <c r="H338" s="3">
        <v>3.1239780487586799</v>
      </c>
      <c r="I338" s="3">
        <v>19416.759999999998</v>
      </c>
      <c r="J338" s="3">
        <v>145446</v>
      </c>
      <c r="K338" s="3">
        <v>1884147913728</v>
      </c>
      <c r="L338" s="3">
        <v>6321.47</v>
      </c>
    </row>
    <row r="339" spans="2:12" x14ac:dyDescent="0.35">
      <c r="B339" s="9" t="s">
        <v>12</v>
      </c>
      <c r="C339" s="3">
        <v>1.6819324971597702E-2</v>
      </c>
      <c r="D339" s="3">
        <v>35.443807802913099</v>
      </c>
      <c r="E339" s="3">
        <v>0.97546049313830197</v>
      </c>
      <c r="F339" s="3">
        <v>0.99581203528380502</v>
      </c>
      <c r="G339" s="3">
        <v>1.72746168676454</v>
      </c>
      <c r="H339" s="3">
        <v>3.6639384401506199</v>
      </c>
      <c r="I339" s="3">
        <v>19418.7</v>
      </c>
      <c r="J339" s="3">
        <v>145446</v>
      </c>
      <c r="K339" s="3">
        <v>1884147913728</v>
      </c>
      <c r="L339" s="3">
        <v>6321.47</v>
      </c>
    </row>
    <row r="340" spans="2:12" x14ac:dyDescent="0.35">
      <c r="B340" s="9" t="s">
        <v>13</v>
      </c>
      <c r="C340" s="3">
        <v>2.1425224543252599E-2</v>
      </c>
      <c r="D340" s="3">
        <v>33.357018932100402</v>
      </c>
      <c r="E340" s="3">
        <v>0.97288723422011003</v>
      </c>
      <c r="F340" s="3">
        <v>0.99239128033748703</v>
      </c>
      <c r="G340" s="3">
        <v>2.0219608857083999</v>
      </c>
      <c r="H340" s="3">
        <v>4.8317057009446298</v>
      </c>
      <c r="I340" s="3">
        <v>19422.98</v>
      </c>
      <c r="J340" s="3">
        <v>145446</v>
      </c>
      <c r="K340" s="3">
        <v>1884147913728</v>
      </c>
      <c r="L340" s="3">
        <v>6321.38</v>
      </c>
    </row>
    <row r="341" spans="2:12" x14ac:dyDescent="0.35">
      <c r="B341" s="9" t="s">
        <v>14</v>
      </c>
      <c r="C341" s="3">
        <v>3.1196087119878198E-2</v>
      </c>
      <c r="D341" s="3">
        <v>30.108607542900199</v>
      </c>
      <c r="E341" s="3">
        <v>0.96756558630669798</v>
      </c>
      <c r="F341" s="3">
        <v>0.98278448369577798</v>
      </c>
      <c r="G341" s="3">
        <v>2.7009601443184699</v>
      </c>
      <c r="H341" s="3">
        <v>7.1518902261467003</v>
      </c>
      <c r="I341" s="3">
        <v>19481.52</v>
      </c>
      <c r="J341" s="3">
        <v>145446</v>
      </c>
      <c r="K341" s="3">
        <v>1884147913728</v>
      </c>
      <c r="L341" s="3">
        <v>6321.38</v>
      </c>
    </row>
    <row r="342" spans="2:12" x14ac:dyDescent="0.35">
      <c r="B342" s="9" t="s">
        <v>15</v>
      </c>
      <c r="C342" s="3">
        <v>4.6604408005032801E-2</v>
      </c>
      <c r="D342" s="3">
        <v>26.622583141008299</v>
      </c>
      <c r="E342" s="3">
        <v>0.92154479210554796</v>
      </c>
      <c r="F342" s="3">
        <v>0.98632143649998205</v>
      </c>
      <c r="G342" s="3">
        <v>3.5580596756412799</v>
      </c>
      <c r="H342" s="3">
        <v>6.2030762051416701</v>
      </c>
      <c r="I342" s="3">
        <v>19440.37</v>
      </c>
      <c r="J342" s="3">
        <v>145302</v>
      </c>
      <c r="K342" s="3">
        <v>1884119602176</v>
      </c>
      <c r="L342" s="3">
        <v>6320.94</v>
      </c>
    </row>
    <row r="343" spans="2:12" x14ac:dyDescent="0.35">
      <c r="B343" s="9" t="s">
        <v>16</v>
      </c>
      <c r="C343" s="3">
        <v>1.7360843600147901E-2</v>
      </c>
      <c r="D343" s="3">
        <v>35.170601068838899</v>
      </c>
      <c r="E343" s="3">
        <v>0.97459977407512799</v>
      </c>
      <c r="F343" s="3">
        <v>0.99558381869842805</v>
      </c>
      <c r="G343" s="3">
        <v>1.7673089784021201</v>
      </c>
      <c r="H343" s="3">
        <v>3.7351504193239999</v>
      </c>
      <c r="I343" s="3">
        <v>19456.96</v>
      </c>
      <c r="J343" s="3">
        <v>145398</v>
      </c>
      <c r="K343" s="3">
        <v>1884138476544</v>
      </c>
      <c r="L343" s="3">
        <v>6322.22</v>
      </c>
    </row>
    <row r="344" spans="2:12" x14ac:dyDescent="0.35">
      <c r="B344" s="9" t="s">
        <v>17</v>
      </c>
      <c r="C344" s="3">
        <v>1.6620904316666699E-2</v>
      </c>
      <c r="D344" s="3">
        <v>35.546003895295897</v>
      </c>
      <c r="E344" s="3">
        <v>0.97548486852813299</v>
      </c>
      <c r="F344" s="3">
        <v>0.99592005154061503</v>
      </c>
      <c r="G344" s="3">
        <v>1.72532951044599</v>
      </c>
      <c r="H344" s="3">
        <v>3.6387346152264501</v>
      </c>
      <c r="I344" s="3">
        <v>19432.04</v>
      </c>
      <c r="J344" s="3">
        <v>145638</v>
      </c>
      <c r="K344" s="3">
        <v>1884185662464</v>
      </c>
      <c r="L344" s="3">
        <v>6322.62</v>
      </c>
    </row>
    <row r="345" spans="2:12" x14ac:dyDescent="0.35">
      <c r="B345" s="9" t="s">
        <v>18</v>
      </c>
      <c r="C345" s="3">
        <v>1.66427582104802E-2</v>
      </c>
      <c r="D345" s="3">
        <v>35.534836328249703</v>
      </c>
      <c r="E345" s="3">
        <v>0.97573055878747905</v>
      </c>
      <c r="F345" s="3">
        <v>0.99599642809380196</v>
      </c>
      <c r="G345" s="3">
        <v>1.7153403156560201</v>
      </c>
      <c r="H345" s="3">
        <v>3.6193881044023901</v>
      </c>
      <c r="I345" s="3">
        <v>19436.61</v>
      </c>
      <c r="J345" s="3">
        <v>146022</v>
      </c>
      <c r="K345" s="3">
        <v>1884261159936</v>
      </c>
      <c r="L345" s="3">
        <v>6322.18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1.51819862168938E-2</v>
      </c>
      <c r="D347" s="3">
        <v>36.323020541958499</v>
      </c>
      <c r="E347" s="3">
        <v>0.97700059451936205</v>
      </c>
      <c r="F347" s="3">
        <v>0.99686076539389001</v>
      </c>
      <c r="G347" s="3">
        <v>1.6299564491855401</v>
      </c>
      <c r="H347" s="3">
        <v>3.1915975618720398</v>
      </c>
      <c r="I347" s="3">
        <v>19429.509999999998</v>
      </c>
      <c r="J347" s="3">
        <v>145446</v>
      </c>
      <c r="K347" s="3">
        <v>1884147913728</v>
      </c>
      <c r="L347" s="3">
        <v>6321.47</v>
      </c>
    </row>
    <row r="348" spans="2:12" x14ac:dyDescent="0.35">
      <c r="B348" s="9" t="s">
        <v>12</v>
      </c>
      <c r="C348" s="3">
        <v>1.7002159075042302E-2</v>
      </c>
      <c r="D348" s="3">
        <v>35.350789240981598</v>
      </c>
      <c r="E348" s="3">
        <v>0.97523343743231805</v>
      </c>
      <c r="F348" s="3">
        <v>0.99566758684609902</v>
      </c>
      <c r="G348" s="3">
        <v>1.7398303770206001</v>
      </c>
      <c r="H348" s="3">
        <v>3.6662572893738399</v>
      </c>
      <c r="I348" s="3">
        <v>19511.72</v>
      </c>
      <c r="J348" s="3">
        <v>145446</v>
      </c>
      <c r="K348" s="3">
        <v>1884147913728</v>
      </c>
      <c r="L348" s="3">
        <v>6321.47</v>
      </c>
    </row>
    <row r="349" spans="2:12" x14ac:dyDescent="0.35">
      <c r="B349" s="9" t="s">
        <v>13</v>
      </c>
      <c r="C349" s="3">
        <v>2.1569140880313399E-2</v>
      </c>
      <c r="D349" s="3">
        <v>33.298945643856001</v>
      </c>
      <c r="E349" s="3">
        <v>0.97280764551725396</v>
      </c>
      <c r="F349" s="3">
        <v>0.99218400645040306</v>
      </c>
      <c r="G349" s="3">
        <v>2.0293803624847602</v>
      </c>
      <c r="H349" s="3">
        <v>4.8471773600751797</v>
      </c>
      <c r="I349" s="3">
        <v>19425.39</v>
      </c>
      <c r="J349" s="3">
        <v>145446</v>
      </c>
      <c r="K349" s="3">
        <v>1884147913728</v>
      </c>
      <c r="L349" s="3">
        <v>6321.38</v>
      </c>
    </row>
    <row r="350" spans="2:12" x14ac:dyDescent="0.35">
      <c r="B350" s="9" t="s">
        <v>14</v>
      </c>
      <c r="C350" s="3">
        <v>3.1606955450566299E-2</v>
      </c>
      <c r="D350" s="3">
        <v>29.995434289644699</v>
      </c>
      <c r="E350" s="3">
        <v>0.96718476416245902</v>
      </c>
      <c r="F350" s="3">
        <v>0.98245050961341396</v>
      </c>
      <c r="G350" s="3">
        <v>2.72926996442445</v>
      </c>
      <c r="H350" s="3">
        <v>7.2234048680776697</v>
      </c>
      <c r="I350" s="3">
        <v>19415.3</v>
      </c>
      <c r="J350" s="3">
        <v>145446</v>
      </c>
      <c r="K350" s="3">
        <v>1884147913728</v>
      </c>
      <c r="L350" s="3">
        <v>6321.38</v>
      </c>
    </row>
    <row r="351" spans="2:12" x14ac:dyDescent="0.35">
      <c r="B351" s="9" t="s">
        <v>15</v>
      </c>
      <c r="C351" s="3">
        <v>4.9939238765445197E-2</v>
      </c>
      <c r="D351" s="3">
        <v>26.0237137191579</v>
      </c>
      <c r="E351" s="3">
        <v>0.915912909178627</v>
      </c>
      <c r="F351" s="3">
        <v>0.98340100876785896</v>
      </c>
      <c r="G351" s="3">
        <v>3.7666172565339</v>
      </c>
      <c r="H351" s="3">
        <v>6.7225227636917202</v>
      </c>
      <c r="I351" s="3">
        <v>19498.63</v>
      </c>
      <c r="J351" s="3">
        <v>145302</v>
      </c>
      <c r="K351" s="3">
        <v>1884119602176</v>
      </c>
      <c r="L351" s="3">
        <v>6320.94</v>
      </c>
    </row>
    <row r="352" spans="2:12" x14ac:dyDescent="0.35">
      <c r="B352" s="9" t="s">
        <v>16</v>
      </c>
      <c r="C352" s="3">
        <v>1.7281962503601301E-2</v>
      </c>
      <c r="D352" s="3">
        <v>35.209664142165202</v>
      </c>
      <c r="E352" s="3">
        <v>0.97501026637256005</v>
      </c>
      <c r="F352" s="3">
        <v>0.99564360242314098</v>
      </c>
      <c r="G352" s="3">
        <v>1.75343051979444</v>
      </c>
      <c r="H352" s="3">
        <v>3.7163255641977999</v>
      </c>
      <c r="I352" s="3">
        <v>19427.080000000002</v>
      </c>
      <c r="J352" s="3">
        <v>145398</v>
      </c>
      <c r="K352" s="3">
        <v>1884138476544</v>
      </c>
      <c r="L352" s="3">
        <v>6322.22</v>
      </c>
    </row>
    <row r="353" spans="2:12" x14ac:dyDescent="0.35">
      <c r="B353" s="9" t="s">
        <v>17</v>
      </c>
      <c r="C353" s="3">
        <v>1.6886455323875199E-2</v>
      </c>
      <c r="D353" s="3">
        <v>35.409320265118701</v>
      </c>
      <c r="E353" s="3">
        <v>0.97532921116515003</v>
      </c>
      <c r="F353" s="3">
        <v>0.99556105719176102</v>
      </c>
      <c r="G353" s="3">
        <v>1.74604524751685</v>
      </c>
      <c r="H353" s="3">
        <v>3.6489918518125202</v>
      </c>
      <c r="I353" s="3">
        <v>19426.53</v>
      </c>
      <c r="J353" s="3">
        <v>145638</v>
      </c>
      <c r="K353" s="3">
        <v>1884185662464</v>
      </c>
      <c r="L353" s="3">
        <v>6322.62</v>
      </c>
    </row>
    <row r="354" spans="2:12" x14ac:dyDescent="0.35">
      <c r="B354" s="9" t="s">
        <v>18</v>
      </c>
      <c r="C354" s="3">
        <v>1.71361331068355E-2</v>
      </c>
      <c r="D354" s="3">
        <v>35.2818257660293</v>
      </c>
      <c r="E354" s="3">
        <v>0.97524185894666304</v>
      </c>
      <c r="F354" s="3">
        <v>0.99547583269632101</v>
      </c>
      <c r="G354" s="3">
        <v>1.74783785675187</v>
      </c>
      <c r="H354" s="3">
        <v>3.6586881591129998</v>
      </c>
      <c r="I354" s="3">
        <v>19416.060000000001</v>
      </c>
      <c r="J354" s="3">
        <v>146022</v>
      </c>
      <c r="K354" s="3">
        <v>1884261159936</v>
      </c>
      <c r="L354" s="3">
        <v>6322.18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1.4439627902475599E-2</v>
      </c>
      <c r="D356" s="3">
        <v>36.754794119922998</v>
      </c>
      <c r="E356" s="3">
        <v>0.97832406548046802</v>
      </c>
      <c r="F356" s="3">
        <v>0.99722929056213805</v>
      </c>
      <c r="G356" s="3">
        <v>1.5655928162391399</v>
      </c>
      <c r="H356" s="3">
        <v>3.0817894643593902</v>
      </c>
      <c r="I356" s="3">
        <v>19417.29</v>
      </c>
      <c r="J356" s="3">
        <v>145446</v>
      </c>
      <c r="K356" s="3">
        <v>1884147913728</v>
      </c>
      <c r="L356" s="3">
        <v>6321.47</v>
      </c>
    </row>
    <row r="357" spans="2:12" x14ac:dyDescent="0.35">
      <c r="B357" s="9" t="s">
        <v>12</v>
      </c>
      <c r="C357" s="3">
        <v>1.6727901286738699E-2</v>
      </c>
      <c r="D357" s="3">
        <v>35.490818510273598</v>
      </c>
      <c r="E357" s="3">
        <v>0.97550705365955703</v>
      </c>
      <c r="F357" s="3">
        <v>0.99600976623637505</v>
      </c>
      <c r="G357" s="3">
        <v>1.7190070385820799</v>
      </c>
      <c r="H357" s="3">
        <v>3.6547070126005301</v>
      </c>
      <c r="I357" s="3">
        <v>19412.169999999998</v>
      </c>
      <c r="J357" s="3">
        <v>145446</v>
      </c>
      <c r="K357" s="3">
        <v>1884147913728</v>
      </c>
      <c r="L357" s="3">
        <v>6321.47</v>
      </c>
    </row>
    <row r="358" spans="2:12" x14ac:dyDescent="0.35">
      <c r="B358" s="9" t="s">
        <v>13</v>
      </c>
      <c r="C358" s="3">
        <v>2.14069941000571E-2</v>
      </c>
      <c r="D358" s="3">
        <v>33.364216154178301</v>
      </c>
      <c r="E358" s="3">
        <v>0.97292142474169296</v>
      </c>
      <c r="F358" s="3">
        <v>0.99245741029664403</v>
      </c>
      <c r="G358" s="3">
        <v>2.0225516118523799</v>
      </c>
      <c r="H358" s="3">
        <v>4.8288728799863696</v>
      </c>
      <c r="I358" s="3">
        <v>19418.900000000001</v>
      </c>
      <c r="J358" s="3">
        <v>145446</v>
      </c>
      <c r="K358" s="3">
        <v>1884147913728</v>
      </c>
      <c r="L358" s="3">
        <v>6321.38</v>
      </c>
    </row>
    <row r="359" spans="2:12" x14ac:dyDescent="0.35">
      <c r="B359" s="9" t="s">
        <v>14</v>
      </c>
      <c r="C359" s="3">
        <v>3.1341428123356399E-2</v>
      </c>
      <c r="D359" s="3">
        <v>30.0683448113396</v>
      </c>
      <c r="E359" s="3">
        <v>0.96738334893296796</v>
      </c>
      <c r="F359" s="3">
        <v>0.98259082550259802</v>
      </c>
      <c r="G359" s="3">
        <v>2.7143152986266199</v>
      </c>
      <c r="H359" s="3">
        <v>7.1766445392461202</v>
      </c>
      <c r="I359" s="3">
        <v>19416.54</v>
      </c>
      <c r="J359" s="3">
        <v>145446</v>
      </c>
      <c r="K359" s="3">
        <v>1884147913728</v>
      </c>
      <c r="L359" s="3">
        <v>6321.38</v>
      </c>
    </row>
    <row r="360" spans="2:12" x14ac:dyDescent="0.35">
      <c r="B360" s="9" t="s">
        <v>15</v>
      </c>
      <c r="C360" s="3">
        <v>4.5070404994526102E-2</v>
      </c>
      <c r="D360" s="3">
        <v>26.9134266130905</v>
      </c>
      <c r="E360" s="3">
        <v>0.92448262654483504</v>
      </c>
      <c r="F360" s="3">
        <v>0.98703279992804405</v>
      </c>
      <c r="G360" s="3">
        <v>3.4742639611998798</v>
      </c>
      <c r="H360" s="3">
        <v>6.0795206443770802</v>
      </c>
      <c r="I360" s="3">
        <v>19430.95</v>
      </c>
      <c r="J360" s="3">
        <v>145302</v>
      </c>
      <c r="K360" s="3">
        <v>1884119602176</v>
      </c>
      <c r="L360" s="3">
        <v>6320.94</v>
      </c>
    </row>
    <row r="361" spans="2:12" x14ac:dyDescent="0.35">
      <c r="B361" s="9" t="s">
        <v>16</v>
      </c>
      <c r="C361" s="3">
        <v>1.7008396751056701E-2</v>
      </c>
      <c r="D361" s="3">
        <v>35.347242578611798</v>
      </c>
      <c r="E361" s="3">
        <v>0.97515985569161701</v>
      </c>
      <c r="F361" s="3">
        <v>0.99581921243427096</v>
      </c>
      <c r="G361" s="3">
        <v>1.73467614295466</v>
      </c>
      <c r="H361" s="3">
        <v>3.70427326852049</v>
      </c>
      <c r="I361" s="3">
        <v>19424.150000000001</v>
      </c>
      <c r="J361" s="3">
        <v>145398</v>
      </c>
      <c r="K361" s="3">
        <v>1884138476544</v>
      </c>
      <c r="L361" s="3">
        <v>6322.22</v>
      </c>
    </row>
    <row r="362" spans="2:12" x14ac:dyDescent="0.35">
      <c r="B362" s="9" t="s">
        <v>17</v>
      </c>
      <c r="C362" s="3">
        <v>1.6536787934904099E-2</v>
      </c>
      <c r="D362" s="3">
        <v>35.589501900080101</v>
      </c>
      <c r="E362" s="3">
        <v>0.975788274217114</v>
      </c>
      <c r="F362" s="3">
        <v>0.99602973458102895</v>
      </c>
      <c r="G362" s="3">
        <v>1.71099328850319</v>
      </c>
      <c r="H362" s="3">
        <v>3.6248552439461599</v>
      </c>
      <c r="I362" s="3">
        <v>19432.259999999998</v>
      </c>
      <c r="J362" s="3">
        <v>145638</v>
      </c>
      <c r="K362" s="3">
        <v>1884185662464</v>
      </c>
      <c r="L362" s="3">
        <v>6322.62</v>
      </c>
    </row>
    <row r="363" spans="2:12" x14ac:dyDescent="0.35">
      <c r="B363" s="9" t="s">
        <v>18</v>
      </c>
      <c r="C363" s="3">
        <v>1.51946974507484E-2</v>
      </c>
      <c r="D363" s="3">
        <v>36.3176035941935</v>
      </c>
      <c r="E363" s="3">
        <v>0.98298677810937796</v>
      </c>
      <c r="F363" s="3">
        <v>0.996758919459243</v>
      </c>
      <c r="G363" s="3">
        <v>1.48611939461271</v>
      </c>
      <c r="H363" s="3">
        <v>3.32803293842057</v>
      </c>
      <c r="I363" s="3">
        <v>19448.07</v>
      </c>
      <c r="J363" s="3">
        <v>146022</v>
      </c>
      <c r="K363" s="3">
        <v>1884261159936</v>
      </c>
      <c r="L363" s="3">
        <v>6322.18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1.52616541347409E-2</v>
      </c>
      <c r="D365" s="3">
        <v>36.278962386750798</v>
      </c>
      <c r="E365" s="3">
        <v>0.976980316804412</v>
      </c>
      <c r="F365" s="3">
        <v>0.99686166658585096</v>
      </c>
      <c r="G365" s="3">
        <v>1.6343028775917201</v>
      </c>
      <c r="H365" s="3">
        <v>3.1910044026312998</v>
      </c>
      <c r="I365" s="3">
        <v>19409.47</v>
      </c>
      <c r="J365" s="3">
        <v>145446</v>
      </c>
      <c r="K365" s="3">
        <v>1884147913728</v>
      </c>
      <c r="L365" s="3">
        <v>6321.47</v>
      </c>
    </row>
    <row r="366" spans="2:12" x14ac:dyDescent="0.35">
      <c r="B366" s="9" t="s">
        <v>12</v>
      </c>
      <c r="C366" s="3">
        <v>1.70205068737386E-2</v>
      </c>
      <c r="D366" s="3">
        <v>35.3415568478569</v>
      </c>
      <c r="E366" s="3">
        <v>0.97531558993289602</v>
      </c>
      <c r="F366" s="3">
        <v>0.99574006597221598</v>
      </c>
      <c r="G366" s="3">
        <v>1.7396617183635299</v>
      </c>
      <c r="H366" s="3">
        <v>3.6723037143366</v>
      </c>
      <c r="I366" s="3">
        <v>19416.8</v>
      </c>
      <c r="J366" s="3">
        <v>145446</v>
      </c>
      <c r="K366" s="3">
        <v>1884147913728</v>
      </c>
      <c r="L366" s="3">
        <v>6321.47</v>
      </c>
    </row>
    <row r="367" spans="2:12" x14ac:dyDescent="0.35">
      <c r="B367" s="9" t="s">
        <v>13</v>
      </c>
      <c r="C367" s="3">
        <v>2.1488428579722201E-2</v>
      </c>
      <c r="D367" s="3">
        <v>33.3314801793451</v>
      </c>
      <c r="E367" s="3">
        <v>0.97294050053831205</v>
      </c>
      <c r="F367" s="3">
        <v>0.99237423292551297</v>
      </c>
      <c r="G367" s="3">
        <v>2.0228362194996001</v>
      </c>
      <c r="H367" s="3">
        <v>4.8368923758456104</v>
      </c>
      <c r="I367" s="3">
        <v>19420.400000000001</v>
      </c>
      <c r="J367" s="3">
        <v>145446</v>
      </c>
      <c r="K367" s="3">
        <v>1884147913728</v>
      </c>
      <c r="L367" s="3">
        <v>6321.38</v>
      </c>
    </row>
    <row r="368" spans="2:12" x14ac:dyDescent="0.35">
      <c r="B368" s="9" t="s">
        <v>14</v>
      </c>
      <c r="C368" s="3">
        <v>3.1409666737699002E-2</v>
      </c>
      <c r="D368" s="3">
        <v>30.049338423113699</v>
      </c>
      <c r="E368" s="3">
        <v>0.96740367569049401</v>
      </c>
      <c r="F368" s="3">
        <v>0.98259619914502205</v>
      </c>
      <c r="G368" s="3">
        <v>2.7143867748020698</v>
      </c>
      <c r="H368" s="3">
        <v>7.2055029422630703</v>
      </c>
      <c r="I368" s="3">
        <v>19486.939999999999</v>
      </c>
      <c r="J368" s="3">
        <v>145446</v>
      </c>
      <c r="K368" s="3">
        <v>1884147913728</v>
      </c>
      <c r="L368" s="3">
        <v>6321.38</v>
      </c>
    </row>
    <row r="369" spans="2:13" x14ac:dyDescent="0.35">
      <c r="B369" s="9" t="s">
        <v>15</v>
      </c>
      <c r="C369" s="3">
        <v>4.9177769894631899E-2</v>
      </c>
      <c r="D369" s="3">
        <v>26.1567333061864</v>
      </c>
      <c r="E369" s="3">
        <v>0.91607311933569102</v>
      </c>
      <c r="F369" s="3">
        <v>0.98430277715248804</v>
      </c>
      <c r="G369" s="3">
        <v>3.7285222382682899</v>
      </c>
      <c r="H369" s="3">
        <v>6.5096343049988796</v>
      </c>
      <c r="I369" s="3">
        <v>19446.18</v>
      </c>
      <c r="J369" s="3">
        <v>145302</v>
      </c>
      <c r="K369" s="3">
        <v>1884119602176</v>
      </c>
      <c r="L369" s="3">
        <v>6320.94</v>
      </c>
    </row>
    <row r="370" spans="2:13" x14ac:dyDescent="0.35">
      <c r="B370" s="9" t="s">
        <v>16</v>
      </c>
      <c r="C370" s="3">
        <v>1.7208114361588599E-2</v>
      </c>
      <c r="D370" s="3">
        <v>35.246584318235001</v>
      </c>
      <c r="E370" s="3">
        <v>0.97496320063455599</v>
      </c>
      <c r="F370" s="3">
        <v>0.995471922810928</v>
      </c>
      <c r="G370" s="3">
        <v>1.7492812489201499</v>
      </c>
      <c r="H370" s="3">
        <v>3.7073080069460902</v>
      </c>
      <c r="I370" s="3">
        <v>19430.189999999999</v>
      </c>
      <c r="J370" s="3">
        <v>145398</v>
      </c>
      <c r="K370" s="3">
        <v>1884138476544</v>
      </c>
      <c r="L370" s="3">
        <v>6322.22</v>
      </c>
    </row>
    <row r="371" spans="2:13" x14ac:dyDescent="0.35">
      <c r="B371" s="9" t="s">
        <v>17</v>
      </c>
      <c r="C371" s="3">
        <v>1.68236819901302E-2</v>
      </c>
      <c r="D371" s="3">
        <v>35.441670793647198</v>
      </c>
      <c r="E371" s="3">
        <v>0.97536055055253401</v>
      </c>
      <c r="F371" s="3">
        <v>0.995764908413174</v>
      </c>
      <c r="G371" s="3">
        <v>1.7372981265143399</v>
      </c>
      <c r="H371" s="3">
        <v>3.6639422821320302</v>
      </c>
      <c r="I371" s="3">
        <v>19432.650000000001</v>
      </c>
      <c r="J371" s="3">
        <v>145638</v>
      </c>
      <c r="K371" s="3">
        <v>1884185662464</v>
      </c>
      <c r="L371" s="3">
        <v>6322.62</v>
      </c>
    </row>
    <row r="372" spans="2:13" x14ac:dyDescent="0.35">
      <c r="B372" s="9" t="s">
        <v>18</v>
      </c>
      <c r="C372" s="3">
        <v>1.69088180091467E-2</v>
      </c>
      <c r="D372" s="3">
        <v>35.397580099854501</v>
      </c>
      <c r="E372" s="3">
        <v>0.97528129768271499</v>
      </c>
      <c r="F372" s="3">
        <v>0.99569960368075905</v>
      </c>
      <c r="G372" s="3">
        <v>1.7372146541090301</v>
      </c>
      <c r="H372" s="3">
        <v>3.6415520682590801</v>
      </c>
      <c r="I372" s="3">
        <v>19420.310000000001</v>
      </c>
      <c r="J372" s="3">
        <v>146022</v>
      </c>
      <c r="K372" s="3">
        <v>1884261159936</v>
      </c>
      <c r="L372" s="3">
        <v>6322.18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1.44677708612432E-2</v>
      </c>
      <c r="D374" s="3">
        <v>36.738034344404603</v>
      </c>
      <c r="E374" s="3">
        <v>0.97843261406750004</v>
      </c>
      <c r="F374" s="3">
        <v>0.99726518338042203</v>
      </c>
      <c r="G374" s="3">
        <v>1.5690769928825199</v>
      </c>
      <c r="H374" s="3">
        <v>3.09773283342949</v>
      </c>
      <c r="I374" s="3">
        <v>19423.55</v>
      </c>
      <c r="J374" s="3">
        <v>145446</v>
      </c>
      <c r="K374" s="3">
        <v>1884147913728</v>
      </c>
      <c r="L374" s="3">
        <v>6321.47</v>
      </c>
    </row>
    <row r="375" spans="2:13" x14ac:dyDescent="0.35">
      <c r="B375" s="9" t="s">
        <v>12</v>
      </c>
      <c r="C375" s="3">
        <v>1.6742611426539499E-2</v>
      </c>
      <c r="D375" s="3">
        <v>35.483251115942203</v>
      </c>
      <c r="E375" s="3">
        <v>0.97540366717487803</v>
      </c>
      <c r="F375" s="3">
        <v>0.99596192718803001</v>
      </c>
      <c r="G375" s="3">
        <v>1.71923728014355</v>
      </c>
      <c r="H375" s="3">
        <v>3.6708501647038498</v>
      </c>
      <c r="I375" s="3">
        <v>19418.5</v>
      </c>
      <c r="J375" s="3">
        <v>145446</v>
      </c>
      <c r="K375" s="3">
        <v>1884147913728</v>
      </c>
      <c r="L375" s="3">
        <v>6321.47</v>
      </c>
    </row>
    <row r="376" spans="2:13" x14ac:dyDescent="0.35">
      <c r="B376" s="9" t="s">
        <v>13</v>
      </c>
      <c r="C376" s="3">
        <v>2.1427399788273301E-2</v>
      </c>
      <c r="D376" s="3">
        <v>33.356263580849301</v>
      </c>
      <c r="E376" s="3">
        <v>0.97298066970840702</v>
      </c>
      <c r="F376" s="3">
        <v>0.99255803442632795</v>
      </c>
      <c r="G376" s="3">
        <v>2.02441073031651</v>
      </c>
      <c r="H376" s="3">
        <v>4.8197562849917004</v>
      </c>
      <c r="I376" s="3">
        <v>19442.400000000001</v>
      </c>
      <c r="J376" s="3">
        <v>145446</v>
      </c>
      <c r="K376" s="3">
        <v>1884147913728</v>
      </c>
      <c r="L376" s="3">
        <v>6321.38</v>
      </c>
    </row>
    <row r="377" spans="2:13" x14ac:dyDescent="0.35">
      <c r="B377" s="9" t="s">
        <v>14</v>
      </c>
      <c r="C377" s="3">
        <v>3.0971248414962599E-2</v>
      </c>
      <c r="D377" s="3">
        <v>30.170758538705002</v>
      </c>
      <c r="E377" s="3">
        <v>0.96798054623517005</v>
      </c>
      <c r="F377" s="3">
        <v>0.98354511978271597</v>
      </c>
      <c r="G377" s="3">
        <v>2.69776249061997</v>
      </c>
      <c r="H377" s="3">
        <v>7.0655963355122902</v>
      </c>
      <c r="I377" s="3">
        <v>19426.93</v>
      </c>
      <c r="J377" s="3">
        <v>145446</v>
      </c>
      <c r="K377" s="3">
        <v>1884147913728</v>
      </c>
      <c r="L377" s="3">
        <v>6321.38</v>
      </c>
    </row>
    <row r="378" spans="2:13" x14ac:dyDescent="0.35">
      <c r="B378" s="9" t="s">
        <v>15</v>
      </c>
      <c r="C378" s="3">
        <v>4.4639346356368299E-2</v>
      </c>
      <c r="D378" s="3">
        <v>26.996402887336199</v>
      </c>
      <c r="E378" s="3">
        <v>0.92611694003283396</v>
      </c>
      <c r="F378" s="3">
        <v>0.98748962631044601</v>
      </c>
      <c r="G378" s="3">
        <v>3.4418188070328499</v>
      </c>
      <c r="H378" s="3">
        <v>6.0008488179695796</v>
      </c>
      <c r="I378" s="3">
        <v>19416.29</v>
      </c>
      <c r="J378" s="3">
        <v>145302</v>
      </c>
      <c r="K378" s="3">
        <v>1884119602176</v>
      </c>
      <c r="L378" s="3">
        <v>6320.94</v>
      </c>
    </row>
    <row r="379" spans="2:13" x14ac:dyDescent="0.35">
      <c r="B379" s="9" t="s">
        <v>16</v>
      </c>
      <c r="C379" s="3">
        <v>1.71097697988301E-2</v>
      </c>
      <c r="D379" s="3">
        <v>35.296531440594897</v>
      </c>
      <c r="E379" s="3">
        <v>0.97492316448713101</v>
      </c>
      <c r="F379" s="3">
        <v>0.99584322337988296</v>
      </c>
      <c r="G379" s="3">
        <v>1.74619255977986</v>
      </c>
      <c r="H379" s="3">
        <v>3.72239973680405</v>
      </c>
      <c r="I379" s="3">
        <v>19447.46</v>
      </c>
      <c r="J379" s="3">
        <v>145398</v>
      </c>
      <c r="K379" s="3">
        <v>1884138476544</v>
      </c>
      <c r="L379" s="3">
        <v>6322.22</v>
      </c>
    </row>
    <row r="380" spans="2:13" x14ac:dyDescent="0.35">
      <c r="B380" s="9" t="s">
        <v>17</v>
      </c>
      <c r="C380" s="3">
        <v>1.6644364308557501E-2</v>
      </c>
      <c r="D380" s="3">
        <v>35.533952389972796</v>
      </c>
      <c r="E380" s="3">
        <v>0.97545438922430605</v>
      </c>
      <c r="F380" s="3">
        <v>0.99598727329908499</v>
      </c>
      <c r="G380" s="3">
        <v>1.7286042525010099</v>
      </c>
      <c r="H380" s="3">
        <v>3.6533025549524401</v>
      </c>
      <c r="I380" s="3">
        <v>19428.400000000001</v>
      </c>
      <c r="J380" s="3">
        <v>145638</v>
      </c>
      <c r="K380" s="3">
        <v>1884185662464</v>
      </c>
      <c r="L380" s="3">
        <v>6322.62</v>
      </c>
    </row>
    <row r="381" spans="2:13" x14ac:dyDescent="0.35">
      <c r="B381" s="9" t="s">
        <v>18</v>
      </c>
      <c r="C381" s="3">
        <v>1.62740341555958E-2</v>
      </c>
      <c r="D381" s="3">
        <v>35.727569575546298</v>
      </c>
      <c r="E381" s="3">
        <v>0.977710316248111</v>
      </c>
      <c r="F381" s="3">
        <v>0.99628104755445102</v>
      </c>
      <c r="G381" s="3">
        <v>1.6545618021019901</v>
      </c>
      <c r="H381" s="3">
        <v>3.5543446398231802</v>
      </c>
      <c r="I381" s="3">
        <v>19416.12</v>
      </c>
      <c r="J381" s="3">
        <v>146022</v>
      </c>
      <c r="K381" s="3">
        <v>1884261159936</v>
      </c>
      <c r="L381" s="3">
        <v>6322.18</v>
      </c>
    </row>
    <row r="382" spans="2:13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2.2620779126207281E-2</v>
      </c>
      <c r="D382" s="10">
        <f t="shared" ref="D382" si="12">(SUM(D293:D300)+SUM(D302:D309)+SUM(D311:D318)+SUM(D320:D327)+SUM(D329:D336)+SUM(D338:D345)+SUM(D347:D354)+SUM(D356:D363)+SUM(D365:D372)+SUM(D374:D381))/80</f>
        <v>33.575858643096957</v>
      </c>
      <c r="E382" s="10">
        <f t="shared" ref="E382" si="13">(SUM(E293:E300)+SUM(E302:E309)+SUM(E311:E318)+SUM(E320:E327)+SUM(E329:E336)+SUM(E338:E345)+SUM(E347:E354)+SUM(E356:E363)+SUM(E365:E372)+SUM(E374:E381))/80</f>
        <v>0.96802166751965957</v>
      </c>
      <c r="F382" s="10">
        <f t="shared" ref="F382:L382" si="14">(SUM(F293:F300)+SUM(F302:F309)+SUM(F311:F318)+SUM(F320:F327)+SUM(F329:F336)+SUM(F338:F345)+SUM(F347:F354)+SUM(F356:F363)+SUM(F365:F372)+SUM(F374:F381))/80</f>
        <v>0.99277178931539978</v>
      </c>
      <c r="G382" s="10">
        <f t="shared" si="14"/>
        <v>2.0920330777392078</v>
      </c>
      <c r="H382" s="10">
        <f t="shared" si="14"/>
        <v>4.4882349269434005</v>
      </c>
      <c r="I382" s="10">
        <f t="shared" si="14"/>
        <v>19432.892374999999</v>
      </c>
      <c r="J382" s="10">
        <f t="shared" si="14"/>
        <v>145518</v>
      </c>
      <c r="K382" s="10">
        <f t="shared" si="14"/>
        <v>1884162069504</v>
      </c>
      <c r="L382" s="10">
        <f t="shared" si="14"/>
        <v>6321.7075000000013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1.920103860755561E-2</v>
      </c>
      <c r="D383" s="12">
        <f t="shared" ref="D383:L383" si="15">SUM(D293:D296,D298:D300,D302:D305,D307:D309,D311:D314,D316:D318,D320:D323,D325:D327,D329:D332,D334:D336,D338:D341,D343:D345,D347:D350,D352:D354,D356:D359,D361:D363,D365:D368,D370:D372,D374:D377,D379:D381)/70</f>
        <v>34.566944986129563</v>
      </c>
      <c r="E383" s="12">
        <f t="shared" si="15"/>
        <v>0.97459277641653297</v>
      </c>
      <c r="F383" s="12">
        <f t="shared" si="15"/>
        <v>0.99372483643379017</v>
      </c>
      <c r="G383" s="12">
        <f t="shared" si="15"/>
        <v>1.8821526367324886</v>
      </c>
      <c r="H383" s="12">
        <f t="shared" si="15"/>
        <v>4.2383855787644711</v>
      </c>
      <c r="I383" s="12">
        <f t="shared" si="15"/>
        <v>19431.912285714279</v>
      </c>
      <c r="J383" s="12">
        <f t="shared" si="15"/>
        <v>145548.85714285713</v>
      </c>
      <c r="K383" s="12">
        <f t="shared" si="15"/>
        <v>1884168136265.1428</v>
      </c>
      <c r="L383" s="12">
        <f t="shared" si="15"/>
        <v>6321.8171428571377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2.18891878363612E-2</v>
      </c>
      <c r="D388" s="3">
        <v>33.358209724273998</v>
      </c>
      <c r="E388" s="3">
        <v>0.80196534608153003</v>
      </c>
      <c r="F388" s="3">
        <v>0.81961055570153496</v>
      </c>
      <c r="G388" s="3">
        <v>11.250981257534701</v>
      </c>
      <c r="H388" s="3">
        <v>2.47904896232445</v>
      </c>
      <c r="I388" s="3">
        <v>8342.58</v>
      </c>
      <c r="J388" s="3">
        <v>166129</v>
      </c>
      <c r="K388" s="3">
        <v>944102951424</v>
      </c>
      <c r="L388" s="3">
        <v>6300.04</v>
      </c>
    </row>
    <row r="389" spans="2:12" x14ac:dyDescent="0.35">
      <c r="B389" s="9" t="s">
        <v>12</v>
      </c>
      <c r="C389" s="3">
        <v>2.4373427660471101E-2</v>
      </c>
      <c r="D389" s="3">
        <v>32.397770310717803</v>
      </c>
      <c r="E389" s="3">
        <v>0.78688070040615099</v>
      </c>
      <c r="F389" s="3">
        <v>0.81224109966675695</v>
      </c>
      <c r="G389" s="3">
        <v>11.4482863374279</v>
      </c>
      <c r="H389" s="3">
        <v>2.82973008421994</v>
      </c>
      <c r="I389" s="3">
        <v>8342.9</v>
      </c>
      <c r="J389" s="3">
        <v>166129</v>
      </c>
      <c r="K389" s="3">
        <v>944102951424</v>
      </c>
      <c r="L389" s="3">
        <v>6300.29</v>
      </c>
    </row>
    <row r="390" spans="2:12" x14ac:dyDescent="0.35">
      <c r="B390" s="9" t="s">
        <v>13</v>
      </c>
      <c r="C390" s="3">
        <v>3.4152442258723999E-2</v>
      </c>
      <c r="D390" s="3">
        <v>29.409031468687001</v>
      </c>
      <c r="E390" s="3">
        <v>0.76497121733125995</v>
      </c>
      <c r="F390" s="3">
        <v>0.80350760790825404</v>
      </c>
      <c r="G390" s="3">
        <v>11.723291341014599</v>
      </c>
      <c r="H390" s="3">
        <v>3.9248567890869901</v>
      </c>
      <c r="I390" s="3">
        <v>8319.81</v>
      </c>
      <c r="J390" s="3">
        <v>166129</v>
      </c>
      <c r="K390" s="3">
        <v>944102951424</v>
      </c>
      <c r="L390" s="3">
        <v>6299.44</v>
      </c>
    </row>
    <row r="391" spans="2:12" x14ac:dyDescent="0.35">
      <c r="B391" s="9" t="s">
        <v>14</v>
      </c>
      <c r="C391" s="3">
        <v>4.6985064500209298E-2</v>
      </c>
      <c r="D391" s="3">
        <v>26.608848480619201</v>
      </c>
      <c r="E391" s="3">
        <v>0.71857434278002597</v>
      </c>
      <c r="F391" s="3">
        <v>0.75868572951301705</v>
      </c>
      <c r="G391" s="3">
        <v>12.9156482863738</v>
      </c>
      <c r="H391" s="3">
        <v>5.5960098454845797</v>
      </c>
      <c r="I391" s="3">
        <v>8318.42</v>
      </c>
      <c r="J391" s="3">
        <v>166129</v>
      </c>
      <c r="K391" s="3">
        <v>944102951424</v>
      </c>
      <c r="L391" s="3">
        <v>6299.5</v>
      </c>
    </row>
    <row r="392" spans="2:12" x14ac:dyDescent="0.35">
      <c r="B392" s="9" t="s">
        <v>15</v>
      </c>
      <c r="C392" s="3">
        <v>2.3292106419333099E-2</v>
      </c>
      <c r="D392" s="3">
        <v>32.6965917646123</v>
      </c>
      <c r="E392" s="3">
        <v>0.86641285001757395</v>
      </c>
      <c r="F392" s="3">
        <v>0.91351447024733301</v>
      </c>
      <c r="G392" s="3">
        <v>7.8806875827276999</v>
      </c>
      <c r="H392" s="3">
        <v>2.59265443157221</v>
      </c>
      <c r="I392" s="3">
        <v>8328.69</v>
      </c>
      <c r="J392" s="3">
        <v>165985</v>
      </c>
      <c r="K392" s="3">
        <v>944088795648</v>
      </c>
      <c r="L392" s="3">
        <v>6299.06</v>
      </c>
    </row>
    <row r="393" spans="2:12" x14ac:dyDescent="0.35">
      <c r="B393" s="9" t="s">
        <v>16</v>
      </c>
      <c r="C393" s="3">
        <v>2.4801843011855701E-2</v>
      </c>
      <c r="D393" s="3">
        <v>32.257875265720401</v>
      </c>
      <c r="E393" s="3">
        <v>0.77486336506728604</v>
      </c>
      <c r="F393" s="3">
        <v>0.79856065117405195</v>
      </c>
      <c r="G393" s="3">
        <v>11.842621546627599</v>
      </c>
      <c r="H393" s="3">
        <v>2.8908523798853301</v>
      </c>
      <c r="I393" s="3">
        <v>8321.93</v>
      </c>
      <c r="J393" s="3">
        <v>166081</v>
      </c>
      <c r="K393" s="3">
        <v>944098232832</v>
      </c>
      <c r="L393" s="3">
        <v>6299.31</v>
      </c>
    </row>
    <row r="394" spans="2:12" x14ac:dyDescent="0.35">
      <c r="B394" s="9" t="s">
        <v>17</v>
      </c>
      <c r="C394" s="3">
        <v>2.6183415138779201E-2</v>
      </c>
      <c r="D394" s="3">
        <v>31.809146749444899</v>
      </c>
      <c r="E394" s="3">
        <v>0.74331803996452805</v>
      </c>
      <c r="F394" s="3">
        <v>0.76435270301926095</v>
      </c>
      <c r="G394" s="3">
        <v>12.781888335462501</v>
      </c>
      <c r="H394" s="3">
        <v>3.05283223704288</v>
      </c>
      <c r="I394" s="3">
        <v>8321.84</v>
      </c>
      <c r="J394" s="3">
        <v>166321</v>
      </c>
      <c r="K394" s="3">
        <v>944121825792</v>
      </c>
      <c r="L394" s="3">
        <v>6299.44</v>
      </c>
    </row>
    <row r="395" spans="2:12" x14ac:dyDescent="0.35">
      <c r="B395" s="9" t="s">
        <v>18</v>
      </c>
      <c r="C395" s="3">
        <v>2.3137209768608401E-2</v>
      </c>
      <c r="D395" s="3">
        <v>32.842368647947097</v>
      </c>
      <c r="E395" s="3">
        <v>0.83524767701306701</v>
      </c>
      <c r="F395" s="3">
        <v>0.84706840442498499</v>
      </c>
      <c r="G395" s="3">
        <v>10.363283879873</v>
      </c>
      <c r="H395" s="3">
        <v>2.5323295604924199</v>
      </c>
      <c r="I395" s="3">
        <v>8323.7000000000007</v>
      </c>
      <c r="J395" s="3">
        <v>166705</v>
      </c>
      <c r="K395" s="3">
        <v>944159574528</v>
      </c>
      <c r="L395" s="3">
        <v>6300.33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2.1042401068093099E-2</v>
      </c>
      <c r="D397" s="3">
        <v>33.697128129511803</v>
      </c>
      <c r="E397" s="3">
        <v>0.81702536854276897</v>
      </c>
      <c r="F397" s="3">
        <v>0.83349882213580295</v>
      </c>
      <c r="G397" s="3">
        <v>10.8033065123737</v>
      </c>
      <c r="H397" s="3">
        <v>2.39142382513212</v>
      </c>
      <c r="I397" s="3">
        <v>8319.39</v>
      </c>
      <c r="J397" s="3">
        <v>166129</v>
      </c>
      <c r="K397" s="3">
        <v>944102951424</v>
      </c>
      <c r="L397" s="3">
        <v>6300.04</v>
      </c>
    </row>
    <row r="398" spans="2:12" x14ac:dyDescent="0.35">
      <c r="B398" s="9" t="s">
        <v>12</v>
      </c>
      <c r="C398" s="3">
        <v>2.54966635157814E-2</v>
      </c>
      <c r="D398" s="3">
        <v>32.027899679359798</v>
      </c>
      <c r="E398" s="3">
        <v>0.76966352821764505</v>
      </c>
      <c r="F398" s="3">
        <v>0.79163957276221797</v>
      </c>
      <c r="G398" s="3">
        <v>12.028182008349599</v>
      </c>
      <c r="H398" s="3">
        <v>2.9953824487168501</v>
      </c>
      <c r="I398" s="3">
        <v>8328.84</v>
      </c>
      <c r="J398" s="3">
        <v>166129</v>
      </c>
      <c r="K398" s="3">
        <v>944102951424</v>
      </c>
      <c r="L398" s="3">
        <v>6300.29</v>
      </c>
    </row>
    <row r="399" spans="2:12" x14ac:dyDescent="0.35">
      <c r="B399" s="9" t="s">
        <v>13</v>
      </c>
      <c r="C399" s="3">
        <v>3.05143896145075E-2</v>
      </c>
      <c r="D399" s="3">
        <v>30.379327080578101</v>
      </c>
      <c r="E399" s="3">
        <v>0.79559068487840401</v>
      </c>
      <c r="F399" s="3">
        <v>0.83113218514620801</v>
      </c>
      <c r="G399" s="3">
        <v>10.869001480308601</v>
      </c>
      <c r="H399" s="3">
        <v>3.6129634577143501</v>
      </c>
      <c r="I399" s="3">
        <v>8321.07</v>
      </c>
      <c r="J399" s="3">
        <v>166129</v>
      </c>
      <c r="K399" s="3">
        <v>944102951424</v>
      </c>
      <c r="L399" s="3">
        <v>6299.44</v>
      </c>
    </row>
    <row r="400" spans="2:12" x14ac:dyDescent="0.35">
      <c r="B400" s="9" t="s">
        <v>14</v>
      </c>
      <c r="C400" s="3">
        <v>4.6814664077671299E-2</v>
      </c>
      <c r="D400" s="3">
        <v>26.617896299119099</v>
      </c>
      <c r="E400" s="3">
        <v>0.77975790479852103</v>
      </c>
      <c r="F400" s="3">
        <v>0.82998546744584101</v>
      </c>
      <c r="G400" s="3">
        <v>10.968783514652401</v>
      </c>
      <c r="H400" s="3">
        <v>5.49484577925341</v>
      </c>
      <c r="I400" s="3">
        <v>8318.5400000000009</v>
      </c>
      <c r="J400" s="3">
        <v>166129</v>
      </c>
      <c r="K400" s="3">
        <v>944102951424</v>
      </c>
      <c r="L400" s="3">
        <v>6299.5</v>
      </c>
    </row>
    <row r="401" spans="2:12" x14ac:dyDescent="0.35">
      <c r="B401" s="9" t="s">
        <v>15</v>
      </c>
      <c r="C401" s="3">
        <v>3.01296492128133E-2</v>
      </c>
      <c r="D401" s="3">
        <v>30.486224719893201</v>
      </c>
      <c r="E401" s="3">
        <v>0.75602988017288197</v>
      </c>
      <c r="F401" s="3">
        <v>0.83892373956930699</v>
      </c>
      <c r="G401" s="3">
        <v>10.6478677490159</v>
      </c>
      <c r="H401" s="3">
        <v>2.9408117985693898</v>
      </c>
      <c r="I401" s="3">
        <v>8339.3799999999992</v>
      </c>
      <c r="J401" s="3">
        <v>165985</v>
      </c>
      <c r="K401" s="3">
        <v>944088795648</v>
      </c>
      <c r="L401" s="3">
        <v>6299.06</v>
      </c>
    </row>
    <row r="402" spans="2:12" x14ac:dyDescent="0.35">
      <c r="B402" s="9" t="s">
        <v>16</v>
      </c>
      <c r="C402" s="3">
        <v>2.78327181492126E-2</v>
      </c>
      <c r="D402" s="3">
        <v>31.251608426212201</v>
      </c>
      <c r="E402" s="3">
        <v>0.73542711321902998</v>
      </c>
      <c r="F402" s="3">
        <v>0.77095688526952399</v>
      </c>
      <c r="G402" s="3">
        <v>12.6149525855267</v>
      </c>
      <c r="H402" s="3">
        <v>3.1612851823355199</v>
      </c>
      <c r="I402" s="3">
        <v>8339.73</v>
      </c>
      <c r="J402" s="3">
        <v>166081</v>
      </c>
      <c r="K402" s="3">
        <v>944098232832</v>
      </c>
      <c r="L402" s="3">
        <v>6299.31</v>
      </c>
    </row>
    <row r="403" spans="2:12" x14ac:dyDescent="0.35">
      <c r="B403" s="9" t="s">
        <v>17</v>
      </c>
      <c r="C403" s="3">
        <v>2.0013448629805801E-2</v>
      </c>
      <c r="D403" s="3">
        <v>34.095520532221101</v>
      </c>
      <c r="E403" s="3">
        <v>0.85425905039352001</v>
      </c>
      <c r="F403" s="3">
        <v>0.86760970086904698</v>
      </c>
      <c r="G403" s="3">
        <v>9.6486796064506795</v>
      </c>
      <c r="H403" s="3">
        <v>2.3635660448285698</v>
      </c>
      <c r="I403" s="3">
        <v>8348.31</v>
      </c>
      <c r="J403" s="3">
        <v>166321</v>
      </c>
      <c r="K403" s="3">
        <v>944121825792</v>
      </c>
      <c r="L403" s="3">
        <v>6299.44</v>
      </c>
    </row>
    <row r="404" spans="2:12" x14ac:dyDescent="0.35">
      <c r="B404" s="9" t="s">
        <v>18</v>
      </c>
      <c r="C404" s="3">
        <v>2.1173886039711501E-2</v>
      </c>
      <c r="D404" s="3">
        <v>33.662050499893901</v>
      </c>
      <c r="E404" s="3">
        <v>0.81362289944534605</v>
      </c>
      <c r="F404" s="3">
        <v>0.81944223902643898</v>
      </c>
      <c r="G404" s="3">
        <v>11.2236729702649</v>
      </c>
      <c r="H404" s="3">
        <v>2.5094637946985099</v>
      </c>
      <c r="I404" s="3">
        <v>8338.85</v>
      </c>
      <c r="J404" s="3">
        <v>166705</v>
      </c>
      <c r="K404" s="3">
        <v>944159574528</v>
      </c>
      <c r="L404" s="3">
        <v>6300.33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2.89545385299654E-2</v>
      </c>
      <c r="D406" s="3">
        <v>30.945831300340799</v>
      </c>
      <c r="E406" s="3">
        <v>0.72970175595773301</v>
      </c>
      <c r="F406" s="3">
        <v>0.744177891877986</v>
      </c>
      <c r="G406" s="3">
        <v>13.3139157281497</v>
      </c>
      <c r="H406" s="3">
        <v>3.1910835901369898</v>
      </c>
      <c r="I406" s="3">
        <v>8333.92</v>
      </c>
      <c r="J406" s="3">
        <v>166129</v>
      </c>
      <c r="K406" s="3">
        <v>944102951424</v>
      </c>
      <c r="L406" s="3">
        <v>6300.04</v>
      </c>
    </row>
    <row r="407" spans="2:12" x14ac:dyDescent="0.35">
      <c r="B407" s="9" t="s">
        <v>12</v>
      </c>
      <c r="C407" s="3">
        <v>2.5721183363808998E-2</v>
      </c>
      <c r="D407" s="3">
        <v>31.970803615441699</v>
      </c>
      <c r="E407" s="3">
        <v>0.75133011589964505</v>
      </c>
      <c r="F407" s="3">
        <v>0.77126324386866396</v>
      </c>
      <c r="G407" s="3">
        <v>12.5858441363221</v>
      </c>
      <c r="H407" s="3">
        <v>3.0386166923893798</v>
      </c>
      <c r="I407" s="3">
        <v>8343.18</v>
      </c>
      <c r="J407" s="3">
        <v>166129</v>
      </c>
      <c r="K407" s="3">
        <v>944102951424</v>
      </c>
      <c r="L407" s="3">
        <v>6300.29</v>
      </c>
    </row>
    <row r="408" spans="2:12" x14ac:dyDescent="0.35">
      <c r="B408" s="9" t="s">
        <v>13</v>
      </c>
      <c r="C408" s="3">
        <v>2.86032697111398E-2</v>
      </c>
      <c r="D408" s="3">
        <v>30.911463109228499</v>
      </c>
      <c r="E408" s="3">
        <v>0.84720948314797195</v>
      </c>
      <c r="F408" s="3">
        <v>0.885901904168371</v>
      </c>
      <c r="G408" s="3">
        <v>8.9903935007878104</v>
      </c>
      <c r="H408" s="3">
        <v>3.4090236140512902</v>
      </c>
      <c r="I408" s="3">
        <v>8335.93</v>
      </c>
      <c r="J408" s="3">
        <v>166129</v>
      </c>
      <c r="K408" s="3">
        <v>944102951424</v>
      </c>
      <c r="L408" s="3">
        <v>6299.44</v>
      </c>
    </row>
    <row r="409" spans="2:12" x14ac:dyDescent="0.35">
      <c r="B409" s="9" t="s">
        <v>14</v>
      </c>
      <c r="C409" s="3">
        <v>4.5350432586617598E-2</v>
      </c>
      <c r="D409" s="3">
        <v>26.878555458826799</v>
      </c>
      <c r="E409" s="3">
        <v>0.84554050420259597</v>
      </c>
      <c r="F409" s="3">
        <v>0.89764450725298905</v>
      </c>
      <c r="G409" s="3">
        <v>8.5710170866039093</v>
      </c>
      <c r="H409" s="3">
        <v>5.3456723133462196</v>
      </c>
      <c r="I409" s="3">
        <v>8323.44</v>
      </c>
      <c r="J409" s="3">
        <v>166129</v>
      </c>
      <c r="K409" s="3">
        <v>944102951424</v>
      </c>
      <c r="L409" s="3">
        <v>6299.5</v>
      </c>
    </row>
    <row r="410" spans="2:12" x14ac:dyDescent="0.35">
      <c r="B410" s="9" t="s">
        <v>15</v>
      </c>
      <c r="C410" s="3">
        <v>2.6193716722790601E-2</v>
      </c>
      <c r="D410" s="3">
        <v>31.7215191910629</v>
      </c>
      <c r="E410" s="3">
        <v>0.79544663375571301</v>
      </c>
      <c r="F410" s="3">
        <v>0.846181202855666</v>
      </c>
      <c r="G410" s="3">
        <v>10.398182571208601</v>
      </c>
      <c r="H410" s="3">
        <v>2.83258915871783</v>
      </c>
      <c r="I410" s="3">
        <v>8319.4699999999993</v>
      </c>
      <c r="J410" s="3">
        <v>165985</v>
      </c>
      <c r="K410" s="3">
        <v>944088795648</v>
      </c>
      <c r="L410" s="3">
        <v>6299.06</v>
      </c>
    </row>
    <row r="411" spans="2:12" x14ac:dyDescent="0.35">
      <c r="B411" s="9" t="s">
        <v>16</v>
      </c>
      <c r="C411" s="3">
        <v>2.90048758314236E-2</v>
      </c>
      <c r="D411" s="3">
        <v>30.902147689040898</v>
      </c>
      <c r="E411" s="3">
        <v>0.71780002417587996</v>
      </c>
      <c r="F411" s="3">
        <v>0.75388560022672002</v>
      </c>
      <c r="G411" s="3">
        <v>13.0290457262044</v>
      </c>
      <c r="H411" s="3">
        <v>3.2881514638568601</v>
      </c>
      <c r="I411" s="3">
        <v>8327.73</v>
      </c>
      <c r="J411" s="3">
        <v>166081</v>
      </c>
      <c r="K411" s="3">
        <v>944098232832</v>
      </c>
      <c r="L411" s="3">
        <v>6299.31</v>
      </c>
    </row>
    <row r="412" spans="2:12" x14ac:dyDescent="0.35">
      <c r="B412" s="9" t="s">
        <v>17</v>
      </c>
      <c r="C412" s="3">
        <v>2.52831346949564E-2</v>
      </c>
      <c r="D412" s="3">
        <v>32.1474028460444</v>
      </c>
      <c r="E412" s="3">
        <v>0.74953198299662205</v>
      </c>
      <c r="F412" s="3">
        <v>0.75770903623132602</v>
      </c>
      <c r="G412" s="3">
        <v>12.941950263167101</v>
      </c>
      <c r="H412" s="3">
        <v>2.9992538853157802</v>
      </c>
      <c r="I412" s="3">
        <v>8321.09</v>
      </c>
      <c r="J412" s="3">
        <v>166321</v>
      </c>
      <c r="K412" s="3">
        <v>944121825792</v>
      </c>
      <c r="L412" s="3">
        <v>6299.44</v>
      </c>
    </row>
    <row r="413" spans="2:12" x14ac:dyDescent="0.35">
      <c r="B413" s="9" t="s">
        <v>18</v>
      </c>
      <c r="C413" s="3">
        <v>2.1203235489612001E-2</v>
      </c>
      <c r="D413" s="3">
        <v>33.645940653994998</v>
      </c>
      <c r="E413" s="3">
        <v>0.81296084157277704</v>
      </c>
      <c r="F413" s="3">
        <v>0.81968149079091301</v>
      </c>
      <c r="G413" s="3">
        <v>11.217501998602399</v>
      </c>
      <c r="H413" s="3">
        <v>2.5116212807025899</v>
      </c>
      <c r="I413" s="3">
        <v>8362.67</v>
      </c>
      <c r="J413" s="3">
        <v>166705</v>
      </c>
      <c r="K413" s="3">
        <v>944159574528</v>
      </c>
      <c r="L413" s="3">
        <v>6300.33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1.8497788796561498E-2</v>
      </c>
      <c r="D415" s="3">
        <v>34.790983577201999</v>
      </c>
      <c r="E415" s="3">
        <v>0.85347692185887303</v>
      </c>
      <c r="F415" s="3">
        <v>0.86783069044567496</v>
      </c>
      <c r="G415" s="3">
        <v>9.6710191816962094</v>
      </c>
      <c r="H415" s="3">
        <v>2.1174604552112601</v>
      </c>
      <c r="I415" s="3">
        <v>8355.07</v>
      </c>
      <c r="J415" s="3">
        <v>166129</v>
      </c>
      <c r="K415" s="3">
        <v>944102951424</v>
      </c>
      <c r="L415" s="3">
        <v>6300.04</v>
      </c>
    </row>
    <row r="416" spans="2:12" x14ac:dyDescent="0.35">
      <c r="B416" s="9" t="s">
        <v>12</v>
      </c>
      <c r="C416" s="3">
        <v>2.272867443729E-2</v>
      </c>
      <c r="D416" s="3">
        <v>32.9891381768767</v>
      </c>
      <c r="E416" s="3">
        <v>0.82097157145219901</v>
      </c>
      <c r="F416" s="3">
        <v>0.84667678816025205</v>
      </c>
      <c r="G416" s="3">
        <v>10.3587793174926</v>
      </c>
      <c r="H416" s="3">
        <v>2.6753261875123999</v>
      </c>
      <c r="I416" s="3">
        <v>8354.2999999999993</v>
      </c>
      <c r="J416" s="3">
        <v>166129</v>
      </c>
      <c r="K416" s="3">
        <v>944102951424</v>
      </c>
      <c r="L416" s="3">
        <v>6300.29</v>
      </c>
    </row>
    <row r="417" spans="2:12" x14ac:dyDescent="0.35">
      <c r="B417" s="9" t="s">
        <v>13</v>
      </c>
      <c r="C417" s="3">
        <v>3.0566559309270901E-2</v>
      </c>
      <c r="D417" s="3">
        <v>30.367139872918099</v>
      </c>
      <c r="E417" s="3">
        <v>0.79491559135545697</v>
      </c>
      <c r="F417" s="3">
        <v>0.83116601706809401</v>
      </c>
      <c r="G417" s="3">
        <v>10.863876289525701</v>
      </c>
      <c r="H417" s="3">
        <v>3.6187832057740201</v>
      </c>
      <c r="I417" s="3">
        <v>8363.56</v>
      </c>
      <c r="J417" s="3">
        <v>166129</v>
      </c>
      <c r="K417" s="3">
        <v>944102951424</v>
      </c>
      <c r="L417" s="3">
        <v>6299.44</v>
      </c>
    </row>
    <row r="418" spans="2:12" x14ac:dyDescent="0.35">
      <c r="B418" s="9" t="s">
        <v>14</v>
      </c>
      <c r="C418" s="3">
        <v>4.4628870612264802E-2</v>
      </c>
      <c r="D418" s="3">
        <v>27.029985113533399</v>
      </c>
      <c r="E418" s="3">
        <v>0.79890816456171798</v>
      </c>
      <c r="F418" s="3">
        <v>0.840004746619188</v>
      </c>
      <c r="G418" s="3">
        <v>10.5698257778682</v>
      </c>
      <c r="H418" s="3">
        <v>5.3397095582007896</v>
      </c>
      <c r="I418" s="3">
        <v>8328.15</v>
      </c>
      <c r="J418" s="3">
        <v>166129</v>
      </c>
      <c r="K418" s="3">
        <v>944102951424</v>
      </c>
      <c r="L418" s="3">
        <v>6299.5</v>
      </c>
    </row>
    <row r="419" spans="2:12" x14ac:dyDescent="0.35">
      <c r="B419" s="9" t="s">
        <v>15</v>
      </c>
      <c r="C419" s="3">
        <v>2.9933795625654298E-2</v>
      </c>
      <c r="D419" s="3">
        <v>30.522756725127699</v>
      </c>
      <c r="E419" s="3">
        <v>0.78126733441122997</v>
      </c>
      <c r="F419" s="3">
        <v>0.87240049758550897</v>
      </c>
      <c r="G419" s="3">
        <v>9.5457976894348509</v>
      </c>
      <c r="H419" s="3">
        <v>2.84623267502834</v>
      </c>
      <c r="I419" s="3">
        <v>8331.8700000000008</v>
      </c>
      <c r="J419" s="3">
        <v>165985</v>
      </c>
      <c r="K419" s="3">
        <v>944088795648</v>
      </c>
      <c r="L419" s="3">
        <v>6299.06</v>
      </c>
    </row>
    <row r="420" spans="2:12" x14ac:dyDescent="0.35">
      <c r="B420" s="9" t="s">
        <v>16</v>
      </c>
      <c r="C420" s="3">
        <v>2.0557031616193398E-2</v>
      </c>
      <c r="D420" s="3">
        <v>33.7918210327122</v>
      </c>
      <c r="E420" s="3">
        <v>0.87619170966013205</v>
      </c>
      <c r="F420" s="3">
        <v>0.90832755085553996</v>
      </c>
      <c r="G420" s="3">
        <v>8.0974746648603801</v>
      </c>
      <c r="H420" s="3">
        <v>2.3947189645198299</v>
      </c>
      <c r="I420" s="3">
        <v>8324.5300000000007</v>
      </c>
      <c r="J420" s="3">
        <v>166081</v>
      </c>
      <c r="K420" s="3">
        <v>944098232832</v>
      </c>
      <c r="L420" s="3">
        <v>6299.31</v>
      </c>
    </row>
    <row r="421" spans="2:12" x14ac:dyDescent="0.35">
      <c r="B421" s="9" t="s">
        <v>17</v>
      </c>
      <c r="C421" s="3">
        <v>2.2888509645130801E-2</v>
      </c>
      <c r="D421" s="3">
        <v>32.989494695748498</v>
      </c>
      <c r="E421" s="3">
        <v>0.79036264610872498</v>
      </c>
      <c r="F421" s="3">
        <v>0.79898652407734605</v>
      </c>
      <c r="G421" s="3">
        <v>11.811321093686001</v>
      </c>
      <c r="H421" s="3">
        <v>2.7043438193143698</v>
      </c>
      <c r="I421" s="3">
        <v>8325.23</v>
      </c>
      <c r="J421" s="3">
        <v>166321</v>
      </c>
      <c r="K421" s="3">
        <v>944121825792</v>
      </c>
      <c r="L421" s="3">
        <v>6299.44</v>
      </c>
    </row>
    <row r="422" spans="2:12" x14ac:dyDescent="0.35">
      <c r="B422" s="9" t="s">
        <v>18</v>
      </c>
      <c r="C422" s="3">
        <v>2.1127479897716499E-2</v>
      </c>
      <c r="D422" s="3">
        <v>33.613266421906303</v>
      </c>
      <c r="E422" s="3">
        <v>0.85788574361407699</v>
      </c>
      <c r="F422" s="3">
        <v>0.86774389345490799</v>
      </c>
      <c r="G422" s="3">
        <v>9.6790484022540308</v>
      </c>
      <c r="H422" s="3">
        <v>2.30673908437748</v>
      </c>
      <c r="I422" s="3">
        <v>8332.49</v>
      </c>
      <c r="J422" s="3">
        <v>166705</v>
      </c>
      <c r="K422" s="3">
        <v>944159574528</v>
      </c>
      <c r="L422" s="3">
        <v>6300.33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3.7900432615671303E-2</v>
      </c>
      <c r="D424" s="3">
        <v>28.571660029435101</v>
      </c>
      <c r="E424" s="3">
        <v>0.68892260351149603</v>
      </c>
      <c r="F424" s="3">
        <v>0.71647932235174205</v>
      </c>
      <c r="G424" s="3">
        <v>13.9614159955782</v>
      </c>
      <c r="H424" s="3">
        <v>4.3160136120039798</v>
      </c>
      <c r="I424" s="3">
        <v>8341.7199999999993</v>
      </c>
      <c r="J424" s="3">
        <v>166129</v>
      </c>
      <c r="K424" s="3">
        <v>944102951424</v>
      </c>
      <c r="L424" s="3">
        <v>6300.04</v>
      </c>
    </row>
    <row r="425" spans="2:12" x14ac:dyDescent="0.35">
      <c r="B425" s="9" t="s">
        <v>12</v>
      </c>
      <c r="C425" s="3">
        <v>2.9094070030050202E-2</v>
      </c>
      <c r="D425" s="3">
        <v>30.8830291720449</v>
      </c>
      <c r="E425" s="3">
        <v>0.72575910743470595</v>
      </c>
      <c r="F425" s="3">
        <v>0.75059506027085199</v>
      </c>
      <c r="G425" s="3">
        <v>13.1572337484571</v>
      </c>
      <c r="H425" s="3">
        <v>3.2778402260876698</v>
      </c>
      <c r="I425" s="3">
        <v>8333.0300000000007</v>
      </c>
      <c r="J425" s="3">
        <v>166129</v>
      </c>
      <c r="K425" s="3">
        <v>944102951424</v>
      </c>
      <c r="L425" s="3">
        <v>6300.29</v>
      </c>
    </row>
    <row r="426" spans="2:12" x14ac:dyDescent="0.35">
      <c r="B426" s="9" t="s">
        <v>13</v>
      </c>
      <c r="C426" s="3">
        <v>2.8912364785949898E-2</v>
      </c>
      <c r="D426" s="3">
        <v>30.8258652772586</v>
      </c>
      <c r="E426" s="3">
        <v>0.83595580885540899</v>
      </c>
      <c r="F426" s="3">
        <v>0.87492535176463004</v>
      </c>
      <c r="G426" s="3">
        <v>9.4088858302760894</v>
      </c>
      <c r="H426" s="3">
        <v>3.4608769161261401</v>
      </c>
      <c r="I426" s="3">
        <v>8320.68</v>
      </c>
      <c r="J426" s="3">
        <v>166129</v>
      </c>
      <c r="K426" s="3">
        <v>944102951424</v>
      </c>
      <c r="L426" s="3">
        <v>6299.44</v>
      </c>
    </row>
    <row r="427" spans="2:12" x14ac:dyDescent="0.35">
      <c r="B427" s="9" t="s">
        <v>14</v>
      </c>
      <c r="C427" s="3">
        <v>4.5588012014892099E-2</v>
      </c>
      <c r="D427" s="3">
        <v>26.834265246653501</v>
      </c>
      <c r="E427" s="3">
        <v>0.83299089972117701</v>
      </c>
      <c r="F427" s="3">
        <v>0.88513666024823501</v>
      </c>
      <c r="G427" s="3">
        <v>9.0694360233996605</v>
      </c>
      <c r="H427" s="3">
        <v>5.3661731261400103</v>
      </c>
      <c r="I427" s="3">
        <v>8320.16</v>
      </c>
      <c r="J427" s="3">
        <v>166129</v>
      </c>
      <c r="K427" s="3">
        <v>944102951424</v>
      </c>
      <c r="L427" s="3">
        <v>6299.5</v>
      </c>
    </row>
    <row r="428" spans="2:12" x14ac:dyDescent="0.35">
      <c r="B428" s="9" t="s">
        <v>15</v>
      </c>
      <c r="C428" s="3">
        <v>7.8473567908035197E-2</v>
      </c>
      <c r="D428" s="3">
        <v>22.195128020923502</v>
      </c>
      <c r="E428" s="3">
        <v>0.34140950172319301</v>
      </c>
      <c r="F428" s="3">
        <v>0.58313183172577798</v>
      </c>
      <c r="G428" s="3">
        <v>16.815854689730699</v>
      </c>
      <c r="H428" s="3">
        <v>8.5451147743668407</v>
      </c>
      <c r="I428" s="3">
        <v>8329.1200000000008</v>
      </c>
      <c r="J428" s="3">
        <v>165985</v>
      </c>
      <c r="K428" s="3">
        <v>944088795648</v>
      </c>
      <c r="L428" s="3">
        <v>6299.06</v>
      </c>
    </row>
    <row r="429" spans="2:12" x14ac:dyDescent="0.35">
      <c r="B429" s="9" t="s">
        <v>16</v>
      </c>
      <c r="C429" s="3">
        <v>2.80872656549364E-2</v>
      </c>
      <c r="D429" s="3">
        <v>31.1879136509028</v>
      </c>
      <c r="E429" s="3">
        <v>0.74200682497449399</v>
      </c>
      <c r="F429" s="3">
        <v>0.764335704961842</v>
      </c>
      <c r="G429" s="3">
        <v>12.794060721606</v>
      </c>
      <c r="H429" s="3">
        <v>3.17214753099337</v>
      </c>
      <c r="I429" s="3">
        <v>8331.7800000000007</v>
      </c>
      <c r="J429" s="3">
        <v>166081</v>
      </c>
      <c r="K429" s="3">
        <v>944098232832</v>
      </c>
      <c r="L429" s="3">
        <v>6299.31</v>
      </c>
    </row>
    <row r="430" spans="2:12" x14ac:dyDescent="0.35">
      <c r="B430" s="9" t="s">
        <v>17</v>
      </c>
      <c r="C430" s="3">
        <v>2.4355023505955201E-2</v>
      </c>
      <c r="D430" s="3">
        <v>32.424272201211402</v>
      </c>
      <c r="E430" s="3">
        <v>0.77772951098061704</v>
      </c>
      <c r="F430" s="3">
        <v>0.79872977958598701</v>
      </c>
      <c r="G430" s="3">
        <v>11.833324471087799</v>
      </c>
      <c r="H430" s="3">
        <v>2.8664327460552399</v>
      </c>
      <c r="I430" s="3">
        <v>8339.64</v>
      </c>
      <c r="J430" s="3">
        <v>166321</v>
      </c>
      <c r="K430" s="3">
        <v>944121825792</v>
      </c>
      <c r="L430" s="3">
        <v>6299.44</v>
      </c>
    </row>
    <row r="431" spans="2:12" x14ac:dyDescent="0.35">
      <c r="B431" s="9" t="s">
        <v>18</v>
      </c>
      <c r="C431" s="3">
        <v>2.46236079747215E-2</v>
      </c>
      <c r="D431" s="3">
        <v>32.354403112380801</v>
      </c>
      <c r="E431" s="3">
        <v>0.76412623087404996</v>
      </c>
      <c r="F431" s="3">
        <v>0.77825285324935201</v>
      </c>
      <c r="G431" s="3">
        <v>12.4017455257588</v>
      </c>
      <c r="H431" s="3">
        <v>2.9166397590967099</v>
      </c>
      <c r="I431" s="3">
        <v>8341.2800000000007</v>
      </c>
      <c r="J431" s="3">
        <v>166705</v>
      </c>
      <c r="K431" s="3">
        <v>944159574528</v>
      </c>
      <c r="L431" s="3">
        <v>6300.33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2.06238319995267E-2</v>
      </c>
      <c r="D433" s="3">
        <v>33.880459177238897</v>
      </c>
      <c r="E433" s="3">
        <v>0.81931891190376205</v>
      </c>
      <c r="F433" s="3">
        <v>0.83352111046730504</v>
      </c>
      <c r="G433" s="3">
        <v>10.7976845050056</v>
      </c>
      <c r="H433" s="3">
        <v>2.3713977104856401</v>
      </c>
      <c r="I433" s="3">
        <v>8341.48</v>
      </c>
      <c r="J433" s="3">
        <v>166129</v>
      </c>
      <c r="K433" s="3">
        <v>944102951424</v>
      </c>
      <c r="L433" s="3">
        <v>6300.04</v>
      </c>
    </row>
    <row r="434" spans="2:12" x14ac:dyDescent="0.35">
      <c r="B434" s="9" t="s">
        <v>12</v>
      </c>
      <c r="C434" s="3">
        <v>2.7900374252806899E-2</v>
      </c>
      <c r="D434" s="3">
        <v>31.233279351136101</v>
      </c>
      <c r="E434" s="3">
        <v>0.75344600062091605</v>
      </c>
      <c r="F434" s="3">
        <v>0.77802623772483304</v>
      </c>
      <c r="G434" s="3">
        <v>12.438636172170799</v>
      </c>
      <c r="H434" s="3">
        <v>3.1145464112885302</v>
      </c>
      <c r="I434" s="3">
        <v>8342.0300000000007</v>
      </c>
      <c r="J434" s="3">
        <v>166129</v>
      </c>
      <c r="K434" s="3">
        <v>944102951424</v>
      </c>
      <c r="L434" s="3">
        <v>6300.29</v>
      </c>
    </row>
    <row r="435" spans="2:12" x14ac:dyDescent="0.35">
      <c r="B435" s="9" t="s">
        <v>13</v>
      </c>
      <c r="C435" s="3">
        <v>2.9540495317007899E-2</v>
      </c>
      <c r="D435" s="3">
        <v>30.655502197357801</v>
      </c>
      <c r="E435" s="3">
        <v>0.81202665294730603</v>
      </c>
      <c r="F435" s="3">
        <v>0.84486505732781803</v>
      </c>
      <c r="G435" s="3">
        <v>10.427671614843501</v>
      </c>
      <c r="H435" s="3">
        <v>3.5244463405050999</v>
      </c>
      <c r="I435" s="3">
        <v>8348.6200000000008</v>
      </c>
      <c r="J435" s="3">
        <v>166129</v>
      </c>
      <c r="K435" s="3">
        <v>944102951424</v>
      </c>
      <c r="L435" s="3">
        <v>6299.44</v>
      </c>
    </row>
    <row r="436" spans="2:12" x14ac:dyDescent="0.35">
      <c r="B436" s="9" t="s">
        <v>14</v>
      </c>
      <c r="C436" s="3">
        <v>4.5823252157110798E-2</v>
      </c>
      <c r="D436" s="3">
        <v>26.807103792909398</v>
      </c>
      <c r="E436" s="3">
        <v>0.79263505647734001</v>
      </c>
      <c r="F436" s="3">
        <v>0.83319050355275703</v>
      </c>
      <c r="G436" s="3">
        <v>10.798704619983599</v>
      </c>
      <c r="H436" s="3">
        <v>5.4416825749617903</v>
      </c>
      <c r="I436" s="3">
        <v>8324</v>
      </c>
      <c r="J436" s="3">
        <v>166129</v>
      </c>
      <c r="K436" s="3">
        <v>944102951424</v>
      </c>
      <c r="L436" s="3">
        <v>6299.5</v>
      </c>
    </row>
    <row r="437" spans="2:12" x14ac:dyDescent="0.35">
      <c r="B437" s="9" t="s">
        <v>15</v>
      </c>
      <c r="C437" s="3">
        <v>2.8610468271780602E-2</v>
      </c>
      <c r="D437" s="3">
        <v>31.016871955120902</v>
      </c>
      <c r="E437" s="3">
        <v>0.73209770888302905</v>
      </c>
      <c r="F437" s="3">
        <v>0.76417349749839403</v>
      </c>
      <c r="G437" s="3">
        <v>12.7884642541554</v>
      </c>
      <c r="H437" s="3">
        <v>3.2129233334515201</v>
      </c>
      <c r="I437" s="3">
        <v>8322.56</v>
      </c>
      <c r="J437" s="3">
        <v>165985</v>
      </c>
      <c r="K437" s="3">
        <v>944088795648</v>
      </c>
      <c r="L437" s="3">
        <v>6299.06</v>
      </c>
    </row>
    <row r="438" spans="2:12" x14ac:dyDescent="0.35">
      <c r="B438" s="9" t="s">
        <v>16</v>
      </c>
      <c r="C438" s="3">
        <v>2.5314220716278799E-2</v>
      </c>
      <c r="D438" s="3">
        <v>32.076081828117402</v>
      </c>
      <c r="E438" s="3">
        <v>0.77209375093699395</v>
      </c>
      <c r="F438" s="3">
        <v>0.79850496150560102</v>
      </c>
      <c r="G438" s="3">
        <v>11.8550868699489</v>
      </c>
      <c r="H438" s="3">
        <v>2.9322640302665302</v>
      </c>
      <c r="I438" s="3">
        <v>8321.52</v>
      </c>
      <c r="J438" s="3">
        <v>166081</v>
      </c>
      <c r="K438" s="3">
        <v>944098232832</v>
      </c>
      <c r="L438" s="3">
        <v>6299.31</v>
      </c>
    </row>
    <row r="439" spans="2:12" x14ac:dyDescent="0.35">
      <c r="B439" s="9" t="s">
        <v>17</v>
      </c>
      <c r="C439" s="3">
        <v>2.75038973394835E-2</v>
      </c>
      <c r="D439" s="3">
        <v>31.381824118664099</v>
      </c>
      <c r="E439" s="3">
        <v>0.726344661478318</v>
      </c>
      <c r="F439" s="3">
        <v>0.75044378540356604</v>
      </c>
      <c r="G439" s="3">
        <v>13.1440964796121</v>
      </c>
      <c r="H439" s="3">
        <v>3.1843537193704199</v>
      </c>
      <c r="I439" s="3">
        <v>8330.0499999999993</v>
      </c>
      <c r="J439" s="3">
        <v>166321</v>
      </c>
      <c r="K439" s="3">
        <v>944121825792</v>
      </c>
      <c r="L439" s="3">
        <v>6299.44</v>
      </c>
    </row>
    <row r="440" spans="2:12" x14ac:dyDescent="0.35">
      <c r="B440" s="9" t="s">
        <v>18</v>
      </c>
      <c r="C440" s="3">
        <v>1.9189034628929701E-2</v>
      </c>
      <c r="D440" s="3">
        <v>34.450983243005098</v>
      </c>
      <c r="E440" s="3">
        <v>0.86624610688463399</v>
      </c>
      <c r="F440" s="3">
        <v>0.881119295214569</v>
      </c>
      <c r="G440" s="3">
        <v>9.1418929121471297</v>
      </c>
      <c r="H440" s="3">
        <v>2.27055679757957</v>
      </c>
      <c r="I440" s="3">
        <v>8347.76</v>
      </c>
      <c r="J440" s="3">
        <v>166705</v>
      </c>
      <c r="K440" s="3">
        <v>944159574528</v>
      </c>
      <c r="L440" s="3">
        <v>6300.33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2.1469593153112702E-2</v>
      </c>
      <c r="D442" s="3">
        <v>33.495408612767498</v>
      </c>
      <c r="E442" s="3">
        <v>0.83018658592745398</v>
      </c>
      <c r="F442" s="3">
        <v>0.85368635716760399</v>
      </c>
      <c r="G442" s="3">
        <v>10.1372911177987</v>
      </c>
      <c r="H442" s="3">
        <v>2.4265512745900799</v>
      </c>
      <c r="I442" s="3">
        <v>8345.2900000000009</v>
      </c>
      <c r="J442" s="3">
        <v>166129</v>
      </c>
      <c r="K442" s="3">
        <v>944102951424</v>
      </c>
      <c r="L442" s="3">
        <v>6300.04</v>
      </c>
    </row>
    <row r="443" spans="2:12" x14ac:dyDescent="0.35">
      <c r="B443" s="9" t="s">
        <v>12</v>
      </c>
      <c r="C443" s="3">
        <v>2.4792543217473002E-2</v>
      </c>
      <c r="D443" s="3">
        <v>32.237762606922203</v>
      </c>
      <c r="E443" s="3">
        <v>0.79460657913317301</v>
      </c>
      <c r="F443" s="3">
        <v>0.82582014759151201</v>
      </c>
      <c r="G443" s="3">
        <v>11.0377604380593</v>
      </c>
      <c r="H443" s="3">
        <v>2.8529130269234302</v>
      </c>
      <c r="I443" s="3">
        <v>8341.91</v>
      </c>
      <c r="J443" s="3">
        <v>166129</v>
      </c>
      <c r="K443" s="3">
        <v>944102951424</v>
      </c>
      <c r="L443" s="3">
        <v>6300.29</v>
      </c>
    </row>
    <row r="444" spans="2:12" x14ac:dyDescent="0.35">
      <c r="B444" s="9" t="s">
        <v>13</v>
      </c>
      <c r="C444" s="3">
        <v>3.1201503678136601E-2</v>
      </c>
      <c r="D444" s="3">
        <v>30.191395073583401</v>
      </c>
      <c r="E444" s="3">
        <v>0.78099320056380495</v>
      </c>
      <c r="F444" s="3">
        <v>0.81736606216667396</v>
      </c>
      <c r="G444" s="3">
        <v>11.2920280401695</v>
      </c>
      <c r="H444" s="3">
        <v>3.6715592237170598</v>
      </c>
      <c r="I444" s="3">
        <v>8341.08</v>
      </c>
      <c r="J444" s="3">
        <v>166129</v>
      </c>
      <c r="K444" s="3">
        <v>944102951424</v>
      </c>
      <c r="L444" s="3">
        <v>6299.44</v>
      </c>
    </row>
    <row r="445" spans="2:12" x14ac:dyDescent="0.35">
      <c r="B445" s="9" t="s">
        <v>14</v>
      </c>
      <c r="C445" s="3">
        <v>4.4619681983588802E-2</v>
      </c>
      <c r="D445" s="3">
        <v>27.013423829920001</v>
      </c>
      <c r="E445" s="3">
        <v>0.85635543177877205</v>
      </c>
      <c r="F445" s="3">
        <v>0.91000324644831498</v>
      </c>
      <c r="G445" s="3">
        <v>8.0219733377189293</v>
      </c>
      <c r="H445" s="3">
        <v>5.2966537532203297</v>
      </c>
      <c r="I445" s="3">
        <v>8327.83</v>
      </c>
      <c r="J445" s="3">
        <v>166129</v>
      </c>
      <c r="K445" s="3">
        <v>944102951424</v>
      </c>
      <c r="L445" s="3">
        <v>6299.5</v>
      </c>
    </row>
    <row r="446" spans="2:12" x14ac:dyDescent="0.35">
      <c r="B446" s="9" t="s">
        <v>15</v>
      </c>
      <c r="C446" s="3">
        <v>3.6755900615642899E-2</v>
      </c>
      <c r="D446" s="3">
        <v>28.7572387990033</v>
      </c>
      <c r="E446" s="3">
        <v>0.65603708458374599</v>
      </c>
      <c r="F446" s="3">
        <v>0.79626933361044205</v>
      </c>
      <c r="G446" s="3">
        <v>12.366313470556699</v>
      </c>
      <c r="H446" s="3">
        <v>3.2144821106861601</v>
      </c>
      <c r="I446" s="3">
        <v>8329.2900000000009</v>
      </c>
      <c r="J446" s="3">
        <v>165985</v>
      </c>
      <c r="K446" s="3">
        <v>944088795648</v>
      </c>
      <c r="L446" s="3">
        <v>6299.06</v>
      </c>
    </row>
    <row r="447" spans="2:12" x14ac:dyDescent="0.35">
      <c r="B447" s="9" t="s">
        <v>16</v>
      </c>
      <c r="C447" s="3">
        <v>3.154358379181E-2</v>
      </c>
      <c r="D447" s="3">
        <v>30.160659555633501</v>
      </c>
      <c r="E447" s="3">
        <v>0.69648860993709305</v>
      </c>
      <c r="F447" s="3">
        <v>0.73650944568386401</v>
      </c>
      <c r="G447" s="3">
        <v>13.49192092334</v>
      </c>
      <c r="H447" s="3">
        <v>3.5970798527994798</v>
      </c>
      <c r="I447" s="3">
        <v>8322.57</v>
      </c>
      <c r="J447" s="3">
        <v>166081</v>
      </c>
      <c r="K447" s="3">
        <v>944098232832</v>
      </c>
      <c r="L447" s="3">
        <v>6299.31</v>
      </c>
    </row>
    <row r="448" spans="2:12" x14ac:dyDescent="0.35">
      <c r="B448" s="9" t="s">
        <v>17</v>
      </c>
      <c r="C448" s="3">
        <v>3.0124111291354901E-2</v>
      </c>
      <c r="D448" s="3">
        <v>30.576744555345101</v>
      </c>
      <c r="E448" s="3">
        <v>0.71798515981628097</v>
      </c>
      <c r="F448" s="3">
        <v>0.74364115612480497</v>
      </c>
      <c r="G448" s="3">
        <v>13.330819493435</v>
      </c>
      <c r="H448" s="3">
        <v>3.3537069791804099</v>
      </c>
      <c r="I448" s="3">
        <v>8320.0499999999993</v>
      </c>
      <c r="J448" s="3">
        <v>166321</v>
      </c>
      <c r="K448" s="3">
        <v>944121825792</v>
      </c>
      <c r="L448" s="3">
        <v>6299.44</v>
      </c>
    </row>
    <row r="449" spans="2:12" x14ac:dyDescent="0.35">
      <c r="B449" s="9" t="s">
        <v>18</v>
      </c>
      <c r="C449" s="3">
        <v>2.3357320551466099E-2</v>
      </c>
      <c r="D449" s="3">
        <v>32.829231377877697</v>
      </c>
      <c r="E449" s="3">
        <v>0.77344030314937395</v>
      </c>
      <c r="F449" s="3">
        <v>0.77836200894568697</v>
      </c>
      <c r="G449" s="3">
        <v>12.403846804722599</v>
      </c>
      <c r="H449" s="3">
        <v>2.7497378968685098</v>
      </c>
      <c r="I449" s="3">
        <v>8343.7800000000007</v>
      </c>
      <c r="J449" s="3">
        <v>166705</v>
      </c>
      <c r="K449" s="3">
        <v>944159574528</v>
      </c>
      <c r="L449" s="3">
        <v>6300.33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2.1546641207487501E-2</v>
      </c>
      <c r="D451" s="3">
        <v>33.542026799206702</v>
      </c>
      <c r="E451" s="3">
        <v>0.784541264457433</v>
      </c>
      <c r="F451" s="3">
        <v>0.79241892976785699</v>
      </c>
      <c r="G451" s="3">
        <v>12.0169848091559</v>
      </c>
      <c r="H451" s="3">
        <v>2.4949908372906702</v>
      </c>
      <c r="I451" s="3">
        <v>8340.2999999999993</v>
      </c>
      <c r="J451" s="3">
        <v>166129</v>
      </c>
      <c r="K451" s="3">
        <v>944102951424</v>
      </c>
      <c r="L451" s="3">
        <v>6300.04</v>
      </c>
    </row>
    <row r="452" spans="2:12" x14ac:dyDescent="0.35">
      <c r="B452" s="9" t="s">
        <v>12</v>
      </c>
      <c r="C452" s="3">
        <v>2.8150226418312101E-2</v>
      </c>
      <c r="D452" s="3">
        <v>31.154395870616</v>
      </c>
      <c r="E452" s="3">
        <v>0.73453835086973196</v>
      </c>
      <c r="F452" s="3">
        <v>0.77102447727166301</v>
      </c>
      <c r="G452" s="3">
        <v>12.6075301850789</v>
      </c>
      <c r="H452" s="3">
        <v>3.1895621654993702</v>
      </c>
      <c r="I452" s="3">
        <v>8348.74</v>
      </c>
      <c r="J452" s="3">
        <v>166129</v>
      </c>
      <c r="K452" s="3">
        <v>944102951424</v>
      </c>
      <c r="L452" s="3">
        <v>6300.29</v>
      </c>
    </row>
    <row r="453" spans="2:12" x14ac:dyDescent="0.35">
      <c r="B453" s="9" t="s">
        <v>13</v>
      </c>
      <c r="C453" s="3">
        <v>3.1684170072170802E-2</v>
      </c>
      <c r="D453" s="3">
        <v>30.0774344849982</v>
      </c>
      <c r="E453" s="3">
        <v>0.75802334135684002</v>
      </c>
      <c r="F453" s="3">
        <v>0.79031604187029902</v>
      </c>
      <c r="G453" s="3">
        <v>12.0841097200707</v>
      </c>
      <c r="H453" s="3">
        <v>3.7553361896423199</v>
      </c>
      <c r="I453" s="3">
        <v>8350.0300000000007</v>
      </c>
      <c r="J453" s="3">
        <v>166129</v>
      </c>
      <c r="K453" s="3">
        <v>944102951424</v>
      </c>
      <c r="L453" s="3">
        <v>6299.44</v>
      </c>
    </row>
    <row r="454" spans="2:12" x14ac:dyDescent="0.35">
      <c r="B454" s="9" t="s">
        <v>14</v>
      </c>
      <c r="C454" s="3">
        <v>4.5390942173139402E-2</v>
      </c>
      <c r="D454" s="3">
        <v>26.8852915294943</v>
      </c>
      <c r="E454" s="3">
        <v>0.80324821464552798</v>
      </c>
      <c r="F454" s="3">
        <v>0.84007301974706805</v>
      </c>
      <c r="G454" s="3">
        <v>10.5981396396535</v>
      </c>
      <c r="H454" s="3">
        <v>5.3908463307430301</v>
      </c>
      <c r="I454" s="3">
        <v>8352.09</v>
      </c>
      <c r="J454" s="3">
        <v>166129</v>
      </c>
      <c r="K454" s="3">
        <v>944102951424</v>
      </c>
      <c r="L454" s="3">
        <v>6299.5</v>
      </c>
    </row>
    <row r="455" spans="2:12" x14ac:dyDescent="0.35">
      <c r="B455" s="9" t="s">
        <v>15</v>
      </c>
      <c r="C455" s="3">
        <v>2.63062560602517E-2</v>
      </c>
      <c r="D455" s="3">
        <v>31.702502276671702</v>
      </c>
      <c r="E455" s="3">
        <v>0.78168967458473104</v>
      </c>
      <c r="F455" s="3">
        <v>0.82549519781847802</v>
      </c>
      <c r="G455" s="3">
        <v>11.051682582713999</v>
      </c>
      <c r="H455" s="3">
        <v>2.8958766243501102</v>
      </c>
      <c r="I455" s="3">
        <v>8329.25</v>
      </c>
      <c r="J455" s="3">
        <v>165985</v>
      </c>
      <c r="K455" s="3">
        <v>944088795648</v>
      </c>
      <c r="L455" s="3">
        <v>6299.06</v>
      </c>
    </row>
    <row r="456" spans="2:12" x14ac:dyDescent="0.35">
      <c r="B456" s="9" t="s">
        <v>16</v>
      </c>
      <c r="C456" s="3">
        <v>2.7544924243919799E-2</v>
      </c>
      <c r="D456" s="3">
        <v>31.365615290050901</v>
      </c>
      <c r="E456" s="3">
        <v>0.73080131856553598</v>
      </c>
      <c r="F456" s="3">
        <v>0.757413789903985</v>
      </c>
      <c r="G456" s="3">
        <v>12.9533266168122</v>
      </c>
      <c r="H456" s="3">
        <v>3.2022074069740101</v>
      </c>
      <c r="I456" s="3">
        <v>8330.1200000000008</v>
      </c>
      <c r="J456" s="3">
        <v>166081</v>
      </c>
      <c r="K456" s="3">
        <v>944098232832</v>
      </c>
      <c r="L456" s="3">
        <v>6299.31</v>
      </c>
    </row>
    <row r="457" spans="2:12" x14ac:dyDescent="0.35">
      <c r="B457" s="9" t="s">
        <v>17</v>
      </c>
      <c r="C457" s="3">
        <v>2.3223373113848499E-2</v>
      </c>
      <c r="D457" s="3">
        <v>32.806925372812302</v>
      </c>
      <c r="E457" s="3">
        <v>0.80750994359738104</v>
      </c>
      <c r="F457" s="3">
        <v>0.83257021958914501</v>
      </c>
      <c r="G457" s="3">
        <v>10.829927773633701</v>
      </c>
      <c r="H457" s="3">
        <v>2.7254051345069299</v>
      </c>
      <c r="I457" s="3">
        <v>8340.9500000000007</v>
      </c>
      <c r="J457" s="3">
        <v>166321</v>
      </c>
      <c r="K457" s="3">
        <v>944121825792</v>
      </c>
      <c r="L457" s="3">
        <v>6299.44</v>
      </c>
    </row>
    <row r="458" spans="2:12" x14ac:dyDescent="0.35">
      <c r="B458" s="9" t="s">
        <v>18</v>
      </c>
      <c r="C458" s="3">
        <v>2.2681126531879699E-2</v>
      </c>
      <c r="D458" s="3">
        <v>33.029422415848899</v>
      </c>
      <c r="E458" s="3">
        <v>0.80718786737457004</v>
      </c>
      <c r="F458" s="3">
        <v>0.82609320328756497</v>
      </c>
      <c r="G458" s="3">
        <v>11.036025910896999</v>
      </c>
      <c r="H458" s="3">
        <v>2.6686168073133301</v>
      </c>
      <c r="I458" s="3">
        <v>8342.81</v>
      </c>
      <c r="J458" s="3">
        <v>166705</v>
      </c>
      <c r="K458" s="3">
        <v>944159574528</v>
      </c>
      <c r="L458" s="3">
        <v>6300.33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2.0728115737027701E-2</v>
      </c>
      <c r="D460" s="3">
        <v>33.800752598931503</v>
      </c>
      <c r="E460" s="3">
        <v>0.83259658944354098</v>
      </c>
      <c r="F460" s="3">
        <v>0.85378984025052895</v>
      </c>
      <c r="G460" s="3">
        <v>10.141644523822</v>
      </c>
      <c r="H460" s="3">
        <v>2.3266531412328901</v>
      </c>
      <c r="I460" s="3">
        <v>8345.98</v>
      </c>
      <c r="J460" s="3">
        <v>166129</v>
      </c>
      <c r="K460" s="3">
        <v>944102951424</v>
      </c>
      <c r="L460" s="3">
        <v>6300.04</v>
      </c>
    </row>
    <row r="461" spans="2:12" x14ac:dyDescent="0.35">
      <c r="B461" s="9" t="s">
        <v>12</v>
      </c>
      <c r="C461" s="3">
        <v>2.7926347158240501E-2</v>
      </c>
      <c r="D461" s="3">
        <v>31.2409472722244</v>
      </c>
      <c r="E461" s="3">
        <v>0.73222932814207298</v>
      </c>
      <c r="F461" s="3">
        <v>0.75733892003958503</v>
      </c>
      <c r="G461" s="3">
        <v>13.177475958921301</v>
      </c>
      <c r="H461" s="3">
        <v>3.2128742414668601</v>
      </c>
      <c r="I461" s="3">
        <v>8327.07</v>
      </c>
      <c r="J461" s="3">
        <v>166129</v>
      </c>
      <c r="K461" s="3">
        <v>944102951424</v>
      </c>
      <c r="L461" s="3">
        <v>6300.29</v>
      </c>
    </row>
    <row r="462" spans="2:12" x14ac:dyDescent="0.35">
      <c r="B462" s="9" t="s">
        <v>13</v>
      </c>
      <c r="C462" s="3">
        <v>3.5062226224294703E-2</v>
      </c>
      <c r="D462" s="3">
        <v>29.163287669806198</v>
      </c>
      <c r="E462" s="3">
        <v>0.75700193722868803</v>
      </c>
      <c r="F462" s="3">
        <v>0.82277550489282103</v>
      </c>
      <c r="G462" s="3">
        <v>11.1786417055753</v>
      </c>
      <c r="H462" s="3">
        <v>3.81560407133122</v>
      </c>
      <c r="I462" s="3">
        <v>8322.98</v>
      </c>
      <c r="J462" s="3">
        <v>166129</v>
      </c>
      <c r="K462" s="3">
        <v>944102951424</v>
      </c>
      <c r="L462" s="3">
        <v>6299.44</v>
      </c>
    </row>
    <row r="463" spans="2:12" x14ac:dyDescent="0.35">
      <c r="B463" s="9" t="s">
        <v>14</v>
      </c>
      <c r="C463" s="3">
        <v>4.19113307850126E-2</v>
      </c>
      <c r="D463" s="3">
        <v>27.551872690985199</v>
      </c>
      <c r="E463" s="3">
        <v>0.88386634739512104</v>
      </c>
      <c r="F463" s="3">
        <v>0.93422943221576904</v>
      </c>
      <c r="G463" s="3">
        <v>6.8341925487184403</v>
      </c>
      <c r="H463" s="3">
        <v>5.0523152616073501</v>
      </c>
      <c r="I463" s="3">
        <v>8327.7800000000007</v>
      </c>
      <c r="J463" s="3">
        <v>166129</v>
      </c>
      <c r="K463" s="3">
        <v>944102951424</v>
      </c>
      <c r="L463" s="3">
        <v>6299.5</v>
      </c>
    </row>
    <row r="464" spans="2:12" x14ac:dyDescent="0.35">
      <c r="B464" s="9" t="s">
        <v>15</v>
      </c>
      <c r="C464" s="3">
        <v>3.1202344532839901E-2</v>
      </c>
      <c r="D464" s="3">
        <v>30.207679555734</v>
      </c>
      <c r="E464" s="3">
        <v>0.721319566322147</v>
      </c>
      <c r="F464" s="3">
        <v>0.79669783616756895</v>
      </c>
      <c r="G464" s="3">
        <v>11.925796114773901</v>
      </c>
      <c r="H464" s="3">
        <v>3.1877376512173301</v>
      </c>
      <c r="I464" s="3">
        <v>8328.6</v>
      </c>
      <c r="J464" s="3">
        <v>165985</v>
      </c>
      <c r="K464" s="3">
        <v>944088795648</v>
      </c>
      <c r="L464" s="3">
        <v>6299.06</v>
      </c>
    </row>
    <row r="465" spans="2:13" x14ac:dyDescent="0.35">
      <c r="B465" s="9" t="s">
        <v>16</v>
      </c>
      <c r="C465" s="3">
        <v>2.3210039708849599E-2</v>
      </c>
      <c r="D465" s="3">
        <v>32.7786696653815</v>
      </c>
      <c r="E465" s="3">
        <v>0.82882172130950504</v>
      </c>
      <c r="F465" s="3">
        <v>0.86012023175094299</v>
      </c>
      <c r="G465" s="3">
        <v>9.9305816911362594</v>
      </c>
      <c r="H465" s="3">
        <v>2.6591875177207198</v>
      </c>
      <c r="I465" s="3">
        <v>8321.01</v>
      </c>
      <c r="J465" s="3">
        <v>166081</v>
      </c>
      <c r="K465" s="3">
        <v>944098232832</v>
      </c>
      <c r="L465" s="3">
        <v>6299.31</v>
      </c>
    </row>
    <row r="466" spans="2:13" x14ac:dyDescent="0.35">
      <c r="B466" s="9" t="s">
        <v>17</v>
      </c>
      <c r="C466" s="3">
        <v>2.3956074269647298E-2</v>
      </c>
      <c r="D466" s="3">
        <v>32.547285578258297</v>
      </c>
      <c r="E466" s="3">
        <v>0.79616338411820697</v>
      </c>
      <c r="F466" s="3">
        <v>0.81914943503387305</v>
      </c>
      <c r="G466" s="3">
        <v>11.241162352758501</v>
      </c>
      <c r="H466" s="3">
        <v>2.7928195285017798</v>
      </c>
      <c r="I466" s="3">
        <v>8325.73</v>
      </c>
      <c r="J466" s="3">
        <v>166321</v>
      </c>
      <c r="K466" s="3">
        <v>944121825792</v>
      </c>
      <c r="L466" s="3">
        <v>6299.44</v>
      </c>
    </row>
    <row r="467" spans="2:13" x14ac:dyDescent="0.35">
      <c r="B467" s="9" t="s">
        <v>18</v>
      </c>
      <c r="C467" s="3">
        <v>2.2465380387647099E-2</v>
      </c>
      <c r="D467" s="3">
        <v>33.0693357352921</v>
      </c>
      <c r="E467" s="3">
        <v>0.85974712450636903</v>
      </c>
      <c r="F467" s="3">
        <v>0.87446471807626502</v>
      </c>
      <c r="G467" s="3">
        <v>9.4360681175121002</v>
      </c>
      <c r="H467" s="3">
        <v>2.40860004334741</v>
      </c>
      <c r="I467" s="3">
        <v>8325.43</v>
      </c>
      <c r="J467" s="3">
        <v>166705</v>
      </c>
      <c r="K467" s="3">
        <v>944159574528</v>
      </c>
      <c r="L467" s="3">
        <v>6300.33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2.1336670321181798E-2</v>
      </c>
      <c r="D469" s="3">
        <v>33.563780008870403</v>
      </c>
      <c r="E469" s="3">
        <v>0.81247587710329905</v>
      </c>
      <c r="F469" s="3">
        <v>0.83344645990436494</v>
      </c>
      <c r="G469" s="3">
        <v>10.798839965576001</v>
      </c>
      <c r="H469" s="3">
        <v>2.3325172855221701</v>
      </c>
      <c r="I469" s="3">
        <v>8326.84</v>
      </c>
      <c r="J469" s="3">
        <v>166129</v>
      </c>
      <c r="K469" s="3">
        <v>944102951424</v>
      </c>
      <c r="L469" s="3">
        <v>6300.04</v>
      </c>
    </row>
    <row r="470" spans="2:13" x14ac:dyDescent="0.35">
      <c r="B470" s="9" t="s">
        <v>12</v>
      </c>
      <c r="C470" s="3">
        <v>2.5507536702299001E-2</v>
      </c>
      <c r="D470" s="3">
        <v>32.020228911745697</v>
      </c>
      <c r="E470" s="3">
        <v>0.77154895082729102</v>
      </c>
      <c r="F470" s="3">
        <v>0.79399040756444905</v>
      </c>
      <c r="G470" s="3">
        <v>11.922272601200801</v>
      </c>
      <c r="H470" s="3">
        <v>3.0013398677769798</v>
      </c>
      <c r="I470" s="3">
        <v>8320.52</v>
      </c>
      <c r="J470" s="3">
        <v>166129</v>
      </c>
      <c r="K470" s="3">
        <v>944102951424</v>
      </c>
      <c r="L470" s="3">
        <v>6300.29</v>
      </c>
    </row>
    <row r="471" spans="2:13" x14ac:dyDescent="0.35">
      <c r="B471" s="9" t="s">
        <v>13</v>
      </c>
      <c r="C471" s="3">
        <v>3.3816008786656401E-2</v>
      </c>
      <c r="D471" s="3">
        <v>29.525913479576701</v>
      </c>
      <c r="E471" s="3">
        <v>0.73477766687940604</v>
      </c>
      <c r="F471" s="3">
        <v>0.76296000213746296</v>
      </c>
      <c r="G471" s="3">
        <v>12.829639799850399</v>
      </c>
      <c r="H471" s="3">
        <v>3.94580967502647</v>
      </c>
      <c r="I471" s="3">
        <v>8332.0499999999993</v>
      </c>
      <c r="J471" s="3">
        <v>166129</v>
      </c>
      <c r="K471" s="3">
        <v>944102951424</v>
      </c>
      <c r="L471" s="3">
        <v>6299.44</v>
      </c>
    </row>
    <row r="472" spans="2:13" x14ac:dyDescent="0.35">
      <c r="B472" s="9" t="s">
        <v>14</v>
      </c>
      <c r="C472" s="3">
        <v>4.6101151134361203E-2</v>
      </c>
      <c r="D472" s="3">
        <v>26.758164897865498</v>
      </c>
      <c r="E472" s="3">
        <v>0.76857689715473099</v>
      </c>
      <c r="F472" s="3">
        <v>0.810444626949261</v>
      </c>
      <c r="G472" s="3">
        <v>11.5474182308153</v>
      </c>
      <c r="H472" s="3">
        <v>5.49237367766069</v>
      </c>
      <c r="I472" s="3">
        <v>8327.94</v>
      </c>
      <c r="J472" s="3">
        <v>166129</v>
      </c>
      <c r="K472" s="3">
        <v>944102951424</v>
      </c>
      <c r="L472" s="3">
        <v>6299.5</v>
      </c>
    </row>
    <row r="473" spans="2:13" x14ac:dyDescent="0.35">
      <c r="B473" s="9" t="s">
        <v>15</v>
      </c>
      <c r="C473" s="3">
        <v>3.09712140305979E-2</v>
      </c>
      <c r="D473" s="3">
        <v>30.1723659727746</v>
      </c>
      <c r="E473" s="3">
        <v>0.850148608686917</v>
      </c>
      <c r="F473" s="3">
        <v>0.98251593257376901</v>
      </c>
      <c r="G473" s="3">
        <v>4.0167719867129001</v>
      </c>
      <c r="H473" s="3">
        <v>2.59638841061409</v>
      </c>
      <c r="I473" s="3">
        <v>8344.35</v>
      </c>
      <c r="J473" s="3">
        <v>165985</v>
      </c>
      <c r="K473" s="3">
        <v>944088795648</v>
      </c>
      <c r="L473" s="3">
        <v>6299.06</v>
      </c>
    </row>
    <row r="474" spans="2:13" x14ac:dyDescent="0.35">
      <c r="B474" s="9" t="s">
        <v>16</v>
      </c>
      <c r="C474" s="3">
        <v>3.6098905483880402E-2</v>
      </c>
      <c r="D474" s="3">
        <v>28.9933237581205</v>
      </c>
      <c r="E474" s="3">
        <v>0.68955361546113203</v>
      </c>
      <c r="F474" s="3">
        <v>0.72295652796793297</v>
      </c>
      <c r="G474" s="3">
        <v>13.828946928735601</v>
      </c>
      <c r="H474" s="3">
        <v>4.1297291670151699</v>
      </c>
      <c r="I474" s="3">
        <v>8325.2900000000009</v>
      </c>
      <c r="J474" s="3">
        <v>166081</v>
      </c>
      <c r="K474" s="3">
        <v>944098232832</v>
      </c>
      <c r="L474" s="3">
        <v>6299.31</v>
      </c>
    </row>
    <row r="475" spans="2:13" x14ac:dyDescent="0.35">
      <c r="B475" s="9" t="s">
        <v>17</v>
      </c>
      <c r="C475" s="3">
        <v>2.44447386490684E-2</v>
      </c>
      <c r="D475" s="3">
        <v>32.3833600135899</v>
      </c>
      <c r="E475" s="3">
        <v>0.78102088776656198</v>
      </c>
      <c r="F475" s="3">
        <v>0.80539312346608205</v>
      </c>
      <c r="G475" s="3">
        <v>11.6418798837159</v>
      </c>
      <c r="H475" s="3">
        <v>2.8602025463151302</v>
      </c>
      <c r="I475" s="3">
        <v>8330.6</v>
      </c>
      <c r="J475" s="3">
        <v>166321</v>
      </c>
      <c r="K475" s="3">
        <v>944121825792</v>
      </c>
      <c r="L475" s="3">
        <v>6299.44</v>
      </c>
    </row>
    <row r="476" spans="2:13" x14ac:dyDescent="0.35">
      <c r="B476" s="9" t="s">
        <v>18</v>
      </c>
      <c r="C476" s="3">
        <v>2.3505239160960201E-2</v>
      </c>
      <c r="D476" s="3">
        <v>32.713860762757001</v>
      </c>
      <c r="E476" s="3">
        <v>0.820475584291813</v>
      </c>
      <c r="F476" s="3">
        <v>0.83316564434032103</v>
      </c>
      <c r="G476" s="3">
        <v>10.8287949053388</v>
      </c>
      <c r="H476" s="3">
        <v>2.61648859012438</v>
      </c>
      <c r="I476" s="3">
        <v>8331.0400000000009</v>
      </c>
      <c r="J476" s="3">
        <v>166705</v>
      </c>
      <c r="K476" s="3">
        <v>944159574528</v>
      </c>
      <c r="L476" s="3">
        <v>6300.33</v>
      </c>
    </row>
    <row r="477" spans="2:13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2.9365634426520393E-2</v>
      </c>
      <c r="D477" s="10">
        <f t="shared" ref="D477" si="16">(SUM(D388:D395)+SUM(D397:D404)+SUM(D406:D413)+SUM(D415:D422)+SUM(D424:D431)+SUM(D433:D440)+SUM(D442:D449)+SUM(D451:D458)+SUM(D460:D467)+SUM(D469:D476))/80</f>
        <v>31.098883708198048</v>
      </c>
      <c r="E477" s="10">
        <f t="shared" ref="E477" si="17">(SUM(E388:E395)+SUM(E397:E404)+SUM(E406:E413)+SUM(E415:E422)+SUM(E424:E431)+SUM(E433:E440)+SUM(E442:E449)+SUM(E451:E458)+SUM(E460:E467)+SUM(E469:E476))/80</f>
        <v>0.77967721685308233</v>
      </c>
      <c r="F477" s="10">
        <f t="shared" ref="F477:L477" si="18">(SUM(F388:F395)+SUM(F397:F404)+SUM(F406:F413)+SUM(F415:F422)+SUM(F424:F431)+SUM(F433:F440)+SUM(F442:F449)+SUM(F451:F458)+SUM(F460:F467)+SUM(F469:F476))/80</f>
        <v>0.81507804640747439</v>
      </c>
      <c r="G477" s="10">
        <f t="shared" si="18"/>
        <v>11.225376637932373</v>
      </c>
      <c r="H477" s="10">
        <f t="shared" si="18"/>
        <v>3.3484619808672234</v>
      </c>
      <c r="I477" s="10">
        <f t="shared" si="18"/>
        <v>8333.2667499999989</v>
      </c>
      <c r="J477" s="10">
        <f t="shared" si="18"/>
        <v>166201</v>
      </c>
      <c r="K477" s="10">
        <f t="shared" si="18"/>
        <v>944110029312</v>
      </c>
      <c r="L477" s="10">
        <f t="shared" si="18"/>
        <v>6299.6762500000013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2.8676881924598441E-2</v>
      </c>
      <c r="D478" s="12">
        <f t="shared" ref="D478:L478" si="19">SUM(D388:D391,D393:D395,D397:D400,D402:D404,D406:D409,D411:D413,D415:D418,D420:D422,D424:D427,D429:D431,D433:D436,D438:D440,D442:D445,D447:D449,D451:D454,D456:D458,D460:D463,D465:D467,D469:D472,D474:D476)/70</f>
        <v>31.26331168107027</v>
      </c>
      <c r="E478" s="12">
        <f t="shared" si="19"/>
        <v>0.78703312150150573</v>
      </c>
      <c r="F478" s="12">
        <f t="shared" si="19"/>
        <v>0.81409914532779559</v>
      </c>
      <c r="G478" s="12">
        <f t="shared" si="19"/>
        <v>11.294181604907985</v>
      </c>
      <c r="H478" s="12">
        <f t="shared" si="19"/>
        <v>3.3287449642972007</v>
      </c>
      <c r="I478" s="12">
        <f t="shared" si="19"/>
        <v>8333.6965714285725</v>
      </c>
      <c r="J478" s="12">
        <f t="shared" si="19"/>
        <v>166231.85714285713</v>
      </c>
      <c r="K478" s="12">
        <f t="shared" si="19"/>
        <v>944113062692.57141</v>
      </c>
      <c r="L478" s="12">
        <f t="shared" si="19"/>
        <v>6299.7642857142846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900-9160-4015-A10A-A21327415BA6}">
  <dimension ref="B2:M572"/>
  <sheetViews>
    <sheetView topLeftCell="A460" zoomScale="85" zoomScaleNormal="85" workbookViewId="0">
      <selection activeCell="C478" sqref="C478:L478"/>
    </sheetView>
  </sheetViews>
  <sheetFormatPr defaultRowHeight="23.25" x14ac:dyDescent="0.35"/>
  <cols>
    <col min="1" max="1" width="9.140625" style="9"/>
    <col min="2" max="2" width="43.140625" style="9" customWidth="1"/>
    <col min="3" max="3" width="17.14062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35.42578125" style="9" customWidth="1"/>
    <col min="10" max="10" width="20.42578125" style="9" customWidth="1"/>
    <col min="11" max="11" width="42.5703125" style="9" customWidth="1"/>
    <col min="12" max="12" width="52.140625" style="9" customWidth="1"/>
    <col min="13" max="13" width="26.7109375" style="9" customWidth="1"/>
    <col min="14" max="16384" width="9.140625" style="9"/>
  </cols>
  <sheetData>
    <row r="2" spans="2:12" x14ac:dyDescent="0.35">
      <c r="B2" s="9" t="s">
        <v>26</v>
      </c>
    </row>
    <row r="5" spans="2:12" x14ac:dyDescent="0.35">
      <c r="B5" s="9" t="s">
        <v>1</v>
      </c>
    </row>
    <row r="6" spans="2:12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35">
      <c r="B7" s="10" t="s">
        <v>29</v>
      </c>
    </row>
    <row r="8" spans="2:12" x14ac:dyDescent="0.35">
      <c r="B8" s="9" t="s">
        <v>11</v>
      </c>
      <c r="C8" s="3">
        <v>1.7914962876921299E-2</v>
      </c>
      <c r="D8" s="3">
        <v>34.885961294828498</v>
      </c>
      <c r="E8" s="3">
        <v>0.98510871450510495</v>
      </c>
      <c r="F8" s="3">
        <v>0.97186801770491305</v>
      </c>
      <c r="G8" s="3">
        <v>7.0638376070956204</v>
      </c>
      <c r="H8" s="3">
        <v>2.18736423971517</v>
      </c>
      <c r="I8" s="3">
        <v>3032.45</v>
      </c>
      <c r="J8" s="3">
        <v>3700368</v>
      </c>
      <c r="K8" s="3">
        <v>256641564672</v>
      </c>
      <c r="L8" s="3">
        <v>991.21</v>
      </c>
    </row>
    <row r="9" spans="2:12" x14ac:dyDescent="0.35">
      <c r="B9" s="9" t="s">
        <v>12</v>
      </c>
      <c r="C9" s="3">
        <v>1.8817445736805102E-2</v>
      </c>
      <c r="D9" s="3">
        <v>34.4653934315307</v>
      </c>
      <c r="E9" s="3">
        <v>0.98015645034714904</v>
      </c>
      <c r="F9" s="3">
        <v>0.96736013958636002</v>
      </c>
      <c r="G9" s="3">
        <v>6.90741551192479</v>
      </c>
      <c r="H9" s="3">
        <v>2.9176399549232901</v>
      </c>
      <c r="I9" s="3">
        <v>3016.4</v>
      </c>
      <c r="J9" s="3">
        <v>3700368</v>
      </c>
      <c r="K9" s="3">
        <v>251278737408</v>
      </c>
      <c r="L9" s="3">
        <v>981.01</v>
      </c>
    </row>
    <row r="10" spans="2:12" x14ac:dyDescent="0.35">
      <c r="B10" s="9" t="s">
        <v>13</v>
      </c>
      <c r="C10" s="3">
        <v>2.5480898658855299E-2</v>
      </c>
      <c r="D10" s="3">
        <v>31.849725552226602</v>
      </c>
      <c r="E10" s="3">
        <v>0.97249435078683399</v>
      </c>
      <c r="F10" s="3">
        <v>0.95065775468255198</v>
      </c>
      <c r="G10" s="3">
        <v>8.8059976753045905</v>
      </c>
      <c r="H10" s="3">
        <v>4.2223162231961</v>
      </c>
      <c r="I10" s="3">
        <v>3026.75</v>
      </c>
      <c r="J10" s="3">
        <v>3700368</v>
      </c>
      <c r="K10" s="3">
        <v>249938030592</v>
      </c>
      <c r="L10" s="3">
        <v>979.17</v>
      </c>
    </row>
    <row r="11" spans="2:12" x14ac:dyDescent="0.35">
      <c r="B11" s="9" t="s">
        <v>14</v>
      </c>
      <c r="C11" s="3">
        <v>4.3749392917782598E-2</v>
      </c>
      <c r="D11" s="3">
        <v>27.165656928082701</v>
      </c>
      <c r="E11" s="3">
        <v>0.94278338402071205</v>
      </c>
      <c r="F11" s="3">
        <v>0.89439478553248297</v>
      </c>
      <c r="G11" s="3">
        <v>15.8119241564024</v>
      </c>
      <c r="H11" s="3">
        <v>6.9904928560592996</v>
      </c>
      <c r="I11" s="3">
        <v>3085.53</v>
      </c>
      <c r="J11" s="3">
        <v>3700368</v>
      </c>
      <c r="K11" s="3">
        <v>249602853888</v>
      </c>
      <c r="L11" s="3">
        <v>978.65</v>
      </c>
    </row>
    <row r="12" spans="2:12" x14ac:dyDescent="0.35">
      <c r="B12" s="9" t="s">
        <v>15</v>
      </c>
      <c r="C12" s="3">
        <v>5.6018849260299299E-2</v>
      </c>
      <c r="D12" s="3">
        <v>25.0244021048943</v>
      </c>
      <c r="E12" s="3">
        <v>0.87900334039889405</v>
      </c>
      <c r="F12" s="3">
        <v>0.93270750185031603</v>
      </c>
      <c r="G12" s="3">
        <v>10.1202215566578</v>
      </c>
      <c r="H12" s="3">
        <v>6.5359066276413396</v>
      </c>
      <c r="I12" s="3">
        <v>3000.1</v>
      </c>
      <c r="J12" s="3">
        <v>3696912</v>
      </c>
      <c r="K12" s="3">
        <v>251023933440</v>
      </c>
      <c r="L12" s="3">
        <v>980.45</v>
      </c>
    </row>
    <row r="13" spans="2:12" x14ac:dyDescent="0.35">
      <c r="B13" s="9" t="s">
        <v>16</v>
      </c>
      <c r="C13" s="3">
        <v>1.9374400661849499E-2</v>
      </c>
      <c r="D13" s="3">
        <v>34.212474121085002</v>
      </c>
      <c r="E13" s="3">
        <v>0.978810576290015</v>
      </c>
      <c r="F13" s="3">
        <v>0.96499859229220797</v>
      </c>
      <c r="G13" s="3">
        <v>7.6868251515825401</v>
      </c>
      <c r="H13" s="3">
        <v>2.9546687582914601</v>
      </c>
      <c r="I13" s="3">
        <v>2999.44</v>
      </c>
      <c r="J13" s="3">
        <v>3699216</v>
      </c>
      <c r="K13" s="3">
        <v>251193802752</v>
      </c>
      <c r="L13" s="3">
        <v>981.01</v>
      </c>
    </row>
    <row r="14" spans="2:12" x14ac:dyDescent="0.35">
      <c r="B14" s="9" t="s">
        <v>17</v>
      </c>
      <c r="C14" s="3">
        <v>1.7643206706443999E-2</v>
      </c>
      <c r="D14" s="3">
        <v>35.022982068043298</v>
      </c>
      <c r="E14" s="3">
        <v>0.98006288071255199</v>
      </c>
      <c r="F14" s="3">
        <v>0.96293553081849803</v>
      </c>
      <c r="G14" s="3">
        <v>7.2306793840565797</v>
      </c>
      <c r="H14" s="3">
        <v>2.7666735643589702</v>
      </c>
      <c r="I14" s="3">
        <v>3001.63</v>
      </c>
      <c r="J14" s="3">
        <v>3704976</v>
      </c>
      <c r="K14" s="3">
        <v>251618476032</v>
      </c>
      <c r="L14" s="3">
        <v>983.28</v>
      </c>
    </row>
    <row r="15" spans="2:12" x14ac:dyDescent="0.35">
      <c r="B15" s="9" t="s">
        <v>18</v>
      </c>
      <c r="C15" s="3">
        <v>1.6657634997676501E-2</v>
      </c>
      <c r="D15" s="3">
        <v>35.514989180374997</v>
      </c>
      <c r="E15" s="3">
        <v>0.98422377292599195</v>
      </c>
      <c r="F15" s="3">
        <v>0.969083167880471</v>
      </c>
      <c r="G15" s="3">
        <v>6.7897258291396501</v>
      </c>
      <c r="H15" s="3">
        <v>2.6325032492939502</v>
      </c>
      <c r="I15" s="3">
        <v>3021.97</v>
      </c>
      <c r="J15" s="3">
        <v>3714192</v>
      </c>
      <c r="K15" s="3">
        <v>252297953280</v>
      </c>
      <c r="L15" s="3">
        <v>984.95</v>
      </c>
    </row>
    <row r="16" spans="2:12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1.6309194592794798E-2</v>
      </c>
      <c r="D17" s="3">
        <v>35.6931297397931</v>
      </c>
      <c r="E17" s="3">
        <v>0.98662382330151299</v>
      </c>
      <c r="F17" s="3">
        <v>0.97729767281274804</v>
      </c>
      <c r="G17" s="3">
        <v>5.7787122749613102</v>
      </c>
      <c r="H17" s="3">
        <v>2.1028459848215499</v>
      </c>
      <c r="I17" s="3">
        <v>2999.86</v>
      </c>
      <c r="J17" s="3">
        <v>3700368</v>
      </c>
      <c r="K17" s="3">
        <v>256641564672</v>
      </c>
      <c r="L17" s="3">
        <v>991.21</v>
      </c>
    </row>
    <row r="18" spans="2:12" x14ac:dyDescent="0.35">
      <c r="B18" s="9" t="s">
        <v>12</v>
      </c>
      <c r="C18" s="3">
        <v>1.9108895494600601E-2</v>
      </c>
      <c r="D18" s="3">
        <v>34.331456235626099</v>
      </c>
      <c r="E18" s="3">
        <v>0.97965580433285904</v>
      </c>
      <c r="F18" s="3">
        <v>0.96820188014972397</v>
      </c>
      <c r="G18" s="3">
        <v>6.6547824913360998</v>
      </c>
      <c r="H18" s="3">
        <v>2.9638028556458802</v>
      </c>
      <c r="I18" s="3">
        <v>3008.58</v>
      </c>
      <c r="J18" s="3">
        <v>3700368</v>
      </c>
      <c r="K18" s="3">
        <v>251278737408</v>
      </c>
      <c r="L18" s="3">
        <v>981.01</v>
      </c>
    </row>
    <row r="19" spans="2:12" x14ac:dyDescent="0.35">
      <c r="B19" s="9" t="s">
        <v>13</v>
      </c>
      <c r="C19" s="3">
        <v>2.48638149731558E-2</v>
      </c>
      <c r="D19" s="3">
        <v>32.061262298317097</v>
      </c>
      <c r="E19" s="3">
        <v>0.97319480590656404</v>
      </c>
      <c r="F19" s="3">
        <v>0.95500708895423103</v>
      </c>
      <c r="G19" s="3">
        <v>7.96279206292468</v>
      </c>
      <c r="H19" s="3">
        <v>4.1282888508739397</v>
      </c>
      <c r="I19" s="3">
        <v>3030.9</v>
      </c>
      <c r="J19" s="3">
        <v>3700368</v>
      </c>
      <c r="K19" s="3">
        <v>249938030592</v>
      </c>
      <c r="L19" s="3">
        <v>979.17</v>
      </c>
    </row>
    <row r="20" spans="2:12" x14ac:dyDescent="0.35">
      <c r="B20" s="9" t="s">
        <v>14</v>
      </c>
      <c r="C20" s="3">
        <v>3.4439914888903203E-2</v>
      </c>
      <c r="D20" s="3">
        <v>29.2433913529328</v>
      </c>
      <c r="E20" s="3">
        <v>0.96654016300176004</v>
      </c>
      <c r="F20" s="3">
        <v>0.93095924954161902</v>
      </c>
      <c r="G20" s="3">
        <v>10.497470808640299</v>
      </c>
      <c r="H20" s="3">
        <v>6.0810911609993603</v>
      </c>
      <c r="I20" s="3">
        <v>3049.02</v>
      </c>
      <c r="J20" s="3">
        <v>3700368</v>
      </c>
      <c r="K20" s="3">
        <v>249602853888</v>
      </c>
      <c r="L20" s="3">
        <v>978.65</v>
      </c>
    </row>
    <row r="21" spans="2:12" x14ac:dyDescent="0.35">
      <c r="B21" s="9" t="s">
        <v>15</v>
      </c>
      <c r="C21" s="3">
        <v>5.3655227705278197E-2</v>
      </c>
      <c r="D21" s="3">
        <v>25.397907860041499</v>
      </c>
      <c r="E21" s="3">
        <v>0.88948784490350696</v>
      </c>
      <c r="F21" s="3">
        <v>0.93908521042970305</v>
      </c>
      <c r="G21" s="3">
        <v>9.3701691822736795</v>
      </c>
      <c r="H21" s="3">
        <v>6.1482054535575497</v>
      </c>
      <c r="I21" s="3">
        <v>2999.55</v>
      </c>
      <c r="J21" s="3">
        <v>3696912</v>
      </c>
      <c r="K21" s="3">
        <v>251023933440</v>
      </c>
      <c r="L21" s="3">
        <v>980.45</v>
      </c>
    </row>
    <row r="22" spans="2:12" x14ac:dyDescent="0.35">
      <c r="B22" s="9" t="s">
        <v>16</v>
      </c>
      <c r="C22" s="3">
        <v>1.95146021443535E-2</v>
      </c>
      <c r="D22" s="3">
        <v>34.1524108333832</v>
      </c>
      <c r="E22" s="3">
        <v>0.97885302988550604</v>
      </c>
      <c r="F22" s="3">
        <v>0.967822401308152</v>
      </c>
      <c r="G22" s="3">
        <v>6.5586946818704499</v>
      </c>
      <c r="H22" s="3">
        <v>2.9959645089001801</v>
      </c>
      <c r="I22" s="3">
        <v>3017.72</v>
      </c>
      <c r="J22" s="3">
        <v>3699216</v>
      </c>
      <c r="K22" s="3">
        <v>251193802752</v>
      </c>
      <c r="L22" s="3">
        <v>981.01</v>
      </c>
    </row>
    <row r="23" spans="2:12" x14ac:dyDescent="0.35">
      <c r="B23" s="9" t="s">
        <v>17</v>
      </c>
      <c r="C23" s="3">
        <v>1.6891749267961501E-2</v>
      </c>
      <c r="D23" s="3">
        <v>35.394554871105001</v>
      </c>
      <c r="E23" s="3">
        <v>0.98230378812957497</v>
      </c>
      <c r="F23" s="3">
        <v>0.96544886670281604</v>
      </c>
      <c r="G23" s="3">
        <v>6.7280241454736203</v>
      </c>
      <c r="H23" s="3">
        <v>2.6587956356170901</v>
      </c>
      <c r="I23" s="3">
        <v>3000.2</v>
      </c>
      <c r="J23" s="3">
        <v>3704976</v>
      </c>
      <c r="K23" s="3">
        <v>251618476032</v>
      </c>
      <c r="L23" s="3">
        <v>983.28</v>
      </c>
    </row>
    <row r="24" spans="2:12" x14ac:dyDescent="0.35">
      <c r="B24" s="9" t="s">
        <v>18</v>
      </c>
      <c r="C24" s="3">
        <v>1.6195550198943899E-2</v>
      </c>
      <c r="D24" s="3">
        <v>35.759299974961401</v>
      </c>
      <c r="E24" s="3">
        <v>0.98414163623403395</v>
      </c>
      <c r="F24" s="3">
        <v>0.96639785133697598</v>
      </c>
      <c r="G24" s="3">
        <v>6.9655932872106696</v>
      </c>
      <c r="H24" s="3">
        <v>2.5887836353035198</v>
      </c>
      <c r="I24" s="3">
        <v>3025.57</v>
      </c>
      <c r="J24" s="3">
        <v>3714192</v>
      </c>
      <c r="K24" s="3">
        <v>252297953280</v>
      </c>
      <c r="L24" s="3">
        <v>984.95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1.42410874628391E-2</v>
      </c>
      <c r="D26" s="3">
        <v>36.861267297184298</v>
      </c>
      <c r="E26" s="3">
        <v>0.98812388885034497</v>
      </c>
      <c r="F26" s="3">
        <v>0.98236817147409805</v>
      </c>
      <c r="G26" s="3">
        <v>5.0506386227690001</v>
      </c>
      <c r="H26" s="3">
        <v>2.0744590783007402</v>
      </c>
      <c r="I26" s="3">
        <v>3030.6</v>
      </c>
      <c r="J26" s="3">
        <v>3700368</v>
      </c>
      <c r="K26" s="3">
        <v>256641564672</v>
      </c>
      <c r="L26" s="3">
        <v>991.21</v>
      </c>
    </row>
    <row r="27" spans="2:12" x14ac:dyDescent="0.35">
      <c r="B27" s="9" t="s">
        <v>12</v>
      </c>
      <c r="C27" s="3">
        <v>1.91955090867643E-2</v>
      </c>
      <c r="D27" s="3">
        <v>34.294070868690397</v>
      </c>
      <c r="E27" s="3">
        <v>0.979079131897577</v>
      </c>
      <c r="F27" s="3">
        <v>0.96492969193191802</v>
      </c>
      <c r="G27" s="3">
        <v>6.8208058475824496</v>
      </c>
      <c r="H27" s="3">
        <v>3.0017778536575102</v>
      </c>
      <c r="I27" s="3">
        <v>3043.86</v>
      </c>
      <c r="J27" s="3">
        <v>3700368</v>
      </c>
      <c r="K27" s="3">
        <v>251278737408</v>
      </c>
      <c r="L27" s="3">
        <v>981.01</v>
      </c>
    </row>
    <row r="28" spans="2:12" x14ac:dyDescent="0.35">
      <c r="B28" s="9" t="s">
        <v>13</v>
      </c>
      <c r="C28" s="3">
        <v>2.54907093485469E-2</v>
      </c>
      <c r="D28" s="3">
        <v>31.8470568362061</v>
      </c>
      <c r="E28" s="3">
        <v>0.97192840741192299</v>
      </c>
      <c r="F28" s="3">
        <v>0.94986318846972795</v>
      </c>
      <c r="G28" s="3">
        <v>8.5173420445587205</v>
      </c>
      <c r="H28" s="3">
        <v>4.2167547416644098</v>
      </c>
      <c r="I28" s="3">
        <v>3032.61</v>
      </c>
      <c r="J28" s="3">
        <v>3700368</v>
      </c>
      <c r="K28" s="3">
        <v>249938030592</v>
      </c>
      <c r="L28" s="3">
        <v>979.17</v>
      </c>
    </row>
    <row r="29" spans="2:12" x14ac:dyDescent="0.35">
      <c r="B29" s="9" t="s">
        <v>14</v>
      </c>
      <c r="C29" s="3">
        <v>3.5472148980137903E-2</v>
      </c>
      <c r="D29" s="3">
        <v>28.988690819104701</v>
      </c>
      <c r="E29" s="3">
        <v>0.96489117602406205</v>
      </c>
      <c r="F29" s="3">
        <v>0.92673229128505996</v>
      </c>
      <c r="G29" s="3">
        <v>9.27323401556019</v>
      </c>
      <c r="H29" s="3">
        <v>6.2460658426645601</v>
      </c>
      <c r="I29" s="3">
        <v>3061.01</v>
      </c>
      <c r="J29" s="3">
        <v>3700368</v>
      </c>
      <c r="K29" s="3">
        <v>249602853888</v>
      </c>
      <c r="L29" s="3">
        <v>978.65</v>
      </c>
    </row>
    <row r="30" spans="2:12" x14ac:dyDescent="0.35">
      <c r="B30" s="9" t="s">
        <v>15</v>
      </c>
      <c r="C30" s="3">
        <v>5.3060342095860101E-2</v>
      </c>
      <c r="D30" s="3">
        <v>25.4950826496834</v>
      </c>
      <c r="E30" s="3">
        <v>0.89070272798311201</v>
      </c>
      <c r="F30" s="3">
        <v>0.93949569233331398</v>
      </c>
      <c r="G30" s="3">
        <v>8.7805198837779592</v>
      </c>
      <c r="H30" s="3">
        <v>6.1285511573340203</v>
      </c>
      <c r="I30" s="3">
        <v>3000.87</v>
      </c>
      <c r="J30" s="3">
        <v>3696912</v>
      </c>
      <c r="K30" s="3">
        <v>251023933440</v>
      </c>
      <c r="L30" s="3">
        <v>980.45</v>
      </c>
    </row>
    <row r="31" spans="2:12" x14ac:dyDescent="0.35">
      <c r="B31" s="9" t="s">
        <v>16</v>
      </c>
      <c r="C31" s="3">
        <v>2.04702405579958E-2</v>
      </c>
      <c r="D31" s="3">
        <v>33.739967541930397</v>
      </c>
      <c r="E31" s="3">
        <v>0.97715230501963102</v>
      </c>
      <c r="F31" s="3">
        <v>0.96485992645034702</v>
      </c>
      <c r="G31" s="3">
        <v>6.9757450964171301</v>
      </c>
      <c r="H31" s="3">
        <v>3.0999046201421399</v>
      </c>
      <c r="I31" s="3">
        <v>3019.63</v>
      </c>
      <c r="J31" s="3">
        <v>3699216</v>
      </c>
      <c r="K31" s="3">
        <v>251193802752</v>
      </c>
      <c r="L31" s="3">
        <v>981.01</v>
      </c>
    </row>
    <row r="32" spans="2:12" x14ac:dyDescent="0.35">
      <c r="B32" s="9" t="s">
        <v>17</v>
      </c>
      <c r="C32" s="3">
        <v>1.65931431095508E-2</v>
      </c>
      <c r="D32" s="3">
        <v>35.550551189999901</v>
      </c>
      <c r="E32" s="3">
        <v>0.98281269032620999</v>
      </c>
      <c r="F32" s="3">
        <v>0.97014570868483796</v>
      </c>
      <c r="G32" s="3">
        <v>6.9581775647878201</v>
      </c>
      <c r="H32" s="3">
        <v>2.6458152879862999</v>
      </c>
      <c r="I32" s="3">
        <v>3013.23</v>
      </c>
      <c r="J32" s="3">
        <v>3704976</v>
      </c>
      <c r="K32" s="3">
        <v>251618476032</v>
      </c>
      <c r="L32" s="3">
        <v>983.28</v>
      </c>
    </row>
    <row r="33" spans="2:12" x14ac:dyDescent="0.35">
      <c r="B33" s="9" t="s">
        <v>18</v>
      </c>
      <c r="C33" s="3">
        <v>1.6138605818735399E-2</v>
      </c>
      <c r="D33" s="3">
        <v>35.789137157005101</v>
      </c>
      <c r="E33" s="3">
        <v>0.98459273524092195</v>
      </c>
      <c r="F33" s="3">
        <v>0.97375626609892496</v>
      </c>
      <c r="G33" s="3">
        <v>6.0115795309062303</v>
      </c>
      <c r="H33" s="3">
        <v>2.5822706230430899</v>
      </c>
      <c r="I33" s="3">
        <v>2999.97</v>
      </c>
      <c r="J33" s="3">
        <v>3714192</v>
      </c>
      <c r="K33" s="3">
        <v>252297953280</v>
      </c>
      <c r="L33" s="3">
        <v>984.95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1.43210499945732E-2</v>
      </c>
      <c r="D35" s="3">
        <v>36.810357921621403</v>
      </c>
      <c r="E35" s="3">
        <v>0.98826419247047903</v>
      </c>
      <c r="F35" s="3">
        <v>0.97482221622948395</v>
      </c>
      <c r="G35" s="3">
        <v>5.8211122647952598</v>
      </c>
      <c r="H35" s="3">
        <v>1.9561945662653799</v>
      </c>
      <c r="I35" s="3">
        <v>3013.01</v>
      </c>
      <c r="J35" s="3">
        <v>3700368</v>
      </c>
      <c r="K35" s="3">
        <v>256641564672</v>
      </c>
      <c r="L35" s="3">
        <v>991.21</v>
      </c>
    </row>
    <row r="36" spans="2:12" x14ac:dyDescent="0.35">
      <c r="B36" s="9" t="s">
        <v>12</v>
      </c>
      <c r="C36" s="3">
        <v>1.8799747551472599E-2</v>
      </c>
      <c r="D36" s="3">
        <v>34.473613327872698</v>
      </c>
      <c r="E36" s="3">
        <v>0.98062280536492297</v>
      </c>
      <c r="F36" s="3">
        <v>0.96919882435393601</v>
      </c>
      <c r="G36" s="3">
        <v>6.7782199069432201</v>
      </c>
      <c r="H36" s="3">
        <v>2.91535717763663</v>
      </c>
      <c r="I36" s="3">
        <v>3013.45</v>
      </c>
      <c r="J36" s="3">
        <v>3700368</v>
      </c>
      <c r="K36" s="3">
        <v>251278737408</v>
      </c>
      <c r="L36" s="3">
        <v>981.01</v>
      </c>
    </row>
    <row r="37" spans="2:12" x14ac:dyDescent="0.35">
      <c r="B37" s="9" t="s">
        <v>13</v>
      </c>
      <c r="C37" s="3">
        <v>2.5394281877766899E-2</v>
      </c>
      <c r="D37" s="3">
        <v>31.8803017073642</v>
      </c>
      <c r="E37" s="3">
        <v>0.97287578293088495</v>
      </c>
      <c r="F37" s="3">
        <v>0.95256457830580599</v>
      </c>
      <c r="G37" s="3">
        <v>7.6258899318044504</v>
      </c>
      <c r="H37" s="3">
        <v>4.1900982208811497</v>
      </c>
      <c r="I37" s="3">
        <v>3024.46</v>
      </c>
      <c r="J37" s="3">
        <v>3700368</v>
      </c>
      <c r="K37" s="3">
        <v>249938030592</v>
      </c>
      <c r="L37" s="3">
        <v>979.17</v>
      </c>
    </row>
    <row r="38" spans="2:12" x14ac:dyDescent="0.35">
      <c r="B38" s="9" t="s">
        <v>14</v>
      </c>
      <c r="C38" s="3">
        <v>3.5964328119593797E-2</v>
      </c>
      <c r="D38" s="3">
        <v>28.868180337502999</v>
      </c>
      <c r="E38" s="3">
        <v>0.96451641008556799</v>
      </c>
      <c r="F38" s="3">
        <v>0.927416256969678</v>
      </c>
      <c r="G38" s="3">
        <v>9.6532419861418699</v>
      </c>
      <c r="H38" s="3">
        <v>6.3247773695466103</v>
      </c>
      <c r="I38" s="3">
        <v>3045.52</v>
      </c>
      <c r="J38" s="3">
        <v>3700368</v>
      </c>
      <c r="K38" s="3">
        <v>249602853888</v>
      </c>
      <c r="L38" s="3">
        <v>978.65</v>
      </c>
    </row>
    <row r="39" spans="2:12" x14ac:dyDescent="0.35">
      <c r="B39" s="9" t="s">
        <v>15</v>
      </c>
      <c r="C39" s="3">
        <v>5.3799273121508999E-2</v>
      </c>
      <c r="D39" s="3">
        <v>25.374679757545199</v>
      </c>
      <c r="E39" s="3">
        <v>0.88903940798385594</v>
      </c>
      <c r="F39" s="3">
        <v>0.94129011114661199</v>
      </c>
      <c r="G39" s="3">
        <v>8.7638268308019391</v>
      </c>
      <c r="H39" s="3">
        <v>6.12889736254757</v>
      </c>
      <c r="I39" s="3">
        <v>3027.27</v>
      </c>
      <c r="J39" s="3">
        <v>3696912</v>
      </c>
      <c r="K39" s="3">
        <v>251023933440</v>
      </c>
      <c r="L39" s="3">
        <v>980.45</v>
      </c>
    </row>
    <row r="40" spans="2:12" x14ac:dyDescent="0.35">
      <c r="B40" s="9" t="s">
        <v>16</v>
      </c>
      <c r="C40" s="3">
        <v>1.88717891944289E-2</v>
      </c>
      <c r="D40" s="3">
        <v>34.438907872994598</v>
      </c>
      <c r="E40" s="3">
        <v>0.97960712298317798</v>
      </c>
      <c r="F40" s="3">
        <v>0.97044799881941401</v>
      </c>
      <c r="G40" s="3">
        <v>6.4952723656408997</v>
      </c>
      <c r="H40" s="3">
        <v>2.9407055037504302</v>
      </c>
      <c r="I40" s="3">
        <v>3006.49</v>
      </c>
      <c r="J40" s="3">
        <v>3699216</v>
      </c>
      <c r="K40" s="3">
        <v>251193802752</v>
      </c>
      <c r="L40" s="3">
        <v>981.01</v>
      </c>
    </row>
    <row r="41" spans="2:12" x14ac:dyDescent="0.35">
      <c r="B41" s="9" t="s">
        <v>17</v>
      </c>
      <c r="C41" s="3">
        <v>1.7616501340390799E-2</v>
      </c>
      <c r="D41" s="3">
        <v>35.033597443523597</v>
      </c>
      <c r="E41" s="3">
        <v>0.98054842118449304</v>
      </c>
      <c r="F41" s="3">
        <v>0.96608638681827896</v>
      </c>
      <c r="G41" s="3">
        <v>7.0801541276742999</v>
      </c>
      <c r="H41" s="3">
        <v>2.7489212623758701</v>
      </c>
      <c r="I41" s="3">
        <v>2992.03</v>
      </c>
      <c r="J41" s="3">
        <v>3704976</v>
      </c>
      <c r="K41" s="3">
        <v>251618476032</v>
      </c>
      <c r="L41" s="3">
        <v>983.28</v>
      </c>
    </row>
    <row r="42" spans="2:12" x14ac:dyDescent="0.35">
      <c r="B42" s="9" t="s">
        <v>18</v>
      </c>
      <c r="C42" s="3">
        <v>1.5764694154498E-2</v>
      </c>
      <c r="D42" s="3">
        <v>35.989655988827899</v>
      </c>
      <c r="E42" s="3">
        <v>0.98548842468410403</v>
      </c>
      <c r="F42" s="3">
        <v>0.97146383153376503</v>
      </c>
      <c r="G42" s="3">
        <v>5.9337704139762897</v>
      </c>
      <c r="H42" s="3">
        <v>2.5415940717713101</v>
      </c>
      <c r="I42" s="3">
        <v>2985.91</v>
      </c>
      <c r="J42" s="3">
        <v>3714192</v>
      </c>
      <c r="K42" s="3">
        <v>252297953280</v>
      </c>
      <c r="L42" s="3">
        <v>984.95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1.3596388911754799E-2</v>
      </c>
      <c r="D44" s="3">
        <v>37.257691328016797</v>
      </c>
      <c r="E44" s="3">
        <v>0.988373408954067</v>
      </c>
      <c r="F44" s="3">
        <v>0.97973740838605905</v>
      </c>
      <c r="G44" s="3">
        <v>5.1559508666746199</v>
      </c>
      <c r="H44" s="3">
        <v>2.04566193354291</v>
      </c>
      <c r="I44" s="3">
        <v>3023.26</v>
      </c>
      <c r="J44" s="3">
        <v>3700368</v>
      </c>
      <c r="K44" s="3">
        <v>256641564672</v>
      </c>
      <c r="L44" s="3">
        <v>991.21</v>
      </c>
    </row>
    <row r="45" spans="2:12" x14ac:dyDescent="0.35">
      <c r="B45" s="9" t="s">
        <v>12</v>
      </c>
      <c r="C45" s="3">
        <v>2.0731671617633798E-2</v>
      </c>
      <c r="D45" s="3">
        <v>33.630555495710503</v>
      </c>
      <c r="E45" s="3">
        <v>0.977041146290208</v>
      </c>
      <c r="F45" s="3">
        <v>0.96296908692901195</v>
      </c>
      <c r="G45" s="3">
        <v>7.2336303656350696</v>
      </c>
      <c r="H45" s="3">
        <v>3.18576500720767</v>
      </c>
      <c r="I45" s="3">
        <v>3016.14</v>
      </c>
      <c r="J45" s="3">
        <v>3700368</v>
      </c>
      <c r="K45" s="3">
        <v>251278737408</v>
      </c>
      <c r="L45" s="3">
        <v>981.01</v>
      </c>
    </row>
    <row r="46" spans="2:12" x14ac:dyDescent="0.35">
      <c r="B46" s="9" t="s">
        <v>13</v>
      </c>
      <c r="C46" s="3">
        <v>2.69975885076363E-2</v>
      </c>
      <c r="D46" s="3">
        <v>31.3500778981848</v>
      </c>
      <c r="E46" s="3">
        <v>0.96993877507346904</v>
      </c>
      <c r="F46" s="3">
        <v>0.94841452304372598</v>
      </c>
      <c r="G46" s="3">
        <v>9.0456837894254907</v>
      </c>
      <c r="H46" s="3">
        <v>4.3827471215159397</v>
      </c>
      <c r="I46" s="3">
        <v>3024.27</v>
      </c>
      <c r="J46" s="3">
        <v>3700368</v>
      </c>
      <c r="K46" s="3">
        <v>249938030592</v>
      </c>
      <c r="L46" s="3">
        <v>979.17</v>
      </c>
    </row>
    <row r="47" spans="2:12" x14ac:dyDescent="0.35">
      <c r="B47" s="9" t="s">
        <v>14</v>
      </c>
      <c r="C47" s="3">
        <v>3.5013111891465103E-2</v>
      </c>
      <c r="D47" s="3">
        <v>29.101295950060699</v>
      </c>
      <c r="E47" s="3">
        <v>0.96511581298326299</v>
      </c>
      <c r="F47" s="3">
        <v>0.92838674516249398</v>
      </c>
      <c r="G47" s="3">
        <v>9.5881666836945403</v>
      </c>
      <c r="H47" s="3">
        <v>6.1726656416358399</v>
      </c>
      <c r="I47" s="3">
        <v>3065.71</v>
      </c>
      <c r="J47" s="3">
        <v>3700368</v>
      </c>
      <c r="K47" s="3">
        <v>249602853888</v>
      </c>
      <c r="L47" s="3">
        <v>978.65</v>
      </c>
    </row>
    <row r="48" spans="2:12" x14ac:dyDescent="0.35">
      <c r="B48" s="9" t="s">
        <v>15</v>
      </c>
      <c r="C48" s="3">
        <v>5.42330571835348E-2</v>
      </c>
      <c r="D48" s="3">
        <v>25.304757410140699</v>
      </c>
      <c r="E48" s="3">
        <v>0.887763947574151</v>
      </c>
      <c r="F48" s="3">
        <v>0.93759723772444903</v>
      </c>
      <c r="G48" s="3">
        <v>8.8163134300316699</v>
      </c>
      <c r="H48" s="3">
        <v>6.3939979216901</v>
      </c>
      <c r="I48" s="3">
        <v>3014.18</v>
      </c>
      <c r="J48" s="3">
        <v>3696912</v>
      </c>
      <c r="K48" s="3">
        <v>251023933440</v>
      </c>
      <c r="L48" s="3">
        <v>980.45</v>
      </c>
    </row>
    <row r="49" spans="2:12" x14ac:dyDescent="0.35">
      <c r="B49" s="9" t="s">
        <v>16</v>
      </c>
      <c r="C49" s="3">
        <v>1.89390628360772E-2</v>
      </c>
      <c r="D49" s="3">
        <v>34.411818588459496</v>
      </c>
      <c r="E49" s="3">
        <v>0.97912924168195503</v>
      </c>
      <c r="F49" s="3">
        <v>0.96908741072507198</v>
      </c>
      <c r="G49" s="3">
        <v>6.8673684253114402</v>
      </c>
      <c r="H49" s="3">
        <v>2.94389434831918</v>
      </c>
      <c r="I49" s="3">
        <v>3016.01</v>
      </c>
      <c r="J49" s="3">
        <v>3699216</v>
      </c>
      <c r="K49" s="3">
        <v>251193802752</v>
      </c>
      <c r="L49" s="3">
        <v>981.01</v>
      </c>
    </row>
    <row r="50" spans="2:12" x14ac:dyDescent="0.35">
      <c r="B50" s="9" t="s">
        <v>17</v>
      </c>
      <c r="C50" s="3">
        <v>1.71643734169067E-2</v>
      </c>
      <c r="D50" s="3">
        <v>35.258560845543997</v>
      </c>
      <c r="E50" s="3">
        <v>0.98135244995499404</v>
      </c>
      <c r="F50" s="3">
        <v>0.96488074047994399</v>
      </c>
      <c r="G50" s="3">
        <v>6.7012207515661499</v>
      </c>
      <c r="H50" s="3">
        <v>2.7281083953143801</v>
      </c>
      <c r="I50" s="3">
        <v>2992.98</v>
      </c>
      <c r="J50" s="3">
        <v>3704976</v>
      </c>
      <c r="K50" s="3">
        <v>251618476032</v>
      </c>
      <c r="L50" s="3">
        <v>983.28</v>
      </c>
    </row>
    <row r="51" spans="2:12" x14ac:dyDescent="0.35">
      <c r="B51" s="9" t="s">
        <v>18</v>
      </c>
      <c r="C51" s="3">
        <v>1.6996942477640099E-2</v>
      </c>
      <c r="D51" s="3">
        <v>35.343050001989603</v>
      </c>
      <c r="E51" s="3">
        <v>0.98278468378026496</v>
      </c>
      <c r="F51" s="3">
        <v>0.96767139247270695</v>
      </c>
      <c r="G51" s="3">
        <v>6.4595582710073502</v>
      </c>
      <c r="H51" s="3">
        <v>2.6847655089453601</v>
      </c>
      <c r="I51" s="3">
        <v>3001.01</v>
      </c>
      <c r="J51" s="3">
        <v>3714192</v>
      </c>
      <c r="K51" s="3">
        <v>252297953280</v>
      </c>
      <c r="L51" s="3">
        <v>984.95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1.6691234100287701E-2</v>
      </c>
      <c r="D53" s="3">
        <v>35.494791285858398</v>
      </c>
      <c r="E53" s="3">
        <v>0.98622079296765797</v>
      </c>
      <c r="F53" s="3">
        <v>0.97412848524442297</v>
      </c>
      <c r="G53" s="3">
        <v>6.2507887901957302</v>
      </c>
      <c r="H53" s="3">
        <v>2.1089669015349402</v>
      </c>
      <c r="I53" s="3">
        <v>3013.09</v>
      </c>
      <c r="J53" s="3">
        <v>3700368</v>
      </c>
      <c r="K53" s="3">
        <v>256641564672</v>
      </c>
      <c r="L53" s="3">
        <v>991.21</v>
      </c>
    </row>
    <row r="54" spans="2:12" x14ac:dyDescent="0.35">
      <c r="B54" s="9" t="s">
        <v>12</v>
      </c>
      <c r="C54" s="3">
        <v>1.8555548141415201E-2</v>
      </c>
      <c r="D54" s="3">
        <v>34.586824644269697</v>
      </c>
      <c r="E54" s="3">
        <v>0.98087979021088401</v>
      </c>
      <c r="F54" s="3">
        <v>0.97075304699112497</v>
      </c>
      <c r="G54" s="3">
        <v>6.2737669809434502</v>
      </c>
      <c r="H54" s="3">
        <v>2.8722132205271902</v>
      </c>
      <c r="I54" s="3">
        <v>3000.17</v>
      </c>
      <c r="J54" s="3">
        <v>3700368</v>
      </c>
      <c r="K54" s="3">
        <v>251278737408</v>
      </c>
      <c r="L54" s="3">
        <v>981.01</v>
      </c>
    </row>
    <row r="55" spans="2:12" x14ac:dyDescent="0.35">
      <c r="B55" s="9" t="s">
        <v>13</v>
      </c>
      <c r="C55" s="3">
        <v>2.5579589397953701E-2</v>
      </c>
      <c r="D55" s="3">
        <v>31.815958329884399</v>
      </c>
      <c r="E55" s="3">
        <v>0.97172915239914404</v>
      </c>
      <c r="F55" s="3">
        <v>0.94526792187459996</v>
      </c>
      <c r="G55" s="3">
        <v>8.4129522117308095</v>
      </c>
      <c r="H55" s="3">
        <v>4.2474551613231499</v>
      </c>
      <c r="I55" s="3">
        <v>3024.15</v>
      </c>
      <c r="J55" s="3">
        <v>3700368</v>
      </c>
      <c r="K55" s="3">
        <v>249938030592</v>
      </c>
      <c r="L55" s="3">
        <v>979.17</v>
      </c>
    </row>
    <row r="56" spans="2:12" x14ac:dyDescent="0.35">
      <c r="B56" s="9" t="s">
        <v>14</v>
      </c>
      <c r="C56" s="3">
        <v>3.5566779198174997E-2</v>
      </c>
      <c r="D56" s="3">
        <v>28.965583219159299</v>
      </c>
      <c r="E56" s="3">
        <v>0.96376226670245602</v>
      </c>
      <c r="F56" s="3">
        <v>0.92418843039488296</v>
      </c>
      <c r="G56" s="3">
        <v>10.1950350399981</v>
      </c>
      <c r="H56" s="3">
        <v>6.20939626455805</v>
      </c>
      <c r="I56" s="3">
        <v>3073.5</v>
      </c>
      <c r="J56" s="3">
        <v>3700368</v>
      </c>
      <c r="K56" s="3">
        <v>249602853888</v>
      </c>
      <c r="L56" s="3">
        <v>978.65</v>
      </c>
    </row>
    <row r="57" spans="2:12" x14ac:dyDescent="0.35">
      <c r="B57" s="9" t="s">
        <v>15</v>
      </c>
      <c r="C57" s="3">
        <v>5.5217259030475599E-2</v>
      </c>
      <c r="D57" s="3">
        <v>25.149502338534202</v>
      </c>
      <c r="E57" s="3">
        <v>0.88127196583540701</v>
      </c>
      <c r="F57" s="3">
        <v>0.93628247648563301</v>
      </c>
      <c r="G57" s="3">
        <v>9.5671068582644292</v>
      </c>
      <c r="H57" s="3">
        <v>6.5063242245723698</v>
      </c>
      <c r="I57" s="3">
        <v>2992.35</v>
      </c>
      <c r="J57" s="3">
        <v>3696912</v>
      </c>
      <c r="K57" s="3">
        <v>251023933440</v>
      </c>
      <c r="L57" s="3">
        <v>980.45</v>
      </c>
    </row>
    <row r="58" spans="2:12" x14ac:dyDescent="0.35">
      <c r="B58" s="9" t="s">
        <v>16</v>
      </c>
      <c r="C58" s="3">
        <v>1.88879594660009E-2</v>
      </c>
      <c r="D58" s="3">
        <v>34.432383359508201</v>
      </c>
      <c r="E58" s="3">
        <v>0.97868120688895099</v>
      </c>
      <c r="F58" s="3">
        <v>0.96680700439518497</v>
      </c>
      <c r="G58" s="3">
        <v>6.98360102127433</v>
      </c>
      <c r="H58" s="3">
        <v>2.9185312946099802</v>
      </c>
      <c r="I58" s="3">
        <v>3021.5</v>
      </c>
      <c r="J58" s="3">
        <v>3699216</v>
      </c>
      <c r="K58" s="3">
        <v>251193802752</v>
      </c>
      <c r="L58" s="3">
        <v>981.01</v>
      </c>
    </row>
    <row r="59" spans="2:12" x14ac:dyDescent="0.35">
      <c r="B59" s="9" t="s">
        <v>17</v>
      </c>
      <c r="C59" s="3">
        <v>1.67073197226742E-2</v>
      </c>
      <c r="D59" s="3">
        <v>35.489088548347802</v>
      </c>
      <c r="E59" s="3">
        <v>0.98275503586552704</v>
      </c>
      <c r="F59" s="3">
        <v>0.96908595323306601</v>
      </c>
      <c r="G59" s="3">
        <v>6.3432987268233898</v>
      </c>
      <c r="H59" s="3">
        <v>2.6409652133453601</v>
      </c>
      <c r="I59" s="3">
        <v>2995.8</v>
      </c>
      <c r="J59" s="3">
        <v>3704976</v>
      </c>
      <c r="K59" s="3">
        <v>251618476032</v>
      </c>
      <c r="L59" s="3">
        <v>983.28</v>
      </c>
    </row>
    <row r="60" spans="2:12" x14ac:dyDescent="0.35">
      <c r="B60" s="9" t="s">
        <v>18</v>
      </c>
      <c r="C60" s="3">
        <v>1.6445387595762299E-2</v>
      </c>
      <c r="D60" s="3">
        <v>35.627428423435802</v>
      </c>
      <c r="E60" s="3">
        <v>0.98385959581982896</v>
      </c>
      <c r="F60" s="3">
        <v>0.965568715641276</v>
      </c>
      <c r="G60" s="3">
        <v>6.8340065231500597</v>
      </c>
      <c r="H60" s="3">
        <v>2.6151272480454302</v>
      </c>
      <c r="I60" s="3">
        <v>2979.02</v>
      </c>
      <c r="J60" s="3">
        <v>3714192</v>
      </c>
      <c r="K60" s="3">
        <v>252297953280</v>
      </c>
      <c r="L60" s="3">
        <v>984.95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1.74511461554318E-2</v>
      </c>
      <c r="D62" s="3">
        <v>35.113154971943899</v>
      </c>
      <c r="E62" s="3">
        <v>0.98263586031457195</v>
      </c>
      <c r="F62" s="3">
        <v>0.96952802587483999</v>
      </c>
      <c r="G62" s="3">
        <v>6.3332446505290703</v>
      </c>
      <c r="H62" s="3">
        <v>2.45955581587664</v>
      </c>
      <c r="I62" s="3">
        <v>3033.29</v>
      </c>
      <c r="J62" s="3">
        <v>3700368</v>
      </c>
      <c r="K62" s="3">
        <v>256641564672</v>
      </c>
      <c r="L62" s="3">
        <v>991.21</v>
      </c>
    </row>
    <row r="63" spans="2:12" x14ac:dyDescent="0.35">
      <c r="B63" s="9" t="s">
        <v>12</v>
      </c>
      <c r="C63" s="3">
        <v>1.8634072908858299E-2</v>
      </c>
      <c r="D63" s="3">
        <v>34.550302059597399</v>
      </c>
      <c r="E63" s="3">
        <v>0.98016403636812399</v>
      </c>
      <c r="F63" s="3">
        <v>0.96443127721984601</v>
      </c>
      <c r="G63" s="3">
        <v>7.2019553240665397</v>
      </c>
      <c r="H63" s="3">
        <v>2.9013819702645498</v>
      </c>
      <c r="I63" s="3">
        <v>3013.34</v>
      </c>
      <c r="J63" s="3">
        <v>3700368</v>
      </c>
      <c r="K63" s="3">
        <v>251278737408</v>
      </c>
      <c r="L63" s="3">
        <v>981.01</v>
      </c>
    </row>
    <row r="64" spans="2:12" x14ac:dyDescent="0.35">
      <c r="B64" s="9" t="s">
        <v>13</v>
      </c>
      <c r="C64" s="3">
        <v>2.50099664480063E-2</v>
      </c>
      <c r="D64" s="3">
        <v>32.010856565382298</v>
      </c>
      <c r="E64" s="3">
        <v>0.97313634870808197</v>
      </c>
      <c r="F64" s="3">
        <v>0.95075993982928697</v>
      </c>
      <c r="G64" s="3">
        <v>8.7716278276928001</v>
      </c>
      <c r="H64" s="3">
        <v>4.1161554467002297</v>
      </c>
      <c r="I64" s="3">
        <v>3024.33</v>
      </c>
      <c r="J64" s="3">
        <v>3700368</v>
      </c>
      <c r="K64" s="3">
        <v>249938030592</v>
      </c>
      <c r="L64" s="3">
        <v>979.17</v>
      </c>
    </row>
    <row r="65" spans="2:12" x14ac:dyDescent="0.35">
      <c r="B65" s="9" t="s">
        <v>14</v>
      </c>
      <c r="C65" s="3">
        <v>3.5407711302089799E-2</v>
      </c>
      <c r="D65" s="3">
        <v>29.004726796100499</v>
      </c>
      <c r="E65" s="3">
        <v>0.96370129142838801</v>
      </c>
      <c r="F65" s="3">
        <v>0.927201458306532</v>
      </c>
      <c r="G65" s="3">
        <v>10.0793461960846</v>
      </c>
      <c r="H65" s="3">
        <v>6.1557318951360802</v>
      </c>
      <c r="I65" s="3">
        <v>3081.93</v>
      </c>
      <c r="J65" s="3">
        <v>3700368</v>
      </c>
      <c r="K65" s="3">
        <v>249602853888</v>
      </c>
      <c r="L65" s="3">
        <v>978.65</v>
      </c>
    </row>
    <row r="66" spans="2:12" x14ac:dyDescent="0.35">
      <c r="B66" s="9" t="s">
        <v>15</v>
      </c>
      <c r="C66" s="3">
        <v>5.7361774787048701E-2</v>
      </c>
      <c r="D66" s="3">
        <v>24.817733644749499</v>
      </c>
      <c r="E66" s="3">
        <v>0.87756739279334794</v>
      </c>
      <c r="F66" s="3">
        <v>0.93504165656027705</v>
      </c>
      <c r="G66" s="3">
        <v>10.5093248265089</v>
      </c>
      <c r="H66" s="3">
        <v>6.5863292185284896</v>
      </c>
      <c r="I66" s="3">
        <v>2999.27</v>
      </c>
      <c r="J66" s="3">
        <v>3696912</v>
      </c>
      <c r="K66" s="3">
        <v>251023933440</v>
      </c>
      <c r="L66" s="3">
        <v>980.45</v>
      </c>
    </row>
    <row r="67" spans="2:12" x14ac:dyDescent="0.35">
      <c r="B67" s="9" t="s">
        <v>16</v>
      </c>
      <c r="C67" s="3">
        <v>1.9595801726873901E-2</v>
      </c>
      <c r="D67" s="3">
        <v>34.114605025968402</v>
      </c>
      <c r="E67" s="3">
        <v>0.97835229167173599</v>
      </c>
      <c r="F67" s="3">
        <v>0.96541947791253402</v>
      </c>
      <c r="G67" s="3">
        <v>8.0106891942644793</v>
      </c>
      <c r="H67" s="3">
        <v>2.98066296416865</v>
      </c>
      <c r="I67" s="3">
        <v>2994.28</v>
      </c>
      <c r="J67" s="3">
        <v>3699216</v>
      </c>
      <c r="K67" s="3">
        <v>251193802752</v>
      </c>
      <c r="L67" s="3">
        <v>981.01</v>
      </c>
    </row>
    <row r="68" spans="2:12" x14ac:dyDescent="0.35">
      <c r="B68" s="9" t="s">
        <v>17</v>
      </c>
      <c r="C68" s="3">
        <v>2.0662931463949201E-2</v>
      </c>
      <c r="D68" s="3">
        <v>33.6611454452811</v>
      </c>
      <c r="E68" s="3">
        <v>0.97379677196946202</v>
      </c>
      <c r="F68" s="3">
        <v>0.93939537692553798</v>
      </c>
      <c r="G68" s="3">
        <v>11.190766882024</v>
      </c>
      <c r="H68" s="3">
        <v>3.0159801648194899</v>
      </c>
      <c r="I68" s="3">
        <v>3001.26</v>
      </c>
      <c r="J68" s="3">
        <v>3704976</v>
      </c>
      <c r="K68" s="3">
        <v>251618476032</v>
      </c>
      <c r="L68" s="3">
        <v>983.28</v>
      </c>
    </row>
    <row r="69" spans="2:12" x14ac:dyDescent="0.35">
      <c r="B69" s="9" t="s">
        <v>18</v>
      </c>
      <c r="C69" s="3">
        <v>1.73036385588193E-2</v>
      </c>
      <c r="D69" s="3">
        <v>35.1888428042013</v>
      </c>
      <c r="E69" s="3">
        <v>0.98218707365775904</v>
      </c>
      <c r="F69" s="3">
        <v>0.96670569523927996</v>
      </c>
      <c r="G69" s="3">
        <v>6.5918905193053901</v>
      </c>
      <c r="H69" s="3">
        <v>2.7160053001051101</v>
      </c>
      <c r="I69" s="3">
        <v>3023.94</v>
      </c>
      <c r="J69" s="3">
        <v>3714192</v>
      </c>
      <c r="K69" s="3">
        <v>252297953280</v>
      </c>
      <c r="L69" s="3">
        <v>984.95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1.39017742019123E-2</v>
      </c>
      <c r="D71" s="3">
        <v>37.065522591280597</v>
      </c>
      <c r="E71" s="3">
        <v>0.98897661852868601</v>
      </c>
      <c r="F71" s="3">
        <v>0.98164108199021305</v>
      </c>
      <c r="G71" s="3">
        <v>4.7985443772883096</v>
      </c>
      <c r="H71" s="3">
        <v>1.92885225180077</v>
      </c>
      <c r="I71" s="3">
        <v>3031.62</v>
      </c>
      <c r="J71" s="3">
        <v>3700368</v>
      </c>
      <c r="K71" s="3">
        <v>256641564672</v>
      </c>
      <c r="L71" s="3">
        <v>991.21</v>
      </c>
    </row>
    <row r="72" spans="2:12" x14ac:dyDescent="0.35">
      <c r="B72" s="9" t="s">
        <v>12</v>
      </c>
      <c r="C72" s="3">
        <v>1.8584740874468E-2</v>
      </c>
      <c r="D72" s="3">
        <v>34.572882783961099</v>
      </c>
      <c r="E72" s="3">
        <v>0.97987088765892405</v>
      </c>
      <c r="F72" s="3">
        <v>0.96726467241512204</v>
      </c>
      <c r="G72" s="3">
        <v>6.1243400233273801</v>
      </c>
      <c r="H72" s="3">
        <v>2.9097611182722698</v>
      </c>
      <c r="I72" s="3">
        <v>3015.66</v>
      </c>
      <c r="J72" s="3">
        <v>3700368</v>
      </c>
      <c r="K72" s="3">
        <v>251278737408</v>
      </c>
      <c r="L72" s="3">
        <v>981.01</v>
      </c>
    </row>
    <row r="73" spans="2:12" x14ac:dyDescent="0.35">
      <c r="B73" s="9" t="s">
        <v>13</v>
      </c>
      <c r="C73" s="3">
        <v>2.6376443411312799E-2</v>
      </c>
      <c r="D73" s="3">
        <v>31.552006674839099</v>
      </c>
      <c r="E73" s="3">
        <v>0.96940263983505204</v>
      </c>
      <c r="F73" s="3">
        <v>0.94294877278179901</v>
      </c>
      <c r="G73" s="3">
        <v>10.1057280669575</v>
      </c>
      <c r="H73" s="3">
        <v>4.3106258734093101</v>
      </c>
      <c r="I73" s="3">
        <v>3023.66</v>
      </c>
      <c r="J73" s="3">
        <v>3700368</v>
      </c>
      <c r="K73" s="3">
        <v>249938030592</v>
      </c>
      <c r="L73" s="3">
        <v>979.17</v>
      </c>
    </row>
    <row r="74" spans="2:12" x14ac:dyDescent="0.35">
      <c r="B74" s="9" t="s">
        <v>14</v>
      </c>
      <c r="C74" s="3">
        <v>3.4724909367446002E-2</v>
      </c>
      <c r="D74" s="3">
        <v>29.173979123985202</v>
      </c>
      <c r="E74" s="3">
        <v>0.96404067669792803</v>
      </c>
      <c r="F74" s="3">
        <v>0.91978112835495096</v>
      </c>
      <c r="G74" s="3">
        <v>9.7091174443430592</v>
      </c>
      <c r="H74" s="3">
        <v>6.1274485086698798</v>
      </c>
      <c r="I74" s="3">
        <v>3082.39</v>
      </c>
      <c r="J74" s="3">
        <v>3700368</v>
      </c>
      <c r="K74" s="3">
        <v>249602853888</v>
      </c>
      <c r="L74" s="3">
        <v>978.65</v>
      </c>
    </row>
    <row r="75" spans="2:12" x14ac:dyDescent="0.35">
      <c r="B75" s="9" t="s">
        <v>15</v>
      </c>
      <c r="C75" s="3">
        <v>5.3127228366356097E-2</v>
      </c>
      <c r="D75" s="3">
        <v>25.483950546755999</v>
      </c>
      <c r="E75" s="3">
        <v>0.89145648000892097</v>
      </c>
      <c r="F75" s="3">
        <v>0.937873164080121</v>
      </c>
      <c r="G75" s="3">
        <v>9.0352500333732699</v>
      </c>
      <c r="H75" s="3">
        <v>6.2537685885010399</v>
      </c>
      <c r="I75" s="3">
        <v>2999.11</v>
      </c>
      <c r="J75" s="3">
        <v>3696912</v>
      </c>
      <c r="K75" s="3">
        <v>251023933440</v>
      </c>
      <c r="L75" s="3">
        <v>980.45</v>
      </c>
    </row>
    <row r="76" spans="2:12" x14ac:dyDescent="0.35">
      <c r="B76" s="9" t="s">
        <v>16</v>
      </c>
      <c r="C76" s="3">
        <v>1.9132866829444099E-2</v>
      </c>
      <c r="D76" s="3">
        <v>34.3208109403731</v>
      </c>
      <c r="E76" s="3">
        <v>0.97926509464878997</v>
      </c>
      <c r="F76" s="3">
        <v>0.97060770308442701</v>
      </c>
      <c r="G76" s="3">
        <v>6.8524365177456499</v>
      </c>
      <c r="H76" s="3">
        <v>2.9518685941751701</v>
      </c>
      <c r="I76" s="3">
        <v>2995.45</v>
      </c>
      <c r="J76" s="3">
        <v>3699216</v>
      </c>
      <c r="K76" s="3">
        <v>251193802752</v>
      </c>
      <c r="L76" s="3">
        <v>981.01</v>
      </c>
    </row>
    <row r="77" spans="2:12" x14ac:dyDescent="0.35">
      <c r="B77" s="9" t="s">
        <v>17</v>
      </c>
      <c r="C77" s="3">
        <v>1.7079709040518701E-2</v>
      </c>
      <c r="D77" s="3">
        <v>35.302365298470797</v>
      </c>
      <c r="E77" s="3">
        <v>0.98110754705004899</v>
      </c>
      <c r="F77" s="3">
        <v>0.96432971059476202</v>
      </c>
      <c r="G77" s="3">
        <v>7.1296637523789501</v>
      </c>
      <c r="H77" s="3">
        <v>2.6993426267380398</v>
      </c>
      <c r="I77" s="3">
        <v>3000.34</v>
      </c>
      <c r="J77" s="3">
        <v>3704976</v>
      </c>
      <c r="K77" s="3">
        <v>251618476032</v>
      </c>
      <c r="L77" s="3">
        <v>983.28</v>
      </c>
    </row>
    <row r="78" spans="2:12" x14ac:dyDescent="0.35">
      <c r="B78" s="9" t="s">
        <v>18</v>
      </c>
      <c r="C78" s="3">
        <v>1.6234605813005499E-2</v>
      </c>
      <c r="D78" s="3">
        <v>35.736887524508703</v>
      </c>
      <c r="E78" s="3">
        <v>0.98437057522014304</v>
      </c>
      <c r="F78" s="3">
        <v>0.97107332571945504</v>
      </c>
      <c r="G78" s="3">
        <v>6.3030088104018196</v>
      </c>
      <c r="H78" s="3">
        <v>2.58637385918697</v>
      </c>
      <c r="I78" s="3">
        <v>3020.88</v>
      </c>
      <c r="J78" s="3">
        <v>3714192</v>
      </c>
      <c r="K78" s="3">
        <v>252297953280</v>
      </c>
      <c r="L78" s="3">
        <v>984.95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1.8019348829093899E-2</v>
      </c>
      <c r="D80" s="3">
        <v>34.834546261825601</v>
      </c>
      <c r="E80" s="3">
        <v>0.98306302760064401</v>
      </c>
      <c r="F80" s="3">
        <v>0.97092800836258097</v>
      </c>
      <c r="G80" s="3">
        <v>6.3074426545412701</v>
      </c>
      <c r="H80" s="3">
        <v>2.4805223621944599</v>
      </c>
      <c r="I80" s="3">
        <v>3000.88</v>
      </c>
      <c r="J80" s="3">
        <v>3700368</v>
      </c>
      <c r="K80" s="3">
        <v>256641564672</v>
      </c>
      <c r="L80" s="3">
        <v>991.21</v>
      </c>
    </row>
    <row r="81" spans="2:12" x14ac:dyDescent="0.35">
      <c r="B81" s="9" t="s">
        <v>12</v>
      </c>
      <c r="C81" s="3">
        <v>2.0411413004065099E-2</v>
      </c>
      <c r="D81" s="3">
        <v>33.764475075927102</v>
      </c>
      <c r="E81" s="3">
        <v>0.97761587657057203</v>
      </c>
      <c r="F81" s="3">
        <v>0.96199187862691604</v>
      </c>
      <c r="G81" s="3">
        <v>7.7705959628572501</v>
      </c>
      <c r="H81" s="3">
        <v>3.1060752691704301</v>
      </c>
      <c r="I81" s="3">
        <v>2988.75</v>
      </c>
      <c r="J81" s="3">
        <v>3700368</v>
      </c>
      <c r="K81" s="3">
        <v>251278737408</v>
      </c>
      <c r="L81" s="3">
        <v>981.01</v>
      </c>
    </row>
    <row r="82" spans="2:12" x14ac:dyDescent="0.35">
      <c r="B82" s="9" t="s">
        <v>13</v>
      </c>
      <c r="C82" s="3">
        <v>2.4786195997492901E-2</v>
      </c>
      <c r="D82" s="3">
        <v>32.088960482128002</v>
      </c>
      <c r="E82" s="3">
        <v>0.97355389250911395</v>
      </c>
      <c r="F82" s="3">
        <v>0.95269599303094099</v>
      </c>
      <c r="G82" s="3">
        <v>7.8712170419718497</v>
      </c>
      <c r="H82" s="3">
        <v>4.1175744185002996</v>
      </c>
      <c r="I82" s="3">
        <v>3047.03</v>
      </c>
      <c r="J82" s="3">
        <v>3700368</v>
      </c>
      <c r="K82" s="3">
        <v>249938030592</v>
      </c>
      <c r="L82" s="3">
        <v>979.17</v>
      </c>
    </row>
    <row r="83" spans="2:12" x14ac:dyDescent="0.35">
      <c r="B83" s="9" t="s">
        <v>14</v>
      </c>
      <c r="C83" s="3">
        <v>3.48975957504686E-2</v>
      </c>
      <c r="D83" s="3">
        <v>29.128221644752902</v>
      </c>
      <c r="E83" s="3">
        <v>0.96513727896923596</v>
      </c>
      <c r="F83" s="3">
        <v>0.92820706968435496</v>
      </c>
      <c r="G83" s="3">
        <v>9.7498564426152896</v>
      </c>
      <c r="H83" s="3">
        <v>6.1683348748152298</v>
      </c>
      <c r="I83" s="3">
        <v>3074.45</v>
      </c>
      <c r="J83" s="3">
        <v>3700368</v>
      </c>
      <c r="K83" s="3">
        <v>249602853888</v>
      </c>
      <c r="L83" s="3">
        <v>978.65</v>
      </c>
    </row>
    <row r="84" spans="2:12" x14ac:dyDescent="0.35">
      <c r="B84" s="9" t="s">
        <v>15</v>
      </c>
      <c r="C84" s="3">
        <v>5.60726322203157E-2</v>
      </c>
      <c r="D84" s="3">
        <v>25.0152370551729</v>
      </c>
      <c r="E84" s="3">
        <v>0.87892783006685404</v>
      </c>
      <c r="F84" s="3">
        <v>0.93318800445596095</v>
      </c>
      <c r="G84" s="3">
        <v>10.6560574802832</v>
      </c>
      <c r="H84" s="3">
        <v>6.5385793660409304</v>
      </c>
      <c r="I84" s="3">
        <v>3010.15</v>
      </c>
      <c r="J84" s="3">
        <v>3696912</v>
      </c>
      <c r="K84" s="3">
        <v>251023933440</v>
      </c>
      <c r="L84" s="3">
        <v>980.45</v>
      </c>
    </row>
    <row r="85" spans="2:12" x14ac:dyDescent="0.35">
      <c r="B85" s="9" t="s">
        <v>16</v>
      </c>
      <c r="C85" s="3">
        <v>2.0202737362643199E-2</v>
      </c>
      <c r="D85" s="3">
        <v>33.851215283991102</v>
      </c>
      <c r="E85" s="3">
        <v>0.97792425318313303</v>
      </c>
      <c r="F85" s="3">
        <v>0.96503295105131903</v>
      </c>
      <c r="G85" s="3">
        <v>7.0873179921222604</v>
      </c>
      <c r="H85" s="3">
        <v>3.0352009574741401</v>
      </c>
      <c r="I85" s="3">
        <v>3012.97</v>
      </c>
      <c r="J85" s="3">
        <v>3699216</v>
      </c>
      <c r="K85" s="3">
        <v>251193802752</v>
      </c>
      <c r="L85" s="3">
        <v>981.01</v>
      </c>
    </row>
    <row r="86" spans="2:12" x14ac:dyDescent="0.35">
      <c r="B86" s="9" t="s">
        <v>17</v>
      </c>
      <c r="C86" s="3">
        <v>1.6987921071472099E-2</v>
      </c>
      <c r="D86" s="3">
        <v>35.346893609725299</v>
      </c>
      <c r="E86" s="3">
        <v>0.98232679198539696</v>
      </c>
      <c r="F86" s="3">
        <v>0.96727836396665601</v>
      </c>
      <c r="G86" s="3">
        <v>6.7368021227611798</v>
      </c>
      <c r="H86" s="3">
        <v>2.6623902361112202</v>
      </c>
      <c r="I86" s="3">
        <v>3013.74</v>
      </c>
      <c r="J86" s="3">
        <v>3704976</v>
      </c>
      <c r="K86" s="3">
        <v>251618476032</v>
      </c>
      <c r="L86" s="3">
        <v>983.28</v>
      </c>
    </row>
    <row r="87" spans="2:12" x14ac:dyDescent="0.35">
      <c r="B87" s="9" t="s">
        <v>18</v>
      </c>
      <c r="C87" s="3">
        <v>1.64501077353768E-2</v>
      </c>
      <c r="D87" s="3">
        <v>35.622386705707299</v>
      </c>
      <c r="E87" s="3">
        <v>0.98443039537733901</v>
      </c>
      <c r="F87" s="3">
        <v>0.96497298472997906</v>
      </c>
      <c r="G87" s="3">
        <v>7.4319163403353796</v>
      </c>
      <c r="H87" s="3">
        <v>2.6035558403743702</v>
      </c>
      <c r="I87" s="3">
        <v>3000.19</v>
      </c>
      <c r="J87" s="3">
        <v>3714192</v>
      </c>
      <c r="K87" s="3">
        <v>252297953280</v>
      </c>
      <c r="L87" s="3">
        <v>984.95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1.35713496179505E-2</v>
      </c>
      <c r="D89" s="3">
        <v>37.272541917617197</v>
      </c>
      <c r="E89" s="3">
        <v>0.98831321761190405</v>
      </c>
      <c r="F89" s="3">
        <v>0.98145889022442001</v>
      </c>
      <c r="G89" s="3">
        <v>5.1846563063787299</v>
      </c>
      <c r="H89" s="3">
        <v>2.0052630721495799</v>
      </c>
      <c r="I89" s="3">
        <v>3023.68</v>
      </c>
      <c r="J89" s="3">
        <v>3700368</v>
      </c>
      <c r="K89" s="3">
        <v>256641564672</v>
      </c>
      <c r="L89" s="3">
        <v>991.21</v>
      </c>
    </row>
    <row r="90" spans="2:12" x14ac:dyDescent="0.35">
      <c r="B90" s="9" t="s">
        <v>12</v>
      </c>
      <c r="C90" s="3">
        <v>1.8683913613457399E-2</v>
      </c>
      <c r="D90" s="3">
        <v>34.526542566819799</v>
      </c>
      <c r="E90" s="3">
        <v>0.97995266370082101</v>
      </c>
      <c r="F90" s="3">
        <v>0.97025575577919398</v>
      </c>
      <c r="G90" s="3">
        <v>6.8057508627712</v>
      </c>
      <c r="H90" s="3">
        <v>2.9129657576534802</v>
      </c>
      <c r="I90" s="3">
        <v>3014.15</v>
      </c>
      <c r="J90" s="3">
        <v>3700368</v>
      </c>
      <c r="K90" s="3">
        <v>251278737408</v>
      </c>
      <c r="L90" s="3">
        <v>981.01</v>
      </c>
    </row>
    <row r="91" spans="2:12" x14ac:dyDescent="0.35">
      <c r="B91" s="9" t="s">
        <v>13</v>
      </c>
      <c r="C91" s="3">
        <v>2.8598554716558301E-2</v>
      </c>
      <c r="D91" s="3">
        <v>30.851602276323</v>
      </c>
      <c r="E91" s="3">
        <v>0.96462669160304604</v>
      </c>
      <c r="F91" s="3">
        <v>0.93001153099717104</v>
      </c>
      <c r="G91" s="3">
        <v>12.724498048360701</v>
      </c>
      <c r="H91" s="3">
        <v>4.56936026935856</v>
      </c>
      <c r="I91" s="3">
        <v>3043.01</v>
      </c>
      <c r="J91" s="3">
        <v>3700368</v>
      </c>
      <c r="K91" s="3">
        <v>249938030592</v>
      </c>
      <c r="L91" s="3">
        <v>979.17</v>
      </c>
    </row>
    <row r="92" spans="2:12" x14ac:dyDescent="0.35">
      <c r="B92" s="9" t="s">
        <v>14</v>
      </c>
      <c r="C92" s="3">
        <v>3.5381064780948102E-2</v>
      </c>
      <c r="D92" s="3">
        <v>29.0101647913751</v>
      </c>
      <c r="E92" s="3">
        <v>0.96306008495460804</v>
      </c>
      <c r="F92" s="3">
        <v>0.92240145443423505</v>
      </c>
      <c r="G92" s="3">
        <v>10.917958304237001</v>
      </c>
      <c r="H92" s="3">
        <v>6.25976464081866</v>
      </c>
      <c r="I92" s="3">
        <v>3061.88</v>
      </c>
      <c r="J92" s="3">
        <v>3700368</v>
      </c>
      <c r="K92" s="3">
        <v>249602853888</v>
      </c>
      <c r="L92" s="3">
        <v>978.65</v>
      </c>
    </row>
    <row r="93" spans="2:12" x14ac:dyDescent="0.35">
      <c r="B93" s="9" t="s">
        <v>15</v>
      </c>
      <c r="C93" s="3">
        <v>5.43796479035989E-2</v>
      </c>
      <c r="D93" s="3">
        <v>25.281478250559498</v>
      </c>
      <c r="E93" s="3">
        <v>0.88209358422905504</v>
      </c>
      <c r="F93" s="3">
        <v>0.93168049617603999</v>
      </c>
      <c r="G93" s="3">
        <v>10.494989683741601</v>
      </c>
      <c r="H93" s="3">
        <v>6.5116722626924899</v>
      </c>
      <c r="I93" s="3">
        <v>2994.55</v>
      </c>
      <c r="J93" s="3">
        <v>3696912</v>
      </c>
      <c r="K93" s="3">
        <v>251023933440</v>
      </c>
      <c r="L93" s="3">
        <v>980.45</v>
      </c>
    </row>
    <row r="94" spans="2:12" x14ac:dyDescent="0.35">
      <c r="B94" s="9" t="s">
        <v>16</v>
      </c>
      <c r="C94" s="3">
        <v>1.8663365865613301E-2</v>
      </c>
      <c r="D94" s="3">
        <v>34.536312518850501</v>
      </c>
      <c r="E94" s="3">
        <v>0.97956784148978604</v>
      </c>
      <c r="F94" s="3">
        <v>0.97016021312949596</v>
      </c>
      <c r="G94" s="3">
        <v>6.3039916024246399</v>
      </c>
      <c r="H94" s="3">
        <v>2.90828174198673</v>
      </c>
      <c r="I94" s="3">
        <v>2988.03</v>
      </c>
      <c r="J94" s="3">
        <v>3699216</v>
      </c>
      <c r="K94" s="3">
        <v>251193802752</v>
      </c>
      <c r="L94" s="3">
        <v>981.01</v>
      </c>
    </row>
    <row r="95" spans="2:12" x14ac:dyDescent="0.35">
      <c r="B95" s="9" t="s">
        <v>17</v>
      </c>
      <c r="C95" s="3">
        <v>1.7456328069474801E-2</v>
      </c>
      <c r="D95" s="3">
        <v>35.113296045547898</v>
      </c>
      <c r="E95" s="3">
        <v>0.98059094445032902</v>
      </c>
      <c r="F95" s="3">
        <v>0.96758614097417905</v>
      </c>
      <c r="G95" s="3">
        <v>7.7798463305839096</v>
      </c>
      <c r="H95" s="3">
        <v>2.7385735257833099</v>
      </c>
      <c r="I95" s="3">
        <v>3010.45</v>
      </c>
      <c r="J95" s="3">
        <v>3704976</v>
      </c>
      <c r="K95" s="3">
        <v>251618476032</v>
      </c>
      <c r="L95" s="3">
        <v>983.28</v>
      </c>
    </row>
    <row r="96" spans="2:12" x14ac:dyDescent="0.35">
      <c r="B96" s="9" t="s">
        <v>18</v>
      </c>
      <c r="C96" s="3">
        <v>1.6281551609236802E-2</v>
      </c>
      <c r="D96" s="3">
        <v>35.7132376109288</v>
      </c>
      <c r="E96" s="3">
        <v>0.98444070518747095</v>
      </c>
      <c r="F96" s="3">
        <v>0.97530682726875495</v>
      </c>
      <c r="G96" s="3">
        <v>5.8751528627163196</v>
      </c>
      <c r="H96" s="3">
        <v>2.6059060657790898</v>
      </c>
      <c r="I96" s="3">
        <v>3000.99</v>
      </c>
      <c r="J96" s="3">
        <v>3714192</v>
      </c>
      <c r="K96" s="3">
        <v>252297953280</v>
      </c>
      <c r="L96" s="3">
        <v>984.95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2.5582318947449868E-2</v>
      </c>
      <c r="D97" s="10">
        <f t="shared" ref="D97" si="0">(SUM(D8:D15)+SUM(D17:D24)+SUM(D26:D33)+SUM(D35:D42)+SUM(D44:D51)+SUM(D53:D60)+SUM(D62:D69)+SUM(D71:D78)+SUM(D80:D87)+SUM(D89:D96))/80</f>
        <v>32.655704614075489</v>
      </c>
      <c r="E97" s="10">
        <f t="shared" ref="E97" si="1">(SUM(E8:E15)+SUM(E17:E24)+SUM(E26:E33)+SUM(E35:E42)+SUM(E44:E51)+SUM(E53:E60)+SUM(E62:E69)+SUM(E71:E78)+SUM(E80:E87)+SUM(E89:E96))/80</f>
        <v>0.96600007418944178</v>
      </c>
      <c r="F97" s="10">
        <f t="shared" ref="F97:L97" si="2">(SUM(F8:F15)+SUM(F17:F24)+SUM(F26:F33)+SUM(F35:F42)+SUM(F44:F51)+SUM(F53:F60)+SUM(F62:F69)+SUM(F71:F78)+SUM(F80:F87)+SUM(F89:F96))/80</f>
        <v>0.95634565576817265</v>
      </c>
      <c r="G97" s="10">
        <f t="shared" si="2"/>
        <v>7.8330728682714081</v>
      </c>
      <c r="H97" s="10">
        <f t="shared" si="2"/>
        <v>3.789974232033873</v>
      </c>
      <c r="I97" s="10">
        <f t="shared" si="2"/>
        <v>3018.8047499999998</v>
      </c>
      <c r="J97" s="10">
        <f t="shared" si="2"/>
        <v>3702096</v>
      </c>
      <c r="K97" s="10">
        <f t="shared" si="2"/>
        <v>251699419008</v>
      </c>
      <c r="L97" s="10">
        <f t="shared" si="2"/>
        <v>982.46624999999972</v>
      </c>
      <c r="M97" s="10"/>
    </row>
    <row r="98" spans="2:13" x14ac:dyDescent="0.35">
      <c r="B98" s="17" t="s">
        <v>142</v>
      </c>
      <c r="C98" s="12">
        <f>SUM(C8:C11,C13:C15,C17:C20,C22:C24,C26:C29,C31:C33,C35:C38,C40:C42,C44:C47,C49:C51,C53:C56,C58:C60,C62:C65,C67:C69,C71:C74,C76:C78,C80:C83,C85:C87,C89:C92,C94:C96)/70</f>
        <v>2.1423717487453035E-2</v>
      </c>
      <c r="D98" s="12">
        <f t="shared" ref="D98:L98" si="3">SUM(D8:D11,D13:D15,D17:D20,D22:D24,D26:D29,D31:D33,D35:D38,D40:D42,D44:D47,D49:D51,D53:D56,D58:D60,D62:D65,D67:D69,D71:D74,D76:D78,D80:D83,D85:D87,D89:D92,D94:D96)/70</f>
        <v>33.71588053582802</v>
      </c>
      <c r="E98" s="12">
        <f t="shared" si="3"/>
        <v>0.97760987733397486</v>
      </c>
      <c r="F98" s="12">
        <f t="shared" si="3"/>
        <v>0.95919158443159103</v>
      </c>
      <c r="G98" s="12">
        <f t="shared" si="3"/>
        <v>7.579029281371402</v>
      </c>
      <c r="H98" s="12">
        <f t="shared" si="3"/>
        <v>3.4209386625657721</v>
      </c>
      <c r="I98" s="12">
        <f t="shared" si="3"/>
        <v>3020.9568571428576</v>
      </c>
      <c r="J98" s="12">
        <f t="shared" si="3"/>
        <v>3702836.5714285714</v>
      </c>
      <c r="K98" s="12">
        <f t="shared" si="3"/>
        <v>251795916946.28571</v>
      </c>
      <c r="L98" s="12">
        <f t="shared" si="3"/>
        <v>982.75428571428529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5.0402613302497998E-2</v>
      </c>
      <c r="D103" s="3">
        <v>25.937422162701999</v>
      </c>
      <c r="E103" s="3">
        <v>0.92589191176581698</v>
      </c>
      <c r="F103" s="3">
        <v>0.95886745044758903</v>
      </c>
      <c r="G103" s="3">
        <v>9.0983128074756792</v>
      </c>
      <c r="H103" s="3">
        <v>8.4622159146367508</v>
      </c>
      <c r="I103" s="3">
        <v>2205.06</v>
      </c>
      <c r="J103" s="3">
        <v>3650268</v>
      </c>
      <c r="K103" s="3">
        <v>266888380416</v>
      </c>
      <c r="L103" s="3">
        <v>992.01</v>
      </c>
    </row>
    <row r="104" spans="2:13" x14ac:dyDescent="0.35">
      <c r="B104" s="9" t="s">
        <v>12</v>
      </c>
      <c r="C104" s="3">
        <v>4.8120992388755703E-2</v>
      </c>
      <c r="D104" s="3">
        <v>26.337235358265598</v>
      </c>
      <c r="E104" s="3">
        <v>0.91536081493117405</v>
      </c>
      <c r="F104" s="3">
        <v>0.94543528273765898</v>
      </c>
      <c r="G104" s="3">
        <v>8.9716960140700497</v>
      </c>
      <c r="H104" s="3">
        <v>9.6663167936074696</v>
      </c>
      <c r="I104" s="3">
        <v>2201.83</v>
      </c>
      <c r="J104" s="3">
        <v>3650268</v>
      </c>
      <c r="K104" s="3">
        <v>261290655744</v>
      </c>
      <c r="L104" s="3">
        <v>983.56</v>
      </c>
    </row>
    <row r="105" spans="2:13" x14ac:dyDescent="0.35">
      <c r="B105" s="9" t="s">
        <v>13</v>
      </c>
      <c r="C105" s="3">
        <v>5.1349894153278598E-2</v>
      </c>
      <c r="D105" s="3">
        <v>25.774675660286199</v>
      </c>
      <c r="E105" s="3">
        <v>0.89123356419272703</v>
      </c>
      <c r="F105" s="3">
        <v>0.91520980655278095</v>
      </c>
      <c r="G105" s="3">
        <v>9.2717999590882592</v>
      </c>
      <c r="H105" s="3">
        <v>12.183168078223501</v>
      </c>
      <c r="I105" s="3">
        <v>2205.14</v>
      </c>
      <c r="J105" s="3">
        <v>3650268</v>
      </c>
      <c r="K105" s="3">
        <v>259891224576</v>
      </c>
      <c r="L105" s="3">
        <v>981.04</v>
      </c>
    </row>
    <row r="106" spans="2:13" x14ac:dyDescent="0.35">
      <c r="B106" s="9" t="s">
        <v>14</v>
      </c>
      <c r="C106" s="3">
        <v>5.7284128176957098E-2</v>
      </c>
      <c r="D106" s="3">
        <v>24.833155451330502</v>
      </c>
      <c r="E106" s="3">
        <v>0.854221410251507</v>
      </c>
      <c r="F106" s="3">
        <v>0.85911078031154098</v>
      </c>
      <c r="G106" s="3">
        <v>9.5392578493990907</v>
      </c>
      <c r="H106" s="3">
        <v>16.3515360522603</v>
      </c>
      <c r="I106" s="3">
        <v>2236.4499999999998</v>
      </c>
      <c r="J106" s="3">
        <v>3650268</v>
      </c>
      <c r="K106" s="3">
        <v>259541366784</v>
      </c>
      <c r="L106" s="3">
        <v>979.89</v>
      </c>
    </row>
    <row r="107" spans="2:13" x14ac:dyDescent="0.35">
      <c r="B107" s="9" t="s">
        <v>15</v>
      </c>
      <c r="C107" s="3">
        <v>5.6396221054577401E-2</v>
      </c>
      <c r="D107" s="3">
        <v>24.961805167833401</v>
      </c>
      <c r="E107" s="3">
        <v>0.85308005106400497</v>
      </c>
      <c r="F107" s="3">
        <v>0.93859495571990204</v>
      </c>
      <c r="G107" s="3">
        <v>9.7692519404214</v>
      </c>
      <c r="H107" s="3">
        <v>11.0022036112926</v>
      </c>
      <c r="I107" s="3">
        <v>2205.6799999999998</v>
      </c>
      <c r="J107" s="3">
        <v>3646812</v>
      </c>
      <c r="K107" s="3">
        <v>261021696000</v>
      </c>
      <c r="L107" s="3">
        <v>981.81</v>
      </c>
    </row>
    <row r="108" spans="2:13" x14ac:dyDescent="0.35">
      <c r="B108" s="9" t="s">
        <v>16</v>
      </c>
      <c r="C108" s="3">
        <v>4.8220349133463403E-2</v>
      </c>
      <c r="D108" s="3">
        <v>26.3173994969906</v>
      </c>
      <c r="E108" s="3">
        <v>0.91396124246119304</v>
      </c>
      <c r="F108" s="3">
        <v>0.94476354502763005</v>
      </c>
      <c r="G108" s="3">
        <v>8.9493094975555501</v>
      </c>
      <c r="H108" s="3">
        <v>9.6797338464583103</v>
      </c>
      <c r="I108" s="3">
        <v>2195.16</v>
      </c>
      <c r="J108" s="3">
        <v>3649116</v>
      </c>
      <c r="K108" s="3">
        <v>261201002496</v>
      </c>
      <c r="L108" s="3">
        <v>982.4</v>
      </c>
    </row>
    <row r="109" spans="2:13" x14ac:dyDescent="0.35">
      <c r="B109" s="9" t="s">
        <v>17</v>
      </c>
      <c r="C109" s="3">
        <v>4.7342181021607498E-2</v>
      </c>
      <c r="D109" s="3">
        <v>26.477099242679699</v>
      </c>
      <c r="E109" s="3">
        <v>0.92342005012321704</v>
      </c>
      <c r="F109" s="3">
        <v>0.94586933310930499</v>
      </c>
      <c r="G109" s="3">
        <v>8.8558368619037005</v>
      </c>
      <c r="H109" s="3">
        <v>9.4732299070921506</v>
      </c>
      <c r="I109" s="3">
        <v>2200.4499999999998</v>
      </c>
      <c r="J109" s="3">
        <v>3654876</v>
      </c>
      <c r="K109" s="3">
        <v>261649268736</v>
      </c>
      <c r="L109" s="3">
        <v>984.73</v>
      </c>
    </row>
    <row r="110" spans="2:13" x14ac:dyDescent="0.35">
      <c r="B110" s="9" t="s">
        <v>18</v>
      </c>
      <c r="C110" s="3">
        <v>4.69599071555881E-2</v>
      </c>
      <c r="D110" s="3">
        <v>26.547633091299002</v>
      </c>
      <c r="E110" s="3">
        <v>0.92774116791560002</v>
      </c>
      <c r="F110" s="3">
        <v>0.94819056628015996</v>
      </c>
      <c r="G110" s="3">
        <v>8.7716884558634103</v>
      </c>
      <c r="H110" s="3">
        <v>9.3479087424271103</v>
      </c>
      <c r="I110" s="3">
        <v>2216.83</v>
      </c>
      <c r="J110" s="3">
        <v>3664092</v>
      </c>
      <c r="K110" s="3">
        <v>262366494720</v>
      </c>
      <c r="L110" s="3">
        <v>987.77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4.7667545922839297E-2</v>
      </c>
      <c r="D112" s="3">
        <v>26.420671011503501</v>
      </c>
      <c r="E112" s="3">
        <v>0.93625213850268696</v>
      </c>
      <c r="F112" s="3">
        <v>0.96148939488719298</v>
      </c>
      <c r="G112" s="3">
        <v>8.7655436299656095</v>
      </c>
      <c r="H112" s="3">
        <v>8.1880376072004495</v>
      </c>
      <c r="I112" s="3">
        <v>2187.8000000000002</v>
      </c>
      <c r="J112" s="3">
        <v>3650268</v>
      </c>
      <c r="K112" s="3">
        <v>266888380416</v>
      </c>
      <c r="L112" s="3">
        <v>992.01</v>
      </c>
    </row>
    <row r="113" spans="2:12" x14ac:dyDescent="0.35">
      <c r="B113" s="9" t="s">
        <v>12</v>
      </c>
      <c r="C113" s="3">
        <v>4.8187789911929201E-2</v>
      </c>
      <c r="D113" s="3">
        <v>26.324389241703699</v>
      </c>
      <c r="E113" s="3">
        <v>0.91585206516745399</v>
      </c>
      <c r="F113" s="3">
        <v>0.94644336978005605</v>
      </c>
      <c r="G113" s="3">
        <v>8.9889857750571096</v>
      </c>
      <c r="H113" s="3">
        <v>9.6636350905845898</v>
      </c>
      <c r="I113" s="3">
        <v>2205.67</v>
      </c>
      <c r="J113" s="3">
        <v>3650268</v>
      </c>
      <c r="K113" s="3">
        <v>261290655744</v>
      </c>
      <c r="L113" s="3">
        <v>983.56</v>
      </c>
    </row>
    <row r="114" spans="2:12" x14ac:dyDescent="0.35">
      <c r="B114" s="9" t="s">
        <v>13</v>
      </c>
      <c r="C114" s="3">
        <v>5.0676975906639603E-2</v>
      </c>
      <c r="D114" s="3">
        <v>25.888732116424301</v>
      </c>
      <c r="E114" s="3">
        <v>0.89283513675145398</v>
      </c>
      <c r="F114" s="3">
        <v>0.91324205382762402</v>
      </c>
      <c r="G114" s="3">
        <v>9.1781850191071701</v>
      </c>
      <c r="H114" s="3">
        <v>12.060680588290399</v>
      </c>
      <c r="I114" s="3">
        <v>2215.4499999999998</v>
      </c>
      <c r="J114" s="3">
        <v>3650268</v>
      </c>
      <c r="K114" s="3">
        <v>259891224576</v>
      </c>
      <c r="L114" s="3">
        <v>981.04</v>
      </c>
    </row>
    <row r="115" spans="2:12" x14ac:dyDescent="0.35">
      <c r="B115" s="9" t="s">
        <v>14</v>
      </c>
      <c r="C115" s="3">
        <v>5.8114593300175398E-2</v>
      </c>
      <c r="D115" s="3">
        <v>24.711749566787901</v>
      </c>
      <c r="E115" s="3">
        <v>0.84763988208441698</v>
      </c>
      <c r="F115" s="3">
        <v>0.85879636462630704</v>
      </c>
      <c r="G115" s="3">
        <v>9.7179029389474696</v>
      </c>
      <c r="H115" s="3">
        <v>16.528494300824299</v>
      </c>
      <c r="I115" s="3">
        <v>2259.25</v>
      </c>
      <c r="J115" s="3">
        <v>3650268</v>
      </c>
      <c r="K115" s="3">
        <v>259541366784</v>
      </c>
      <c r="L115" s="3">
        <v>979.89</v>
      </c>
    </row>
    <row r="116" spans="2:12" x14ac:dyDescent="0.35">
      <c r="B116" s="9" t="s">
        <v>15</v>
      </c>
      <c r="C116" s="3">
        <v>5.6283039689265298E-2</v>
      </c>
      <c r="D116" s="3">
        <v>24.979853747857302</v>
      </c>
      <c r="E116" s="3">
        <v>0.85855221231579204</v>
      </c>
      <c r="F116" s="3">
        <v>0.93855592446324798</v>
      </c>
      <c r="G116" s="3">
        <v>9.7356837133556908</v>
      </c>
      <c r="H116" s="3">
        <v>10.987759468745301</v>
      </c>
      <c r="I116" s="3">
        <v>2192.29</v>
      </c>
      <c r="J116" s="3">
        <v>3646812</v>
      </c>
      <c r="K116" s="3">
        <v>261021696000</v>
      </c>
      <c r="L116" s="3">
        <v>981.81</v>
      </c>
    </row>
    <row r="117" spans="2:12" x14ac:dyDescent="0.35">
      <c r="B117" s="9" t="s">
        <v>16</v>
      </c>
      <c r="C117" s="3">
        <v>4.8533342281401999E-2</v>
      </c>
      <c r="D117" s="3">
        <v>26.262465170904999</v>
      </c>
      <c r="E117" s="3">
        <v>0.91263403748834404</v>
      </c>
      <c r="F117" s="3">
        <v>0.94617173884627004</v>
      </c>
      <c r="G117" s="3">
        <v>9.0220673694237998</v>
      </c>
      <c r="H117" s="3">
        <v>9.7282683169267798</v>
      </c>
      <c r="I117" s="3">
        <v>2200.27</v>
      </c>
      <c r="J117" s="3">
        <v>3649116</v>
      </c>
      <c r="K117" s="3">
        <v>261201002496</v>
      </c>
      <c r="L117" s="3">
        <v>982.4</v>
      </c>
    </row>
    <row r="118" spans="2:12" x14ac:dyDescent="0.35">
      <c r="B118" s="9" t="s">
        <v>17</v>
      </c>
      <c r="C118" s="3">
        <v>4.7007657091248399E-2</v>
      </c>
      <c r="D118" s="3">
        <v>26.5400624223935</v>
      </c>
      <c r="E118" s="3">
        <v>0.92519080868434</v>
      </c>
      <c r="F118" s="3">
        <v>0.94767768175789502</v>
      </c>
      <c r="G118" s="3">
        <v>8.7978732898971792</v>
      </c>
      <c r="H118" s="3">
        <v>9.4123234027158507</v>
      </c>
      <c r="I118" s="3">
        <v>2185.1799999999998</v>
      </c>
      <c r="J118" s="3">
        <v>3654876</v>
      </c>
      <c r="K118" s="3">
        <v>261649268736</v>
      </c>
      <c r="L118" s="3">
        <v>984.73</v>
      </c>
    </row>
    <row r="119" spans="2:12" x14ac:dyDescent="0.35">
      <c r="B119" s="9" t="s">
        <v>18</v>
      </c>
      <c r="C119" s="3">
        <v>4.6751446810934898E-2</v>
      </c>
      <c r="D119" s="3">
        <v>26.586469896320601</v>
      </c>
      <c r="E119" s="3">
        <v>0.92894735918842797</v>
      </c>
      <c r="F119" s="3">
        <v>0.94886332674924001</v>
      </c>
      <c r="G119" s="3">
        <v>8.7436400480263607</v>
      </c>
      <c r="H119" s="3">
        <v>9.2856088794601295</v>
      </c>
      <c r="I119" s="3">
        <v>2187.96</v>
      </c>
      <c r="J119" s="3">
        <v>3664092</v>
      </c>
      <c r="K119" s="3">
        <v>262366494720</v>
      </c>
      <c r="L119" s="3">
        <v>987.77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4.3821060247612398E-2</v>
      </c>
      <c r="D121" s="3">
        <v>27.149709608621102</v>
      </c>
      <c r="E121" s="3">
        <v>0.94429962133840994</v>
      </c>
      <c r="F121" s="3">
        <v>0.96468290117727795</v>
      </c>
      <c r="G121" s="3">
        <v>8.3020272902560297</v>
      </c>
      <c r="H121" s="3">
        <v>7.9453567171216699</v>
      </c>
      <c r="I121" s="3">
        <v>2206.37</v>
      </c>
      <c r="J121" s="3">
        <v>3650268</v>
      </c>
      <c r="K121" s="3">
        <v>266888380416</v>
      </c>
      <c r="L121" s="3">
        <v>992.01</v>
      </c>
    </row>
    <row r="122" spans="2:12" x14ac:dyDescent="0.35">
      <c r="B122" s="9" t="s">
        <v>12</v>
      </c>
      <c r="C122" s="3">
        <v>4.7441135764736797E-2</v>
      </c>
      <c r="D122" s="3">
        <v>26.460212010813699</v>
      </c>
      <c r="E122" s="3">
        <v>0.91546933936758301</v>
      </c>
      <c r="F122" s="3">
        <v>0.94549467670516696</v>
      </c>
      <c r="G122" s="3">
        <v>8.8802822524634895</v>
      </c>
      <c r="H122" s="3">
        <v>9.6808787569179398</v>
      </c>
      <c r="I122" s="3">
        <v>2202.9299999999998</v>
      </c>
      <c r="J122" s="3">
        <v>3650268</v>
      </c>
      <c r="K122" s="3">
        <v>261290655744</v>
      </c>
      <c r="L122" s="3">
        <v>983.56</v>
      </c>
    </row>
    <row r="123" spans="2:12" x14ac:dyDescent="0.35">
      <c r="B123" s="9" t="s">
        <v>13</v>
      </c>
      <c r="C123" s="3">
        <v>5.0850517676623699E-2</v>
      </c>
      <c r="D123" s="3">
        <v>25.8625243415066</v>
      </c>
      <c r="E123" s="3">
        <v>0.88930757077163602</v>
      </c>
      <c r="F123" s="3">
        <v>0.91441329034517904</v>
      </c>
      <c r="G123" s="3">
        <v>9.1962318408133203</v>
      </c>
      <c r="H123" s="3">
        <v>12.1301973998892</v>
      </c>
      <c r="I123" s="3">
        <v>2204.64</v>
      </c>
      <c r="J123" s="3">
        <v>3650268</v>
      </c>
      <c r="K123" s="3">
        <v>259891224576</v>
      </c>
      <c r="L123" s="3">
        <v>981.04</v>
      </c>
    </row>
    <row r="124" spans="2:12" x14ac:dyDescent="0.35">
      <c r="B124" s="9" t="s">
        <v>14</v>
      </c>
      <c r="C124" s="3">
        <v>5.7956768814489197E-2</v>
      </c>
      <c r="D124" s="3">
        <v>24.732640611510998</v>
      </c>
      <c r="E124" s="3">
        <v>0.84770685462725204</v>
      </c>
      <c r="F124" s="3">
        <v>0.85805471647048903</v>
      </c>
      <c r="G124" s="3">
        <v>9.5935362842084206</v>
      </c>
      <c r="H124" s="3">
        <v>16.783198885163198</v>
      </c>
      <c r="I124" s="3">
        <v>2238.73</v>
      </c>
      <c r="J124" s="3">
        <v>3650268</v>
      </c>
      <c r="K124" s="3">
        <v>259541366784</v>
      </c>
      <c r="L124" s="3">
        <v>979.89</v>
      </c>
    </row>
    <row r="125" spans="2:12" x14ac:dyDescent="0.35">
      <c r="B125" s="9" t="s">
        <v>15</v>
      </c>
      <c r="C125" s="3">
        <v>5.5693763151534001E-2</v>
      </c>
      <c r="D125" s="3">
        <v>25.070945192282501</v>
      </c>
      <c r="E125" s="3">
        <v>0.85845317196663595</v>
      </c>
      <c r="F125" s="3">
        <v>0.93921931000428605</v>
      </c>
      <c r="G125" s="3">
        <v>9.6591249006488091</v>
      </c>
      <c r="H125" s="3">
        <v>10.919507949690299</v>
      </c>
      <c r="I125" s="3">
        <v>2196.52</v>
      </c>
      <c r="J125" s="3">
        <v>3646812</v>
      </c>
      <c r="K125" s="3">
        <v>261021696000</v>
      </c>
      <c r="L125" s="3">
        <v>981.81</v>
      </c>
    </row>
    <row r="126" spans="2:12" x14ac:dyDescent="0.35">
      <c r="B126" s="9" t="s">
        <v>16</v>
      </c>
      <c r="C126" s="3">
        <v>4.8266104977766899E-2</v>
      </c>
      <c r="D126" s="3">
        <v>26.311206547243401</v>
      </c>
      <c r="E126" s="3">
        <v>0.91319515085513403</v>
      </c>
      <c r="F126" s="3">
        <v>0.94543529842760299</v>
      </c>
      <c r="G126" s="3">
        <v>8.9888898454521602</v>
      </c>
      <c r="H126" s="3">
        <v>9.7586259464665392</v>
      </c>
      <c r="I126" s="3">
        <v>2207.2399999999998</v>
      </c>
      <c r="J126" s="3">
        <v>3649116</v>
      </c>
      <c r="K126" s="3">
        <v>261201002496</v>
      </c>
      <c r="L126" s="3">
        <v>982.4</v>
      </c>
    </row>
    <row r="127" spans="2:12" x14ac:dyDescent="0.35">
      <c r="B127" s="9" t="s">
        <v>17</v>
      </c>
      <c r="C127" s="3">
        <v>4.6322984443520801E-2</v>
      </c>
      <c r="D127" s="3">
        <v>26.667771770183901</v>
      </c>
      <c r="E127" s="3">
        <v>0.925036370070633</v>
      </c>
      <c r="F127" s="3">
        <v>0.94734866344016799</v>
      </c>
      <c r="G127" s="3">
        <v>8.6791047396823497</v>
      </c>
      <c r="H127" s="3">
        <v>9.4054590625999897</v>
      </c>
      <c r="I127" s="3">
        <v>2186.91</v>
      </c>
      <c r="J127" s="3">
        <v>3654876</v>
      </c>
      <c r="K127" s="3">
        <v>261649268736</v>
      </c>
      <c r="L127" s="3">
        <v>984.73</v>
      </c>
    </row>
    <row r="128" spans="2:12" x14ac:dyDescent="0.35">
      <c r="B128" s="9" t="s">
        <v>18</v>
      </c>
      <c r="C128" s="3">
        <v>4.59120590286494E-2</v>
      </c>
      <c r="D128" s="3">
        <v>26.7441012986998</v>
      </c>
      <c r="E128" s="3">
        <v>0.92889449784502998</v>
      </c>
      <c r="F128" s="3">
        <v>0.94807058852417603</v>
      </c>
      <c r="G128" s="3">
        <v>8.5894530315980901</v>
      </c>
      <c r="H128" s="3">
        <v>9.3208586319929196</v>
      </c>
      <c r="I128" s="3">
        <v>2187.04</v>
      </c>
      <c r="J128" s="3">
        <v>3664092</v>
      </c>
      <c r="K128" s="3">
        <v>262366494720</v>
      </c>
      <c r="L128" s="3">
        <v>987.77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4.53687255279158E-2</v>
      </c>
      <c r="D130" s="3">
        <v>26.847451559707299</v>
      </c>
      <c r="E130" s="3">
        <v>0.94050916704654697</v>
      </c>
      <c r="F130" s="3">
        <v>0.96276781466052896</v>
      </c>
      <c r="G130" s="3">
        <v>8.4925125071504493</v>
      </c>
      <c r="H130" s="3">
        <v>7.9878584230057204</v>
      </c>
      <c r="I130" s="3">
        <v>2203.12</v>
      </c>
      <c r="J130" s="3">
        <v>3650268</v>
      </c>
      <c r="K130" s="3">
        <v>266888380416</v>
      </c>
      <c r="L130" s="3">
        <v>992.01</v>
      </c>
    </row>
    <row r="131" spans="2:12" x14ac:dyDescent="0.35">
      <c r="B131" s="9" t="s">
        <v>12</v>
      </c>
      <c r="C131" s="3">
        <v>4.8303805750235802E-2</v>
      </c>
      <c r="D131" s="3">
        <v>26.304129027817901</v>
      </c>
      <c r="E131" s="3">
        <v>0.914535145492262</v>
      </c>
      <c r="F131" s="3">
        <v>0.94497683110449504</v>
      </c>
      <c r="G131" s="3">
        <v>9.0171504576187793</v>
      </c>
      <c r="H131" s="3">
        <v>9.6885524744504394</v>
      </c>
      <c r="I131" s="3">
        <v>2184.8200000000002</v>
      </c>
      <c r="J131" s="3">
        <v>3650268</v>
      </c>
      <c r="K131" s="3">
        <v>261290655744</v>
      </c>
      <c r="L131" s="3">
        <v>983.56</v>
      </c>
    </row>
    <row r="132" spans="2:12" x14ac:dyDescent="0.35">
      <c r="B132" s="9" t="s">
        <v>13</v>
      </c>
      <c r="C132" s="3">
        <v>5.0836663791323802E-2</v>
      </c>
      <c r="D132" s="3">
        <v>25.8621261362279</v>
      </c>
      <c r="E132" s="3">
        <v>0.88948132084282805</v>
      </c>
      <c r="F132" s="3">
        <v>0.91198054207683599</v>
      </c>
      <c r="G132" s="3">
        <v>9.2031121121886308</v>
      </c>
      <c r="H132" s="3">
        <v>12.207449400722901</v>
      </c>
      <c r="I132" s="3">
        <v>2220.06</v>
      </c>
      <c r="J132" s="3">
        <v>3650268</v>
      </c>
      <c r="K132" s="3">
        <v>259891224576</v>
      </c>
      <c r="L132" s="3">
        <v>981.04</v>
      </c>
    </row>
    <row r="133" spans="2:12" x14ac:dyDescent="0.35">
      <c r="B133" s="9" t="s">
        <v>14</v>
      </c>
      <c r="C133" s="3">
        <v>5.7887355615713801E-2</v>
      </c>
      <c r="D133" s="3">
        <v>24.7463159458391</v>
      </c>
      <c r="E133" s="3">
        <v>0.84593165180693997</v>
      </c>
      <c r="F133" s="3">
        <v>0.866044358307961</v>
      </c>
      <c r="G133" s="3">
        <v>9.5822754528276999</v>
      </c>
      <c r="H133" s="3">
        <v>16.469107513538301</v>
      </c>
      <c r="I133" s="3">
        <v>2236.69</v>
      </c>
      <c r="J133" s="3">
        <v>3650268</v>
      </c>
      <c r="K133" s="3">
        <v>259541366784</v>
      </c>
      <c r="L133" s="3">
        <v>979.89</v>
      </c>
    </row>
    <row r="134" spans="2:12" x14ac:dyDescent="0.35">
      <c r="B134" s="9" t="s">
        <v>15</v>
      </c>
      <c r="C134" s="3">
        <v>5.5479767126676002E-2</v>
      </c>
      <c r="D134" s="3">
        <v>25.103419380873401</v>
      </c>
      <c r="E134" s="3">
        <v>0.85956452940787398</v>
      </c>
      <c r="F134" s="3">
        <v>0.94059995514561301</v>
      </c>
      <c r="G134" s="3">
        <v>9.6822628676245195</v>
      </c>
      <c r="H134" s="3">
        <v>10.855170982803401</v>
      </c>
      <c r="I134" s="3">
        <v>2206.1799999999998</v>
      </c>
      <c r="J134" s="3">
        <v>3646812</v>
      </c>
      <c r="K134" s="3">
        <v>261021696000</v>
      </c>
      <c r="L134" s="3">
        <v>981.81</v>
      </c>
    </row>
    <row r="135" spans="2:12" x14ac:dyDescent="0.35">
      <c r="B135" s="9" t="s">
        <v>16</v>
      </c>
      <c r="C135" s="3">
        <v>4.8127200208337002E-2</v>
      </c>
      <c r="D135" s="3">
        <v>26.3354404859362</v>
      </c>
      <c r="E135" s="3">
        <v>0.914813065179227</v>
      </c>
      <c r="F135" s="3">
        <v>0.94639928575362398</v>
      </c>
      <c r="G135" s="3">
        <v>8.96091575950555</v>
      </c>
      <c r="H135" s="3">
        <v>9.7092599004666305</v>
      </c>
      <c r="I135" s="3">
        <v>2180.38</v>
      </c>
      <c r="J135" s="3">
        <v>3649116</v>
      </c>
      <c r="K135" s="3">
        <v>261201002496</v>
      </c>
      <c r="L135" s="3">
        <v>982.4</v>
      </c>
    </row>
    <row r="136" spans="2:12" x14ac:dyDescent="0.35">
      <c r="B136" s="9" t="s">
        <v>17</v>
      </c>
      <c r="C136" s="3">
        <v>4.6677105908999997E-2</v>
      </c>
      <c r="D136" s="3">
        <v>26.6007387164919</v>
      </c>
      <c r="E136" s="3">
        <v>0.92335969526136097</v>
      </c>
      <c r="F136" s="3">
        <v>0.94698676408317295</v>
      </c>
      <c r="G136" s="3">
        <v>8.7349848969642299</v>
      </c>
      <c r="H136" s="3">
        <v>9.4316886965601299</v>
      </c>
      <c r="I136" s="3">
        <v>2189.62</v>
      </c>
      <c r="J136" s="3">
        <v>3654876</v>
      </c>
      <c r="K136" s="3">
        <v>261649268736</v>
      </c>
      <c r="L136" s="3">
        <v>984.73</v>
      </c>
    </row>
    <row r="137" spans="2:12" x14ac:dyDescent="0.35">
      <c r="B137" s="9" t="s">
        <v>18</v>
      </c>
      <c r="C137" s="3">
        <v>4.6499294952871799E-2</v>
      </c>
      <c r="D137" s="3">
        <v>26.6328717177798</v>
      </c>
      <c r="E137" s="3">
        <v>0.92776690107607496</v>
      </c>
      <c r="F137" s="3">
        <v>0.94686948129234605</v>
      </c>
      <c r="G137" s="3">
        <v>8.7022774949075696</v>
      </c>
      <c r="H137" s="3">
        <v>9.3094300179641891</v>
      </c>
      <c r="I137" s="3">
        <v>2192.86</v>
      </c>
      <c r="J137" s="3">
        <v>3664092</v>
      </c>
      <c r="K137" s="3">
        <v>262366494720</v>
      </c>
      <c r="L137" s="3">
        <v>987.77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4.2910888863227102E-2</v>
      </c>
      <c r="D139" s="3">
        <v>27.333388940694501</v>
      </c>
      <c r="E139" s="3">
        <v>0.94324010494882404</v>
      </c>
      <c r="F139" s="3">
        <v>0.96522466390461503</v>
      </c>
      <c r="G139" s="3">
        <v>8.1283715671857699</v>
      </c>
      <c r="H139" s="3">
        <v>8.3646253180019592</v>
      </c>
      <c r="I139" s="3">
        <v>2183.27</v>
      </c>
      <c r="J139" s="3">
        <v>3650268</v>
      </c>
      <c r="K139" s="3">
        <v>266888380416</v>
      </c>
      <c r="L139" s="3">
        <v>992.01</v>
      </c>
    </row>
    <row r="140" spans="2:12" x14ac:dyDescent="0.35">
      <c r="B140" s="9" t="s">
        <v>12</v>
      </c>
      <c r="C140" s="3">
        <v>4.7492330252076199E-2</v>
      </c>
      <c r="D140" s="3">
        <v>26.4516442743335</v>
      </c>
      <c r="E140" s="3">
        <v>0.91403015381300101</v>
      </c>
      <c r="F140" s="3">
        <v>0.94392609894756196</v>
      </c>
      <c r="G140" s="3">
        <v>8.8296272180344495</v>
      </c>
      <c r="H140" s="3">
        <v>9.7692212774165306</v>
      </c>
      <c r="I140" s="3">
        <v>2210.9699999999998</v>
      </c>
      <c r="J140" s="3">
        <v>3650268</v>
      </c>
      <c r="K140" s="3">
        <v>261290655744</v>
      </c>
      <c r="L140" s="3">
        <v>983.56</v>
      </c>
    </row>
    <row r="141" spans="2:12" x14ac:dyDescent="0.35">
      <c r="B141" s="9" t="s">
        <v>13</v>
      </c>
      <c r="C141" s="3">
        <v>5.1027838975890402E-2</v>
      </c>
      <c r="D141" s="3">
        <v>25.832486232553801</v>
      </c>
      <c r="E141" s="3">
        <v>0.89057505477096999</v>
      </c>
      <c r="F141" s="3">
        <v>0.91511417451471999</v>
      </c>
      <c r="G141" s="3">
        <v>9.2059031445812405</v>
      </c>
      <c r="H141" s="3">
        <v>12.1407449195149</v>
      </c>
      <c r="I141" s="3">
        <v>2223.62</v>
      </c>
      <c r="J141" s="3">
        <v>3650268</v>
      </c>
      <c r="K141" s="3">
        <v>259891224576</v>
      </c>
      <c r="L141" s="3">
        <v>981.04</v>
      </c>
    </row>
    <row r="142" spans="2:12" x14ac:dyDescent="0.35">
      <c r="B142" s="9" t="s">
        <v>14</v>
      </c>
      <c r="C142" s="3">
        <v>5.8023615152276498E-2</v>
      </c>
      <c r="D142" s="3">
        <v>24.724674114359601</v>
      </c>
      <c r="E142" s="3">
        <v>0.84672357279614296</v>
      </c>
      <c r="F142" s="3">
        <v>0.85961161450008705</v>
      </c>
      <c r="G142" s="3">
        <v>9.5968111131226301</v>
      </c>
      <c r="H142" s="3">
        <v>16.395117781806899</v>
      </c>
      <c r="I142" s="3">
        <v>2249.96</v>
      </c>
      <c r="J142" s="3">
        <v>3650268</v>
      </c>
      <c r="K142" s="3">
        <v>259541366784</v>
      </c>
      <c r="L142" s="3">
        <v>979.89</v>
      </c>
    </row>
    <row r="143" spans="2:12" x14ac:dyDescent="0.35">
      <c r="B143" s="9" t="s">
        <v>15</v>
      </c>
      <c r="C143" s="3">
        <v>5.5347857474459403E-2</v>
      </c>
      <c r="D143" s="3">
        <v>25.126198556644699</v>
      </c>
      <c r="E143" s="3">
        <v>0.86083094654703396</v>
      </c>
      <c r="F143" s="3">
        <v>0.94064779798314202</v>
      </c>
      <c r="G143" s="3">
        <v>9.6477619334850999</v>
      </c>
      <c r="H143" s="3">
        <v>11.012643555439</v>
      </c>
      <c r="I143" s="3">
        <v>2197.27</v>
      </c>
      <c r="J143" s="3">
        <v>3646812</v>
      </c>
      <c r="K143" s="3">
        <v>261021696000</v>
      </c>
      <c r="L143" s="3">
        <v>981.81</v>
      </c>
    </row>
    <row r="144" spans="2:12" x14ac:dyDescent="0.35">
      <c r="B144" s="9" t="s">
        <v>16</v>
      </c>
      <c r="C144" s="3">
        <v>4.7913294040848098E-2</v>
      </c>
      <c r="D144" s="3">
        <v>26.377699475403201</v>
      </c>
      <c r="E144" s="3">
        <v>0.91379700122263097</v>
      </c>
      <c r="F144" s="3">
        <v>0.94673067559722002</v>
      </c>
      <c r="G144" s="3">
        <v>8.8959534078863101</v>
      </c>
      <c r="H144" s="3">
        <v>9.7738504381264999</v>
      </c>
      <c r="I144" s="3">
        <v>2206.9</v>
      </c>
      <c r="J144" s="3">
        <v>3649116</v>
      </c>
      <c r="K144" s="3">
        <v>261201002496</v>
      </c>
      <c r="L144" s="3">
        <v>982.4</v>
      </c>
    </row>
    <row r="145" spans="2:12" x14ac:dyDescent="0.35">
      <c r="B145" s="9" t="s">
        <v>17</v>
      </c>
      <c r="C145" s="3">
        <v>4.6319787516423197E-2</v>
      </c>
      <c r="D145" s="3">
        <v>26.669573272580902</v>
      </c>
      <c r="E145" s="3">
        <v>0.92128986723749495</v>
      </c>
      <c r="F145" s="3">
        <v>0.94793221848532905</v>
      </c>
      <c r="G145" s="3">
        <v>8.6901683828348695</v>
      </c>
      <c r="H145" s="3">
        <v>9.5519965023743794</v>
      </c>
      <c r="I145" s="3">
        <v>2204.1799999999998</v>
      </c>
      <c r="J145" s="3">
        <v>3654876</v>
      </c>
      <c r="K145" s="3">
        <v>261649268736</v>
      </c>
      <c r="L145" s="3">
        <v>984.73</v>
      </c>
    </row>
    <row r="146" spans="2:12" x14ac:dyDescent="0.35">
      <c r="B146" s="9" t="s">
        <v>18</v>
      </c>
      <c r="C146" s="3">
        <v>4.5984876814554397E-2</v>
      </c>
      <c r="D146" s="3">
        <v>26.731680858631101</v>
      </c>
      <c r="E146" s="3">
        <v>0.92828026265033003</v>
      </c>
      <c r="F146" s="3">
        <v>0.94881191806878096</v>
      </c>
      <c r="G146" s="3">
        <v>8.6024775363646206</v>
      </c>
      <c r="H146" s="3">
        <v>9.3592869838106996</v>
      </c>
      <c r="I146" s="3">
        <v>2185.7199999999998</v>
      </c>
      <c r="J146" s="3">
        <v>3664092</v>
      </c>
      <c r="K146" s="3">
        <v>262366494720</v>
      </c>
      <c r="L146" s="3">
        <v>987.77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4.8143160664702998E-2</v>
      </c>
      <c r="D148" s="3">
        <v>26.3347547967801</v>
      </c>
      <c r="E148" s="3">
        <v>0.93363621239484096</v>
      </c>
      <c r="F148" s="3">
        <v>0.96054326295159698</v>
      </c>
      <c r="G148" s="3">
        <v>8.8112056398550802</v>
      </c>
      <c r="H148" s="3">
        <v>8.2642684947533205</v>
      </c>
      <c r="I148" s="3">
        <v>2211.59</v>
      </c>
      <c r="J148" s="3">
        <v>3650268</v>
      </c>
      <c r="K148" s="3">
        <v>266888380416</v>
      </c>
      <c r="L148" s="3">
        <v>992.01</v>
      </c>
    </row>
    <row r="149" spans="2:12" x14ac:dyDescent="0.35">
      <c r="B149" s="9" t="s">
        <v>12</v>
      </c>
      <c r="C149" s="3">
        <v>4.8543022605240398E-2</v>
      </c>
      <c r="D149" s="3">
        <v>26.261907198258001</v>
      </c>
      <c r="E149" s="3">
        <v>0.913896771382116</v>
      </c>
      <c r="F149" s="3">
        <v>0.94576322449001105</v>
      </c>
      <c r="G149" s="3">
        <v>9.0318777378023398</v>
      </c>
      <c r="H149" s="3">
        <v>9.7296292321188993</v>
      </c>
      <c r="I149" s="3">
        <v>2205.1799999999998</v>
      </c>
      <c r="J149" s="3">
        <v>3650268</v>
      </c>
      <c r="K149" s="3">
        <v>261290655744</v>
      </c>
      <c r="L149" s="3">
        <v>983.56</v>
      </c>
    </row>
    <row r="150" spans="2:12" x14ac:dyDescent="0.35">
      <c r="B150" s="9" t="s">
        <v>13</v>
      </c>
      <c r="C150" s="3">
        <v>5.08085071859046E-2</v>
      </c>
      <c r="D150" s="3">
        <v>25.867324579170099</v>
      </c>
      <c r="E150" s="3">
        <v>0.89072888978402298</v>
      </c>
      <c r="F150" s="3">
        <v>0.91375043523235999</v>
      </c>
      <c r="G150" s="3">
        <v>9.1852823116846007</v>
      </c>
      <c r="H150" s="3">
        <v>12.173709119996699</v>
      </c>
      <c r="I150" s="3">
        <v>2209.46</v>
      </c>
      <c r="J150" s="3">
        <v>3650268</v>
      </c>
      <c r="K150" s="3">
        <v>259891224576</v>
      </c>
      <c r="L150" s="3">
        <v>981.04</v>
      </c>
    </row>
    <row r="151" spans="2:12" x14ac:dyDescent="0.35">
      <c r="B151" s="9" t="s">
        <v>14</v>
      </c>
      <c r="C151" s="3">
        <v>5.7522176790465999E-2</v>
      </c>
      <c r="D151" s="3">
        <v>24.7994031727901</v>
      </c>
      <c r="E151" s="3">
        <v>0.84937382761278402</v>
      </c>
      <c r="F151" s="3">
        <v>0.86035580420719004</v>
      </c>
      <c r="G151" s="3">
        <v>9.6700357206888494</v>
      </c>
      <c r="H151" s="3">
        <v>16.239037713988299</v>
      </c>
      <c r="I151" s="3">
        <v>2228.9</v>
      </c>
      <c r="J151" s="3">
        <v>3650268</v>
      </c>
      <c r="K151" s="3">
        <v>259541366784</v>
      </c>
      <c r="L151" s="3">
        <v>979.89</v>
      </c>
    </row>
    <row r="152" spans="2:12" x14ac:dyDescent="0.35">
      <c r="B152" s="9" t="s">
        <v>15</v>
      </c>
      <c r="C152" s="3">
        <v>5.6199227504700702E-2</v>
      </c>
      <c r="D152" s="3">
        <v>24.991628540744099</v>
      </c>
      <c r="E152" s="3">
        <v>0.85639092004081496</v>
      </c>
      <c r="F152" s="3">
        <v>0.93854533928885098</v>
      </c>
      <c r="G152" s="3">
        <v>9.7467240771053305</v>
      </c>
      <c r="H152" s="3">
        <v>10.918030067508701</v>
      </c>
      <c r="I152" s="3">
        <v>2196</v>
      </c>
      <c r="J152" s="3">
        <v>3646812</v>
      </c>
      <c r="K152" s="3">
        <v>261021696000</v>
      </c>
      <c r="L152" s="3">
        <v>981.81</v>
      </c>
    </row>
    <row r="153" spans="2:12" x14ac:dyDescent="0.35">
      <c r="B153" s="9" t="s">
        <v>16</v>
      </c>
      <c r="C153" s="3">
        <v>4.8614101394664003E-2</v>
      </c>
      <c r="D153" s="3">
        <v>26.2459388936227</v>
      </c>
      <c r="E153" s="3">
        <v>0.91260385763563701</v>
      </c>
      <c r="F153" s="3">
        <v>0.94422643762192604</v>
      </c>
      <c r="G153" s="3">
        <v>9.0349254702053994</v>
      </c>
      <c r="H153" s="3">
        <v>9.7702082397515895</v>
      </c>
      <c r="I153" s="3">
        <v>2206.73</v>
      </c>
      <c r="J153" s="3">
        <v>3649116</v>
      </c>
      <c r="K153" s="3">
        <v>261201002496</v>
      </c>
      <c r="L153" s="3">
        <v>982.4</v>
      </c>
    </row>
    <row r="154" spans="2:12" x14ac:dyDescent="0.35">
      <c r="B154" s="9" t="s">
        <v>17</v>
      </c>
      <c r="C154" s="3">
        <v>4.6876875040253299E-2</v>
      </c>
      <c r="D154" s="3">
        <v>26.5628338237618</v>
      </c>
      <c r="E154" s="3">
        <v>0.92294189149142303</v>
      </c>
      <c r="F154" s="3">
        <v>0.94505443404247202</v>
      </c>
      <c r="G154" s="3">
        <v>8.7684322452357808</v>
      </c>
      <c r="H154" s="3">
        <v>9.4120621479800999</v>
      </c>
      <c r="I154" s="3">
        <v>2202.8200000000002</v>
      </c>
      <c r="J154" s="3">
        <v>3654876</v>
      </c>
      <c r="K154" s="3">
        <v>261649268736</v>
      </c>
      <c r="L154" s="3">
        <v>984.73</v>
      </c>
    </row>
    <row r="155" spans="2:12" x14ac:dyDescent="0.35">
      <c r="B155" s="9" t="s">
        <v>18</v>
      </c>
      <c r="C155" s="3">
        <v>4.6617484800511401E-2</v>
      </c>
      <c r="D155" s="3">
        <v>26.6115416424147</v>
      </c>
      <c r="E155" s="3">
        <v>0.92856540743697302</v>
      </c>
      <c r="F155" s="3">
        <v>0.94827976470659803</v>
      </c>
      <c r="G155" s="3">
        <v>8.7212457490912794</v>
      </c>
      <c r="H155" s="3">
        <v>9.2680450480094407</v>
      </c>
      <c r="I155" s="3">
        <v>2198.39</v>
      </c>
      <c r="J155" s="3">
        <v>3664092</v>
      </c>
      <c r="K155" s="3">
        <v>262366494720</v>
      </c>
      <c r="L155" s="3">
        <v>987.77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4.91981738427004E-2</v>
      </c>
      <c r="D157" s="3">
        <v>26.1449898630432</v>
      </c>
      <c r="E157" s="3">
        <v>0.92428383946229398</v>
      </c>
      <c r="F157" s="3">
        <v>0.95890104262335596</v>
      </c>
      <c r="G157" s="3">
        <v>9.1200537203814793</v>
      </c>
      <c r="H157" s="3">
        <v>8.6861615958221901</v>
      </c>
      <c r="I157" s="3">
        <v>2194.2600000000002</v>
      </c>
      <c r="J157" s="3">
        <v>3650268</v>
      </c>
      <c r="K157" s="3">
        <v>266888380416</v>
      </c>
      <c r="L157" s="3">
        <v>992.01</v>
      </c>
    </row>
    <row r="158" spans="2:12" x14ac:dyDescent="0.35">
      <c r="B158" s="9" t="s">
        <v>12</v>
      </c>
      <c r="C158" s="3">
        <v>4.84309010793448E-2</v>
      </c>
      <c r="D158" s="3">
        <v>26.2801144588684</v>
      </c>
      <c r="E158" s="3">
        <v>0.91495964341870295</v>
      </c>
      <c r="F158" s="3">
        <v>0.94566662094697096</v>
      </c>
      <c r="G158" s="3">
        <v>9.0225755039889393</v>
      </c>
      <c r="H158" s="3">
        <v>9.6943649654341293</v>
      </c>
      <c r="I158" s="3">
        <v>2194.54</v>
      </c>
      <c r="J158" s="3">
        <v>3650268</v>
      </c>
      <c r="K158" s="3">
        <v>261290655744</v>
      </c>
      <c r="L158" s="3">
        <v>983.56</v>
      </c>
    </row>
    <row r="159" spans="2:12" x14ac:dyDescent="0.35">
      <c r="B159" s="9" t="s">
        <v>13</v>
      </c>
      <c r="C159" s="3">
        <v>5.0831624160807998E-2</v>
      </c>
      <c r="D159" s="3">
        <v>25.8622916655947</v>
      </c>
      <c r="E159" s="3">
        <v>0.89200922519272796</v>
      </c>
      <c r="F159" s="3">
        <v>0.91261523775314801</v>
      </c>
      <c r="G159" s="3">
        <v>9.1939509549498393</v>
      </c>
      <c r="H159" s="3">
        <v>12.0841260663901</v>
      </c>
      <c r="I159" s="3">
        <v>2216.4899999999998</v>
      </c>
      <c r="J159" s="3">
        <v>3650268</v>
      </c>
      <c r="K159" s="3">
        <v>259891224576</v>
      </c>
      <c r="L159" s="3">
        <v>981.04</v>
      </c>
    </row>
    <row r="160" spans="2:12" x14ac:dyDescent="0.35">
      <c r="B160" s="9" t="s">
        <v>14</v>
      </c>
      <c r="C160" s="3">
        <v>5.86304172673493E-2</v>
      </c>
      <c r="D160" s="3">
        <v>24.635818626737901</v>
      </c>
      <c r="E160" s="3">
        <v>0.84700072835474804</v>
      </c>
      <c r="F160" s="3">
        <v>0.85769149891007201</v>
      </c>
      <c r="G160" s="3">
        <v>9.8344390063019098</v>
      </c>
      <c r="H160" s="3">
        <v>16.760464600510801</v>
      </c>
      <c r="I160" s="3">
        <v>2257.4499999999998</v>
      </c>
      <c r="J160" s="3">
        <v>3650268</v>
      </c>
      <c r="K160" s="3">
        <v>259541366784</v>
      </c>
      <c r="L160" s="3">
        <v>979.89</v>
      </c>
    </row>
    <row r="161" spans="2:12" x14ac:dyDescent="0.35">
      <c r="B161" s="9" t="s">
        <v>15</v>
      </c>
      <c r="C161" s="3">
        <v>5.6623954065609397E-2</v>
      </c>
      <c r="D161" s="3">
        <v>24.9268813040621</v>
      </c>
      <c r="E161" s="3">
        <v>0.85628567739336703</v>
      </c>
      <c r="F161" s="3">
        <v>0.93693567458453697</v>
      </c>
      <c r="G161" s="3">
        <v>9.7965186686321903</v>
      </c>
      <c r="H161" s="3">
        <v>10.9963979504981</v>
      </c>
      <c r="I161" s="3">
        <v>2199.6999999999998</v>
      </c>
      <c r="J161" s="3">
        <v>3646812</v>
      </c>
      <c r="K161" s="3">
        <v>261021696000</v>
      </c>
      <c r="L161" s="3">
        <v>981.81</v>
      </c>
    </row>
    <row r="162" spans="2:12" x14ac:dyDescent="0.35">
      <c r="B162" s="9" t="s">
        <v>16</v>
      </c>
      <c r="C162" s="3">
        <v>4.8765478346149499E-2</v>
      </c>
      <c r="D162" s="3">
        <v>26.2198609470943</v>
      </c>
      <c r="E162" s="3">
        <v>0.91260664941266401</v>
      </c>
      <c r="F162" s="3">
        <v>0.94527470802400104</v>
      </c>
      <c r="G162" s="3">
        <v>9.0678072922776192</v>
      </c>
      <c r="H162" s="3">
        <v>9.7896102458626597</v>
      </c>
      <c r="I162" s="3">
        <v>2204.2399999999998</v>
      </c>
      <c r="J162" s="3">
        <v>3649116</v>
      </c>
      <c r="K162" s="3">
        <v>261201002496</v>
      </c>
      <c r="L162" s="3">
        <v>982.4</v>
      </c>
    </row>
    <row r="163" spans="2:12" x14ac:dyDescent="0.35">
      <c r="B163" s="9" t="s">
        <v>17</v>
      </c>
      <c r="C163" s="3">
        <v>4.72260584192652E-2</v>
      </c>
      <c r="D163" s="3">
        <v>26.4993400861967</v>
      </c>
      <c r="E163" s="3">
        <v>0.92270144791201503</v>
      </c>
      <c r="F163" s="3">
        <v>0.94806942272511396</v>
      </c>
      <c r="G163" s="3">
        <v>8.8472132653714901</v>
      </c>
      <c r="H163" s="3">
        <v>9.4689388407460893</v>
      </c>
      <c r="I163" s="3">
        <v>2198.9699999999998</v>
      </c>
      <c r="J163" s="3">
        <v>3654876</v>
      </c>
      <c r="K163" s="3">
        <v>261649268736</v>
      </c>
      <c r="L163" s="3">
        <v>984.73</v>
      </c>
    </row>
    <row r="164" spans="2:12" x14ac:dyDescent="0.35">
      <c r="B164" s="9" t="s">
        <v>18</v>
      </c>
      <c r="C164" s="3">
        <v>4.6981367398607997E-2</v>
      </c>
      <c r="D164" s="3">
        <v>26.542406793851601</v>
      </c>
      <c r="E164" s="3">
        <v>0.92619633626209696</v>
      </c>
      <c r="F164" s="3">
        <v>0.94529081715854402</v>
      </c>
      <c r="G164" s="3">
        <v>8.78057626281044</v>
      </c>
      <c r="H164" s="3">
        <v>9.4305232955329998</v>
      </c>
      <c r="I164" s="3">
        <v>2187.38</v>
      </c>
      <c r="J164" s="3">
        <v>3664092</v>
      </c>
      <c r="K164" s="3">
        <v>262366494720</v>
      </c>
      <c r="L164" s="3">
        <v>987.77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4.4733660473453001E-2</v>
      </c>
      <c r="D166" s="3">
        <v>26.9704904060183</v>
      </c>
      <c r="E166" s="3">
        <v>0.94286392911693395</v>
      </c>
      <c r="F166" s="3">
        <v>0.96375982484759803</v>
      </c>
      <c r="G166" s="3">
        <v>8.3994057240109594</v>
      </c>
      <c r="H166" s="3">
        <v>7.9250343430199397</v>
      </c>
      <c r="I166" s="3">
        <v>2180.9299999999998</v>
      </c>
      <c r="J166" s="3">
        <v>3650268</v>
      </c>
      <c r="K166" s="3">
        <v>266888380416</v>
      </c>
      <c r="L166" s="3">
        <v>992.01</v>
      </c>
    </row>
    <row r="167" spans="2:12" x14ac:dyDescent="0.35">
      <c r="B167" s="9" t="s">
        <v>12</v>
      </c>
      <c r="C167" s="3">
        <v>4.7891070651417803E-2</v>
      </c>
      <c r="D167" s="3">
        <v>26.3779805030319</v>
      </c>
      <c r="E167" s="3">
        <v>0.91511290262608802</v>
      </c>
      <c r="F167" s="3">
        <v>0.94431835457313995</v>
      </c>
      <c r="G167" s="3">
        <v>8.9259216303099809</v>
      </c>
      <c r="H167" s="3">
        <v>9.6586635666424705</v>
      </c>
      <c r="I167" s="3">
        <v>2201.83</v>
      </c>
      <c r="J167" s="3">
        <v>3650268</v>
      </c>
      <c r="K167" s="3">
        <v>261290655744</v>
      </c>
      <c r="L167" s="3">
        <v>983.56</v>
      </c>
    </row>
    <row r="168" spans="2:12" x14ac:dyDescent="0.35">
      <c r="B168" s="9" t="s">
        <v>13</v>
      </c>
      <c r="C168" s="3">
        <v>5.0489625525611398E-2</v>
      </c>
      <c r="D168" s="3">
        <v>25.9232028376932</v>
      </c>
      <c r="E168" s="3">
        <v>0.89195213157756603</v>
      </c>
      <c r="F168" s="3">
        <v>0.91209027805996301</v>
      </c>
      <c r="G168" s="3">
        <v>9.1263699470920407</v>
      </c>
      <c r="H168" s="3">
        <v>12.112318525963</v>
      </c>
      <c r="I168" s="3">
        <v>2209.15</v>
      </c>
      <c r="J168" s="3">
        <v>3650268</v>
      </c>
      <c r="K168" s="3">
        <v>259891224576</v>
      </c>
      <c r="L168" s="3">
        <v>981.04</v>
      </c>
    </row>
    <row r="169" spans="2:12" x14ac:dyDescent="0.35">
      <c r="B169" s="9" t="s">
        <v>14</v>
      </c>
      <c r="C169" s="3">
        <v>5.7470396884019601E-2</v>
      </c>
      <c r="D169" s="3">
        <v>24.8063710242367</v>
      </c>
      <c r="E169" s="3">
        <v>0.847098695909837</v>
      </c>
      <c r="F169" s="3">
        <v>0.86129359922054105</v>
      </c>
      <c r="G169" s="3">
        <v>9.5821739040340503</v>
      </c>
      <c r="H169" s="3">
        <v>16.427579963384598</v>
      </c>
      <c r="I169" s="3">
        <v>2250.65</v>
      </c>
      <c r="J169" s="3">
        <v>3650268</v>
      </c>
      <c r="K169" s="3">
        <v>259541366784</v>
      </c>
      <c r="L169" s="3">
        <v>979.89</v>
      </c>
    </row>
    <row r="170" spans="2:12" x14ac:dyDescent="0.35">
      <c r="B170" s="9" t="s">
        <v>15</v>
      </c>
      <c r="C170" s="3">
        <v>5.63763759600008E-2</v>
      </c>
      <c r="D170" s="3">
        <v>24.967343319599099</v>
      </c>
      <c r="E170" s="3">
        <v>0.85869235789324205</v>
      </c>
      <c r="F170" s="3">
        <v>0.94065571149593896</v>
      </c>
      <c r="G170" s="3">
        <v>9.7550337759446393</v>
      </c>
      <c r="H170" s="3">
        <v>10.9731838450565</v>
      </c>
      <c r="I170" s="3">
        <v>2200.16</v>
      </c>
      <c r="J170" s="3">
        <v>3646812</v>
      </c>
      <c r="K170" s="3">
        <v>261021696000</v>
      </c>
      <c r="L170" s="3">
        <v>981.81</v>
      </c>
    </row>
    <row r="171" spans="2:12" x14ac:dyDescent="0.35">
      <c r="B171" s="9" t="s">
        <v>16</v>
      </c>
      <c r="C171" s="3">
        <v>4.7818405296646403E-2</v>
      </c>
      <c r="D171" s="3">
        <v>26.392251462468401</v>
      </c>
      <c r="E171" s="3">
        <v>0.91357949650369996</v>
      </c>
      <c r="F171" s="3">
        <v>0.94548199272979505</v>
      </c>
      <c r="G171" s="3">
        <v>8.9049227487550002</v>
      </c>
      <c r="H171" s="3">
        <v>9.6825154409978005</v>
      </c>
      <c r="I171" s="3">
        <v>2208.29</v>
      </c>
      <c r="J171" s="3">
        <v>3649116</v>
      </c>
      <c r="K171" s="3">
        <v>261201002496</v>
      </c>
      <c r="L171" s="3">
        <v>982.4</v>
      </c>
    </row>
    <row r="172" spans="2:12" x14ac:dyDescent="0.35">
      <c r="B172" s="9" t="s">
        <v>17</v>
      </c>
      <c r="C172" s="3">
        <v>4.66860628942804E-2</v>
      </c>
      <c r="D172" s="3">
        <v>26.598846464363799</v>
      </c>
      <c r="E172" s="3">
        <v>0.92508206161922102</v>
      </c>
      <c r="F172" s="3">
        <v>0.94711967882713999</v>
      </c>
      <c r="G172" s="3">
        <v>8.7160864883680098</v>
      </c>
      <c r="H172" s="3">
        <v>9.4644343309884604</v>
      </c>
      <c r="I172" s="3">
        <v>2202.41</v>
      </c>
      <c r="J172" s="3">
        <v>3654876</v>
      </c>
      <c r="K172" s="3">
        <v>261649268736</v>
      </c>
      <c r="L172" s="3">
        <v>984.73</v>
      </c>
    </row>
    <row r="173" spans="2:12" x14ac:dyDescent="0.35">
      <c r="B173" s="9" t="s">
        <v>18</v>
      </c>
      <c r="C173" s="3">
        <v>4.6156363485987097E-2</v>
      </c>
      <c r="D173" s="3">
        <v>26.696760646048698</v>
      </c>
      <c r="E173" s="3">
        <v>0.92767422854423498</v>
      </c>
      <c r="F173" s="3">
        <v>0.94687566889765196</v>
      </c>
      <c r="G173" s="3">
        <v>8.6333711935461501</v>
      </c>
      <c r="H173" s="3">
        <v>9.3421158882372897</v>
      </c>
      <c r="I173" s="3">
        <v>2187.7399999999998</v>
      </c>
      <c r="J173" s="3">
        <v>3664092</v>
      </c>
      <c r="K173" s="3">
        <v>262366494720</v>
      </c>
      <c r="L173" s="3">
        <v>987.77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4.91987395351038E-2</v>
      </c>
      <c r="D175" s="3">
        <v>26.144680341645198</v>
      </c>
      <c r="E175" s="3">
        <v>0.92746874843856697</v>
      </c>
      <c r="F175" s="3">
        <v>0.95911141931379895</v>
      </c>
      <c r="G175" s="3">
        <v>9.0546407027513798</v>
      </c>
      <c r="H175" s="3">
        <v>8.5174234799243198</v>
      </c>
      <c r="I175" s="3">
        <v>2210.06</v>
      </c>
      <c r="J175" s="3">
        <v>3650268</v>
      </c>
      <c r="K175" s="3">
        <v>266888380416</v>
      </c>
      <c r="L175" s="3">
        <v>992.01</v>
      </c>
    </row>
    <row r="176" spans="2:12" x14ac:dyDescent="0.35">
      <c r="B176" s="9" t="s">
        <v>12</v>
      </c>
      <c r="C176" s="3">
        <v>4.83568978287807E-2</v>
      </c>
      <c r="D176" s="3">
        <v>26.293031306582101</v>
      </c>
      <c r="E176" s="3">
        <v>0.91593127373822103</v>
      </c>
      <c r="F176" s="3">
        <v>0.94606262913051997</v>
      </c>
      <c r="G176" s="3">
        <v>8.9832363457066204</v>
      </c>
      <c r="H176" s="3">
        <v>9.6590323968576506</v>
      </c>
      <c r="I176" s="3">
        <v>2182.4899999999998</v>
      </c>
      <c r="J176" s="3">
        <v>3650268</v>
      </c>
      <c r="K176" s="3">
        <v>261290655744</v>
      </c>
      <c r="L176" s="3">
        <v>983.56</v>
      </c>
    </row>
    <row r="177" spans="2:13" x14ac:dyDescent="0.35">
      <c r="B177" s="9" t="s">
        <v>13</v>
      </c>
      <c r="C177" s="3">
        <v>5.00315690908823E-2</v>
      </c>
      <c r="D177" s="3">
        <v>26.0031442803555</v>
      </c>
      <c r="E177" s="3">
        <v>0.89670270934493701</v>
      </c>
      <c r="F177" s="3">
        <v>0.91437390036174604</v>
      </c>
      <c r="G177" s="3">
        <v>9.0188808685389503</v>
      </c>
      <c r="H177" s="3">
        <v>11.9718121432257</v>
      </c>
      <c r="I177" s="3">
        <v>2223.64</v>
      </c>
      <c r="J177" s="3">
        <v>3650268</v>
      </c>
      <c r="K177" s="3">
        <v>259891224576</v>
      </c>
      <c r="L177" s="3">
        <v>981.04</v>
      </c>
    </row>
    <row r="178" spans="2:13" x14ac:dyDescent="0.35">
      <c r="B178" s="9" t="s">
        <v>14</v>
      </c>
      <c r="C178" s="3">
        <v>5.75131085512871E-2</v>
      </c>
      <c r="D178" s="3">
        <v>24.798769076565499</v>
      </c>
      <c r="E178" s="3">
        <v>0.84764349484158696</v>
      </c>
      <c r="F178" s="3">
        <v>0.85732246823805203</v>
      </c>
      <c r="G178" s="3">
        <v>9.6337618632489992</v>
      </c>
      <c r="H178" s="3">
        <v>16.7120744177886</v>
      </c>
      <c r="I178" s="3">
        <v>2244.1799999999998</v>
      </c>
      <c r="J178" s="3">
        <v>3650268</v>
      </c>
      <c r="K178" s="3">
        <v>259541366784</v>
      </c>
      <c r="L178" s="3">
        <v>979.89</v>
      </c>
    </row>
    <row r="179" spans="2:13" x14ac:dyDescent="0.35">
      <c r="B179" s="9" t="s">
        <v>15</v>
      </c>
      <c r="C179" s="3">
        <v>5.8253965575115099E-2</v>
      </c>
      <c r="D179" s="3">
        <v>24.681472211286</v>
      </c>
      <c r="E179" s="3">
        <v>0.85077459159913804</v>
      </c>
      <c r="F179" s="3">
        <v>0.93786034133225904</v>
      </c>
      <c r="G179" s="3">
        <v>9.8985745561288905</v>
      </c>
      <c r="H179" s="3">
        <v>11.0353078306524</v>
      </c>
      <c r="I179" s="3">
        <v>2198.62</v>
      </c>
      <c r="J179" s="3">
        <v>3646812</v>
      </c>
      <c r="K179" s="3">
        <v>261021696000</v>
      </c>
      <c r="L179" s="3">
        <v>981.81</v>
      </c>
    </row>
    <row r="180" spans="2:13" x14ac:dyDescent="0.35">
      <c r="B180" s="9" t="s">
        <v>16</v>
      </c>
      <c r="C180" s="3">
        <v>4.8883489676935697E-2</v>
      </c>
      <c r="D180" s="3">
        <v>26.1990313457128</v>
      </c>
      <c r="E180" s="3">
        <v>0.910527975725411</v>
      </c>
      <c r="F180" s="3">
        <v>0.94393830439206805</v>
      </c>
      <c r="G180" s="3">
        <v>9.0466447611219198</v>
      </c>
      <c r="H180" s="3">
        <v>9.8362442161945705</v>
      </c>
      <c r="I180" s="3">
        <v>2212.7600000000002</v>
      </c>
      <c r="J180" s="3">
        <v>3649116</v>
      </c>
      <c r="K180" s="3">
        <v>261201002496</v>
      </c>
      <c r="L180" s="3">
        <v>982.4</v>
      </c>
    </row>
    <row r="181" spans="2:13" x14ac:dyDescent="0.35">
      <c r="B181" s="9" t="s">
        <v>17</v>
      </c>
      <c r="C181" s="3">
        <v>4.7188666204245798E-2</v>
      </c>
      <c r="D181" s="3">
        <v>26.505885390971098</v>
      </c>
      <c r="E181" s="3">
        <v>0.92291231340961399</v>
      </c>
      <c r="F181" s="3">
        <v>0.94637939996823495</v>
      </c>
      <c r="G181" s="3">
        <v>8.7987140074151107</v>
      </c>
      <c r="H181" s="3">
        <v>9.4840736861731898</v>
      </c>
      <c r="I181" s="3">
        <v>2198</v>
      </c>
      <c r="J181" s="3">
        <v>3654876</v>
      </c>
      <c r="K181" s="3">
        <v>261649268736</v>
      </c>
      <c r="L181" s="3">
        <v>984.73</v>
      </c>
    </row>
    <row r="182" spans="2:13" x14ac:dyDescent="0.35">
      <c r="B182" s="9" t="s">
        <v>18</v>
      </c>
      <c r="C182" s="3">
        <v>4.7199276094524199E-2</v>
      </c>
      <c r="D182" s="3">
        <v>26.501843821814099</v>
      </c>
      <c r="E182" s="3">
        <v>0.92709776484637396</v>
      </c>
      <c r="F182" s="3">
        <v>0.94528199198498797</v>
      </c>
      <c r="G182" s="3">
        <v>8.8209580063629804</v>
      </c>
      <c r="H182" s="3">
        <v>9.3808225702637493</v>
      </c>
      <c r="I182" s="3">
        <v>2189.77</v>
      </c>
      <c r="J182" s="3">
        <v>3664092</v>
      </c>
      <c r="K182" s="3">
        <v>262366494720</v>
      </c>
      <c r="L182" s="3">
        <v>987.77</v>
      </c>
    </row>
    <row r="183" spans="2:13" x14ac:dyDescent="0.35">
      <c r="B183" s="10" t="s">
        <v>38</v>
      </c>
    </row>
    <row r="184" spans="2:13" x14ac:dyDescent="0.35">
      <c r="B184" s="9" t="s">
        <v>11</v>
      </c>
      <c r="C184" s="3">
        <v>4.3959489352851898E-2</v>
      </c>
      <c r="D184" s="3">
        <v>27.120315980574102</v>
      </c>
      <c r="E184" s="3">
        <v>0.93942276764997701</v>
      </c>
      <c r="F184" s="3">
        <v>0.96470806676105403</v>
      </c>
      <c r="G184" s="3">
        <v>8.3298334864746799</v>
      </c>
      <c r="H184" s="3">
        <v>8.2380030023000295</v>
      </c>
      <c r="I184" s="3">
        <v>2213.6999999999998</v>
      </c>
      <c r="J184" s="3">
        <v>3650268</v>
      </c>
      <c r="K184" s="3">
        <v>266888380416</v>
      </c>
      <c r="L184" s="3">
        <v>992.01</v>
      </c>
    </row>
    <row r="185" spans="2:13" x14ac:dyDescent="0.35">
      <c r="B185" s="9" t="s">
        <v>12</v>
      </c>
      <c r="C185" s="3">
        <v>4.7063294208283799E-2</v>
      </c>
      <c r="D185" s="3">
        <v>26.531831159285701</v>
      </c>
      <c r="E185" s="3">
        <v>0.91658295174837401</v>
      </c>
      <c r="F185" s="3">
        <v>0.94656370210460705</v>
      </c>
      <c r="G185" s="3">
        <v>8.7777846167576392</v>
      </c>
      <c r="H185" s="3">
        <v>9.6237425169634907</v>
      </c>
      <c r="I185" s="3">
        <v>2188.13</v>
      </c>
      <c r="J185" s="3">
        <v>3650268</v>
      </c>
      <c r="K185" s="3">
        <v>261290655744</v>
      </c>
      <c r="L185" s="3">
        <v>983.56</v>
      </c>
    </row>
    <row r="186" spans="2:13" x14ac:dyDescent="0.35">
      <c r="B186" s="9" t="s">
        <v>13</v>
      </c>
      <c r="C186" s="3">
        <v>5.0681128221982202E-2</v>
      </c>
      <c r="D186" s="3">
        <v>25.889409642592</v>
      </c>
      <c r="E186" s="3">
        <v>0.88778276762114905</v>
      </c>
      <c r="F186" s="3">
        <v>0.91109128324434097</v>
      </c>
      <c r="G186" s="3">
        <v>9.1673724884319192</v>
      </c>
      <c r="H186" s="3">
        <v>12.170479294292999</v>
      </c>
      <c r="I186" s="3">
        <v>2231.8200000000002</v>
      </c>
      <c r="J186" s="3">
        <v>3650268</v>
      </c>
      <c r="K186" s="3">
        <v>259891224576</v>
      </c>
      <c r="L186" s="3">
        <v>981.04</v>
      </c>
    </row>
    <row r="187" spans="2:13" x14ac:dyDescent="0.35">
      <c r="B187" s="9" t="s">
        <v>14</v>
      </c>
      <c r="C187" s="3">
        <v>5.84896847413078E-2</v>
      </c>
      <c r="D187" s="3">
        <v>24.653803768113299</v>
      </c>
      <c r="E187" s="3">
        <v>0.849439203815474</v>
      </c>
      <c r="F187" s="3">
        <v>0.860950671999687</v>
      </c>
      <c r="G187" s="3">
        <v>9.7234297735700395</v>
      </c>
      <c r="H187" s="3">
        <v>16.997560957169501</v>
      </c>
      <c r="I187" s="3">
        <v>2246.09</v>
      </c>
      <c r="J187" s="3">
        <v>3650268</v>
      </c>
      <c r="K187" s="3">
        <v>259541366784</v>
      </c>
      <c r="L187" s="3">
        <v>979.89</v>
      </c>
    </row>
    <row r="188" spans="2:13" x14ac:dyDescent="0.35">
      <c r="B188" s="9" t="s">
        <v>15</v>
      </c>
      <c r="C188" s="3">
        <v>5.5365754092531902E-2</v>
      </c>
      <c r="D188" s="3">
        <v>25.122499715212602</v>
      </c>
      <c r="E188" s="3">
        <v>0.86011806922177603</v>
      </c>
      <c r="F188" s="3">
        <v>0.94022557702005405</v>
      </c>
      <c r="G188" s="3">
        <v>9.6565651156002907</v>
      </c>
      <c r="H188" s="3">
        <v>10.8964867970928</v>
      </c>
      <c r="I188" s="3">
        <v>2209.4499999999998</v>
      </c>
      <c r="J188" s="3">
        <v>3646812</v>
      </c>
      <c r="K188" s="3">
        <v>261021696000</v>
      </c>
      <c r="L188" s="3">
        <v>981.81</v>
      </c>
    </row>
    <row r="189" spans="2:13" x14ac:dyDescent="0.35">
      <c r="B189" s="9" t="s">
        <v>16</v>
      </c>
      <c r="C189" s="3">
        <v>4.8239073199798102E-2</v>
      </c>
      <c r="D189" s="3">
        <v>26.316596939429399</v>
      </c>
      <c r="E189" s="3">
        <v>0.91364458533800497</v>
      </c>
      <c r="F189" s="3">
        <v>0.945368754165829</v>
      </c>
      <c r="G189" s="3">
        <v>8.9629506057107609</v>
      </c>
      <c r="H189" s="3">
        <v>9.7478572994663697</v>
      </c>
      <c r="I189" s="3">
        <v>2206.4899999999998</v>
      </c>
      <c r="J189" s="3">
        <v>3649116</v>
      </c>
      <c r="K189" s="3">
        <v>261201002496</v>
      </c>
      <c r="L189" s="3">
        <v>982.4</v>
      </c>
    </row>
    <row r="190" spans="2:13" x14ac:dyDescent="0.35">
      <c r="B190" s="9" t="s">
        <v>17</v>
      </c>
      <c r="C190" s="3">
        <v>4.5881374487702603E-2</v>
      </c>
      <c r="D190" s="3">
        <v>26.750824579793299</v>
      </c>
      <c r="E190" s="3">
        <v>0.925402735662334</v>
      </c>
      <c r="F190" s="3">
        <v>0.94779749232735899</v>
      </c>
      <c r="G190" s="3">
        <v>8.5961617778154409</v>
      </c>
      <c r="H190" s="3">
        <v>9.4271346679310195</v>
      </c>
      <c r="I190" s="3">
        <v>2200.12</v>
      </c>
      <c r="J190" s="3">
        <v>3654876</v>
      </c>
      <c r="K190" s="3">
        <v>261649268736</v>
      </c>
      <c r="L190" s="3">
        <v>984.73</v>
      </c>
    </row>
    <row r="191" spans="2:13" x14ac:dyDescent="0.35">
      <c r="B191" s="9" t="s">
        <v>18</v>
      </c>
      <c r="C191" s="3">
        <v>4.6369821639898702E-2</v>
      </c>
      <c r="D191" s="3">
        <v>26.6604593643785</v>
      </c>
      <c r="E191" s="3">
        <v>0.92838156188100696</v>
      </c>
      <c r="F191" s="3">
        <v>0.948576139427453</v>
      </c>
      <c r="G191" s="3">
        <v>8.6866451879042401</v>
      </c>
      <c r="H191" s="3">
        <v>9.3396595814570205</v>
      </c>
      <c r="I191" s="3">
        <v>2191.94</v>
      </c>
      <c r="J191" s="3">
        <v>3664092</v>
      </c>
      <c r="K191" s="3">
        <v>262366494720</v>
      </c>
      <c r="L191" s="3">
        <v>987.77</v>
      </c>
    </row>
    <row r="192" spans="2:13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5.0125916295210605E-2</v>
      </c>
      <c r="D192" s="10">
        <f t="shared" ref="D192" si="4">(SUM(D103:D110)+SUM(D112:D119)+SUM(D121:D128)+SUM(D130:D137)+SUM(D139:D146)+SUM(D148:D155)+SUM(D157:D164)+SUM(D166:D173)+SUM(D175:D182)+SUM(D184:D191))/80</f>
        <v>26.015920635784767</v>
      </c>
      <c r="E192" s="10">
        <f t="shared" ref="E192" si="5">(SUM(E103:E110)+SUM(E112:E119)+SUM(E121:E128)+SUM(E130:E137)+SUM(E139:E146)+SUM(E148:E155)+SUM(E157:E164)+SUM(E166:E173)+SUM(E175:E182)+SUM(E184:E191))/80</f>
        <v>0.9015746939211251</v>
      </c>
      <c r="F192" s="10">
        <f t="shared" ref="F192:L192" si="6">(SUM(F103:F110)+SUM(F112:F119)+SUM(F121:F128)+SUM(F130:F137)+SUM(F139:F146)+SUM(F148:F155)+SUM(F157:F164)+SUM(F166:F173)+SUM(F175:F182)+SUM(F184:F191))/80</f>
        <v>0.93248495237919182</v>
      </c>
      <c r="G192" s="10">
        <f t="shared" si="6"/>
        <v>9.0733819301118253</v>
      </c>
      <c r="H192" s="10">
        <f t="shared" si="6"/>
        <v>10.766254331544223</v>
      </c>
      <c r="I192" s="10">
        <f t="shared" si="6"/>
        <v>2206.3373750000001</v>
      </c>
      <c r="J192" s="10">
        <f t="shared" si="6"/>
        <v>3651996</v>
      </c>
      <c r="K192" s="10">
        <f t="shared" si="6"/>
        <v>261731261184</v>
      </c>
      <c r="L192" s="10">
        <f t="shared" si="6"/>
        <v>984.15124999999966</v>
      </c>
      <c r="M192" s="10"/>
    </row>
    <row r="193" spans="2:12" x14ac:dyDescent="0.35">
      <c r="B193" s="17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4.9257905398891119E-2</v>
      </c>
      <c r="D193" s="12">
        <f t="shared" ref="D193:L193" si="7">SUM(D103:D106,D108:D110,D112:D115,D117:D119,D121:D124,D126:D128,D130:D133,D135:D137,D139:D142,D144:D146,D148:D151,D153:D155,D157:D160,D162:D164,D166:D169,D171:D173,D175:D178,D180:D182,D184:D187,D189:D191)/70</f>
        <v>26.162022910376958</v>
      </c>
      <c r="E193" s="12">
        <f t="shared" si="7"/>
        <v>0.90790332837486143</v>
      </c>
      <c r="F193" s="12">
        <f t="shared" si="7"/>
        <v>0.93152793718996452</v>
      </c>
      <c r="G193" s="12">
        <f t="shared" si="7"/>
        <v>8.9789007551428419</v>
      </c>
      <c r="H193" s="12">
        <f t="shared" si="7"/>
        <v>10.738623635210841</v>
      </c>
      <c r="I193" s="12">
        <f t="shared" si="7"/>
        <v>2207.2159999999999</v>
      </c>
      <c r="J193" s="12">
        <f t="shared" si="7"/>
        <v>3652736.5714285714</v>
      </c>
      <c r="K193" s="12">
        <f t="shared" si="7"/>
        <v>261832627638.85715</v>
      </c>
      <c r="L193" s="12">
        <f t="shared" si="7"/>
        <v>984.48571428571427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2.1082226794209201E-2</v>
      </c>
      <c r="D198" s="3">
        <v>33.496160466457603</v>
      </c>
      <c r="E198" s="3">
        <v>0.95471050050111905</v>
      </c>
      <c r="F198" s="3">
        <v>0.99095330551774896</v>
      </c>
      <c r="G198" s="3">
        <v>2.5672011142588498</v>
      </c>
      <c r="H198" s="3">
        <v>2.8880434645891602</v>
      </c>
      <c r="I198" s="3">
        <v>1176.24</v>
      </c>
      <c r="J198" s="3">
        <v>3406448</v>
      </c>
      <c r="K198" s="3">
        <v>130193653760</v>
      </c>
      <c r="L198" s="3">
        <v>386.32</v>
      </c>
    </row>
    <row r="199" spans="2:12" x14ac:dyDescent="0.35">
      <c r="B199" s="9" t="s">
        <v>12</v>
      </c>
      <c r="C199" s="3">
        <v>2.0300384311738199E-2</v>
      </c>
      <c r="D199" s="3">
        <v>33.824373523840698</v>
      </c>
      <c r="E199" s="3">
        <v>0.95092946577508697</v>
      </c>
      <c r="F199" s="3">
        <v>0.98930963549595696</v>
      </c>
      <c r="G199" s="3">
        <v>2.5845768115410399</v>
      </c>
      <c r="H199" s="3">
        <v>3.2678408291427701</v>
      </c>
      <c r="I199" s="3">
        <v>1184.8399999999999</v>
      </c>
      <c r="J199" s="3">
        <v>3406448</v>
      </c>
      <c r="K199" s="3">
        <v>127408947200</v>
      </c>
      <c r="L199" s="3">
        <v>381.16</v>
      </c>
    </row>
    <row r="200" spans="2:12" x14ac:dyDescent="0.35">
      <c r="B200" s="9" t="s">
        <v>13</v>
      </c>
      <c r="C200" s="3">
        <v>2.77385273832636E-2</v>
      </c>
      <c r="D200" s="3">
        <v>31.126919556254499</v>
      </c>
      <c r="E200" s="3">
        <v>0.93904893887757901</v>
      </c>
      <c r="F200" s="3">
        <v>0.97753265972638603</v>
      </c>
      <c r="G200" s="3">
        <v>3.2636709871447498</v>
      </c>
      <c r="H200" s="3">
        <v>4.7325159862704202</v>
      </c>
      <c r="I200" s="3">
        <v>1200.8800000000001</v>
      </c>
      <c r="J200" s="3">
        <v>3406448</v>
      </c>
      <c r="K200" s="3">
        <v>126712770560</v>
      </c>
      <c r="L200" s="3">
        <v>379.71</v>
      </c>
    </row>
    <row r="201" spans="2:12" x14ac:dyDescent="0.35">
      <c r="B201" s="9" t="s">
        <v>14</v>
      </c>
      <c r="C201" s="3">
        <v>4.2231288617958301E-2</v>
      </c>
      <c r="D201" s="3">
        <v>27.482005799853699</v>
      </c>
      <c r="E201" s="3">
        <v>0.927419569019729</v>
      </c>
      <c r="F201" s="3">
        <v>0.95734516011078996</v>
      </c>
      <c r="G201" s="3">
        <v>4.4688227754413496</v>
      </c>
      <c r="H201" s="3">
        <v>7.1672948640460197</v>
      </c>
      <c r="I201" s="3">
        <v>1224.03</v>
      </c>
      <c r="J201" s="3">
        <v>3406448</v>
      </c>
      <c r="K201" s="3">
        <v>126538726400</v>
      </c>
      <c r="L201" s="3">
        <v>380.63</v>
      </c>
    </row>
    <row r="202" spans="2:12" x14ac:dyDescent="0.35">
      <c r="B202" s="9" t="s">
        <v>15</v>
      </c>
      <c r="C202" s="3">
        <v>5.2884438501905301E-2</v>
      </c>
      <c r="D202" s="3">
        <v>25.5242012439804</v>
      </c>
      <c r="E202" s="3">
        <v>0.83059314488776603</v>
      </c>
      <c r="F202" s="3">
        <v>0.97372950642843004</v>
      </c>
      <c r="G202" s="3">
        <v>4.2727119802733</v>
      </c>
      <c r="H202" s="3">
        <v>5.7063728958673003</v>
      </c>
      <c r="I202" s="3">
        <v>1179.1099999999999</v>
      </c>
      <c r="J202" s="3">
        <v>3402992</v>
      </c>
      <c r="K202" s="3">
        <v>127267389440</v>
      </c>
      <c r="L202" s="3">
        <v>381.42</v>
      </c>
    </row>
    <row r="203" spans="2:12" x14ac:dyDescent="0.35">
      <c r="B203" s="9" t="s">
        <v>16</v>
      </c>
      <c r="C203" s="3">
        <v>2.1214486927540799E-2</v>
      </c>
      <c r="D203" s="3">
        <v>33.444143848349199</v>
      </c>
      <c r="E203" s="3">
        <v>0.94713888453682504</v>
      </c>
      <c r="F203" s="3">
        <v>0.98821164143569196</v>
      </c>
      <c r="G203" s="3">
        <v>2.7088187742679199</v>
      </c>
      <c r="H203" s="3">
        <v>3.4017616288596799</v>
      </c>
      <c r="I203" s="3">
        <v>1176.68</v>
      </c>
      <c r="J203" s="3">
        <v>3405296</v>
      </c>
      <c r="K203" s="3">
        <v>127361761280</v>
      </c>
      <c r="L203" s="3">
        <v>381.58</v>
      </c>
    </row>
    <row r="204" spans="2:12" x14ac:dyDescent="0.35">
      <c r="B204" s="9" t="s">
        <v>17</v>
      </c>
      <c r="C204" s="3">
        <v>1.94752415012787E-2</v>
      </c>
      <c r="D204" s="3">
        <v>34.181549919853403</v>
      </c>
      <c r="E204" s="3">
        <v>0.95382416998620601</v>
      </c>
      <c r="F204" s="3">
        <v>0.99068452969954401</v>
      </c>
      <c r="G204" s="3">
        <v>2.4657284812263902</v>
      </c>
      <c r="H204" s="3">
        <v>3.1973283040290901</v>
      </c>
      <c r="I204" s="3">
        <v>1182.73</v>
      </c>
      <c r="J204" s="3">
        <v>3411056</v>
      </c>
      <c r="K204" s="3">
        <v>127597690880</v>
      </c>
      <c r="L204" s="3">
        <v>381.79</v>
      </c>
    </row>
    <row r="205" spans="2:12" x14ac:dyDescent="0.35">
      <c r="B205" s="9" t="s">
        <v>18</v>
      </c>
      <c r="C205" s="3">
        <v>1.8121421167672899E-2</v>
      </c>
      <c r="D205" s="3">
        <v>34.801486977331898</v>
      </c>
      <c r="E205" s="3">
        <v>0.95685630045680803</v>
      </c>
      <c r="F205" s="3">
        <v>0.99147091058605596</v>
      </c>
      <c r="G205" s="3">
        <v>2.29964977280817</v>
      </c>
      <c r="H205" s="3">
        <v>3.0659615681749401</v>
      </c>
      <c r="I205" s="3">
        <v>1177.8</v>
      </c>
      <c r="J205" s="3">
        <v>3420272</v>
      </c>
      <c r="K205" s="3">
        <v>127975178240</v>
      </c>
      <c r="L205" s="3">
        <v>382.92</v>
      </c>
    </row>
    <row r="206" spans="2:12" x14ac:dyDescent="0.35">
      <c r="B206" s="10" t="s">
        <v>30</v>
      </c>
    </row>
    <row r="207" spans="2:12" x14ac:dyDescent="0.35">
      <c r="B207" s="9" t="s">
        <v>11</v>
      </c>
      <c r="C207" s="3">
        <v>1.9757902312407899E-2</v>
      </c>
      <c r="D207" s="3">
        <v>34.055839459269798</v>
      </c>
      <c r="E207" s="3">
        <v>0.95753803963916295</v>
      </c>
      <c r="F207" s="3">
        <v>0.99344298432287004</v>
      </c>
      <c r="G207" s="3">
        <v>2.4225740979085999</v>
      </c>
      <c r="H207" s="3">
        <v>2.7064782534299998</v>
      </c>
      <c r="I207" s="3">
        <v>1178.6300000000001</v>
      </c>
      <c r="J207" s="3">
        <v>3406448</v>
      </c>
      <c r="K207" s="3">
        <v>130193653760</v>
      </c>
      <c r="L207" s="3">
        <v>386.32</v>
      </c>
    </row>
    <row r="208" spans="2:12" x14ac:dyDescent="0.35">
      <c r="B208" s="9" t="s">
        <v>12</v>
      </c>
      <c r="C208" s="3">
        <v>2.0102087815655801E-2</v>
      </c>
      <c r="D208" s="3">
        <v>33.909898595270498</v>
      </c>
      <c r="E208" s="3">
        <v>0.95020379088472195</v>
      </c>
      <c r="F208" s="3">
        <v>0.98893045484346898</v>
      </c>
      <c r="G208" s="3">
        <v>2.55984855010652</v>
      </c>
      <c r="H208" s="3">
        <v>3.28907247217776</v>
      </c>
      <c r="I208" s="3">
        <v>1179.76</v>
      </c>
      <c r="J208" s="3">
        <v>3406448</v>
      </c>
      <c r="K208" s="3">
        <v>127408947200</v>
      </c>
      <c r="L208" s="3">
        <v>381.16</v>
      </c>
    </row>
    <row r="209" spans="2:12" x14ac:dyDescent="0.35">
      <c r="B209" s="9" t="s">
        <v>13</v>
      </c>
      <c r="C209" s="3">
        <v>2.8808591405557998E-2</v>
      </c>
      <c r="D209" s="3">
        <v>30.7992228349752</v>
      </c>
      <c r="E209" s="3">
        <v>0.93954301111905902</v>
      </c>
      <c r="F209" s="3">
        <v>0.97533229946511102</v>
      </c>
      <c r="G209" s="3">
        <v>3.19006951297765</v>
      </c>
      <c r="H209" s="3">
        <v>4.8790666595363303</v>
      </c>
      <c r="I209" s="3">
        <v>1208.1300000000001</v>
      </c>
      <c r="J209" s="3">
        <v>3406448</v>
      </c>
      <c r="K209" s="3">
        <v>126712770560</v>
      </c>
      <c r="L209" s="3">
        <v>379.71</v>
      </c>
    </row>
    <row r="210" spans="2:12" x14ac:dyDescent="0.35">
      <c r="B210" s="9" t="s">
        <v>14</v>
      </c>
      <c r="C210" s="3">
        <v>4.2010505190528701E-2</v>
      </c>
      <c r="D210" s="3">
        <v>27.5278732158047</v>
      </c>
      <c r="E210" s="3">
        <v>0.92887645920732798</v>
      </c>
      <c r="F210" s="3">
        <v>0.95902952955466603</v>
      </c>
      <c r="G210" s="3">
        <v>4.2544573416089504</v>
      </c>
      <c r="H210" s="3">
        <v>6.7203537517434198</v>
      </c>
      <c r="I210" s="3">
        <v>1222.73</v>
      </c>
      <c r="J210" s="3">
        <v>3406448</v>
      </c>
      <c r="K210" s="3">
        <v>126538726400</v>
      </c>
      <c r="L210" s="3">
        <v>380.63</v>
      </c>
    </row>
    <row r="211" spans="2:12" x14ac:dyDescent="0.35">
      <c r="B211" s="9" t="s">
        <v>15</v>
      </c>
      <c r="C211" s="3">
        <v>5.0459385350992703E-2</v>
      </c>
      <c r="D211" s="3">
        <v>25.931291908692099</v>
      </c>
      <c r="E211" s="3">
        <v>0.84278953496584397</v>
      </c>
      <c r="F211" s="3">
        <v>0.97651142951980496</v>
      </c>
      <c r="G211" s="3">
        <v>4.1651554425637896</v>
      </c>
      <c r="H211" s="3">
        <v>5.5975184635175097</v>
      </c>
      <c r="I211" s="3">
        <v>1174.22</v>
      </c>
      <c r="J211" s="3">
        <v>3402992</v>
      </c>
      <c r="K211" s="3">
        <v>127267389440</v>
      </c>
      <c r="L211" s="3">
        <v>381.42</v>
      </c>
    </row>
    <row r="212" spans="2:12" x14ac:dyDescent="0.35">
      <c r="B212" s="9" t="s">
        <v>16</v>
      </c>
      <c r="C212" s="3">
        <v>2.1584607184436399E-2</v>
      </c>
      <c r="D212" s="3">
        <v>33.294468529113701</v>
      </c>
      <c r="E212" s="3">
        <v>0.94795676309316002</v>
      </c>
      <c r="F212" s="3">
        <v>0.98884514725711503</v>
      </c>
      <c r="G212" s="3">
        <v>2.7205687169902402</v>
      </c>
      <c r="H212" s="3">
        <v>3.4086370680329501</v>
      </c>
      <c r="I212" s="3">
        <v>1176.83</v>
      </c>
      <c r="J212" s="3">
        <v>3405296</v>
      </c>
      <c r="K212" s="3">
        <v>127361761280</v>
      </c>
      <c r="L212" s="3">
        <v>381.58</v>
      </c>
    </row>
    <row r="213" spans="2:12" x14ac:dyDescent="0.35">
      <c r="B213" s="9" t="s">
        <v>17</v>
      </c>
      <c r="C213" s="3">
        <v>1.94895479278555E-2</v>
      </c>
      <c r="D213" s="3">
        <v>34.176134774978401</v>
      </c>
      <c r="E213" s="3">
        <v>0.953342145879431</v>
      </c>
      <c r="F213" s="3">
        <v>0.98925040203647596</v>
      </c>
      <c r="G213" s="3">
        <v>2.4676380115074799</v>
      </c>
      <c r="H213" s="3">
        <v>3.25800087442631</v>
      </c>
      <c r="I213" s="3">
        <v>1175.72</v>
      </c>
      <c r="J213" s="3">
        <v>3411056</v>
      </c>
      <c r="K213" s="3">
        <v>127597690880</v>
      </c>
      <c r="L213" s="3">
        <v>381.79</v>
      </c>
    </row>
    <row r="214" spans="2:12" x14ac:dyDescent="0.35">
      <c r="B214" s="9" t="s">
        <v>18</v>
      </c>
      <c r="C214" s="3">
        <v>1.83131676776336E-2</v>
      </c>
      <c r="D214" s="3">
        <v>34.711092207888001</v>
      </c>
      <c r="E214" s="3">
        <v>0.95600579086316795</v>
      </c>
      <c r="F214" s="3">
        <v>0.98978722479132297</v>
      </c>
      <c r="G214" s="3">
        <v>2.3509626744059502</v>
      </c>
      <c r="H214" s="3">
        <v>3.08968089417169</v>
      </c>
      <c r="I214" s="3">
        <v>1181.73</v>
      </c>
      <c r="J214" s="3">
        <v>3420272</v>
      </c>
      <c r="K214" s="3">
        <v>127975178240</v>
      </c>
      <c r="L214" s="3">
        <v>382.92</v>
      </c>
    </row>
    <row r="215" spans="2:12" x14ac:dyDescent="0.35">
      <c r="B215" s="10" t="s">
        <v>31</v>
      </c>
    </row>
    <row r="216" spans="2:12" x14ac:dyDescent="0.35">
      <c r="B216" s="9" t="s">
        <v>11</v>
      </c>
      <c r="C216" s="3">
        <v>1.6206346792491302E-2</v>
      </c>
      <c r="D216" s="3">
        <v>35.763814230043003</v>
      </c>
      <c r="E216" s="3">
        <v>0.96260918532891004</v>
      </c>
      <c r="F216" s="3">
        <v>0.99451715401603102</v>
      </c>
      <c r="G216" s="3">
        <v>2.1720015984021499</v>
      </c>
      <c r="H216" s="3">
        <v>2.5306166771146299</v>
      </c>
      <c r="I216" s="3">
        <v>1174.33</v>
      </c>
      <c r="J216" s="3">
        <v>3406448</v>
      </c>
      <c r="K216" s="3">
        <v>130193653760</v>
      </c>
      <c r="L216" s="3">
        <v>386.32</v>
      </c>
    </row>
    <row r="217" spans="2:12" x14ac:dyDescent="0.35">
      <c r="B217" s="9" t="s">
        <v>12</v>
      </c>
      <c r="C217" s="3">
        <v>1.93220723371412E-2</v>
      </c>
      <c r="D217" s="3">
        <v>34.251184767573001</v>
      </c>
      <c r="E217" s="3">
        <v>0.9529083866154</v>
      </c>
      <c r="F217" s="3">
        <v>0.99081259696750901</v>
      </c>
      <c r="G217" s="3">
        <v>2.4576234375768302</v>
      </c>
      <c r="H217" s="3">
        <v>3.18307860842974</v>
      </c>
      <c r="I217" s="3">
        <v>1177.3599999999999</v>
      </c>
      <c r="J217" s="3">
        <v>3406448</v>
      </c>
      <c r="K217" s="3">
        <v>127408947200</v>
      </c>
      <c r="L217" s="3">
        <v>381.16</v>
      </c>
    </row>
    <row r="218" spans="2:12" x14ac:dyDescent="0.35">
      <c r="B218" s="9" t="s">
        <v>13</v>
      </c>
      <c r="C218" s="3">
        <v>2.6336330851226601E-2</v>
      </c>
      <c r="D218" s="3">
        <v>31.5747906260939</v>
      </c>
      <c r="E218" s="3">
        <v>0.94271877786607805</v>
      </c>
      <c r="F218" s="3">
        <v>0.98200775695341003</v>
      </c>
      <c r="G218" s="3">
        <v>2.9825469134585298</v>
      </c>
      <c r="H218" s="3">
        <v>4.4443353641487704</v>
      </c>
      <c r="I218" s="3">
        <v>1200</v>
      </c>
      <c r="J218" s="3">
        <v>3406448</v>
      </c>
      <c r="K218" s="3">
        <v>126712770560</v>
      </c>
      <c r="L218" s="3">
        <v>379.71</v>
      </c>
    </row>
    <row r="219" spans="2:12" x14ac:dyDescent="0.35">
      <c r="B219" s="9" t="s">
        <v>14</v>
      </c>
      <c r="C219" s="3">
        <v>4.3022602703844198E-2</v>
      </c>
      <c r="D219" s="3">
        <v>27.321536952271298</v>
      </c>
      <c r="E219" s="3">
        <v>0.92819844292709297</v>
      </c>
      <c r="F219" s="3">
        <v>0.95908396045338395</v>
      </c>
      <c r="G219" s="3">
        <v>4.2976531925051198</v>
      </c>
      <c r="H219" s="3">
        <v>7.4391987184886998</v>
      </c>
      <c r="I219" s="3">
        <v>1224.1400000000001</v>
      </c>
      <c r="J219" s="3">
        <v>3406448</v>
      </c>
      <c r="K219" s="3">
        <v>126538726400</v>
      </c>
      <c r="L219" s="3">
        <v>380.63</v>
      </c>
    </row>
    <row r="220" spans="2:12" x14ac:dyDescent="0.35">
      <c r="B220" s="9" t="s">
        <v>15</v>
      </c>
      <c r="C220" s="3">
        <v>5.3829094596976601E-2</v>
      </c>
      <c r="D220" s="3">
        <v>25.370624873582798</v>
      </c>
      <c r="E220" s="3">
        <v>0.83360245114194798</v>
      </c>
      <c r="F220" s="3">
        <v>0.97368119208091497</v>
      </c>
      <c r="G220" s="3">
        <v>4.26494833173959</v>
      </c>
      <c r="H220" s="3">
        <v>5.7929374327475696</v>
      </c>
      <c r="I220" s="3">
        <v>1177.94</v>
      </c>
      <c r="J220" s="3">
        <v>3402992</v>
      </c>
      <c r="K220" s="3">
        <v>127267389440</v>
      </c>
      <c r="L220" s="3">
        <v>381.42</v>
      </c>
    </row>
    <row r="221" spans="2:12" x14ac:dyDescent="0.35">
      <c r="B221" s="9" t="s">
        <v>16</v>
      </c>
      <c r="C221" s="3">
        <v>2.1095040923371999E-2</v>
      </c>
      <c r="D221" s="3">
        <v>33.493109112224701</v>
      </c>
      <c r="E221" s="3">
        <v>0.948177012954038</v>
      </c>
      <c r="F221" s="3">
        <v>0.98830843711177097</v>
      </c>
      <c r="G221" s="3">
        <v>2.6955867439392698</v>
      </c>
      <c r="H221" s="3">
        <v>3.3994096959076701</v>
      </c>
      <c r="I221" s="3">
        <v>1178.33</v>
      </c>
      <c r="J221" s="3">
        <v>3405296</v>
      </c>
      <c r="K221" s="3">
        <v>127361761280</v>
      </c>
      <c r="L221" s="3">
        <v>381.58</v>
      </c>
    </row>
    <row r="222" spans="2:12" x14ac:dyDescent="0.35">
      <c r="B222" s="9" t="s">
        <v>17</v>
      </c>
      <c r="C222" s="3">
        <v>1.9834167734390801E-2</v>
      </c>
      <c r="D222" s="3">
        <v>34.024515393741098</v>
      </c>
      <c r="E222" s="3">
        <v>0.95304779819551499</v>
      </c>
      <c r="F222" s="3">
        <v>0.98883519039877099</v>
      </c>
      <c r="G222" s="3">
        <v>2.5003926894727599</v>
      </c>
      <c r="H222" s="3">
        <v>3.21257093837903</v>
      </c>
      <c r="I222" s="3">
        <v>1176.9100000000001</v>
      </c>
      <c r="J222" s="3">
        <v>3411056</v>
      </c>
      <c r="K222" s="3">
        <v>127597690880</v>
      </c>
      <c r="L222" s="3">
        <v>381.79</v>
      </c>
    </row>
    <row r="223" spans="2:12" x14ac:dyDescent="0.35">
      <c r="B223" s="9" t="s">
        <v>18</v>
      </c>
      <c r="C223" s="3">
        <v>1.8229103826873601E-2</v>
      </c>
      <c r="D223" s="3">
        <v>34.750121933901497</v>
      </c>
      <c r="E223" s="3">
        <v>0.95631753701088096</v>
      </c>
      <c r="F223" s="3">
        <v>0.990905082039506</v>
      </c>
      <c r="G223" s="3">
        <v>2.3189782210717902</v>
      </c>
      <c r="H223" s="3">
        <v>3.0562541618170602</v>
      </c>
      <c r="I223" s="3">
        <v>1178.95</v>
      </c>
      <c r="J223" s="3">
        <v>3420272</v>
      </c>
      <c r="K223" s="3">
        <v>127975178240</v>
      </c>
      <c r="L223" s="3">
        <v>382.92</v>
      </c>
    </row>
    <row r="224" spans="2:12" x14ac:dyDescent="0.35">
      <c r="B224" s="10" t="s">
        <v>32</v>
      </c>
    </row>
    <row r="225" spans="2:12" x14ac:dyDescent="0.35">
      <c r="B225" s="9" t="s">
        <v>11</v>
      </c>
      <c r="C225" s="3">
        <v>1.8905769755937302E-2</v>
      </c>
      <c r="D225" s="3">
        <v>34.435315827209102</v>
      </c>
      <c r="E225" s="3">
        <v>0.95785544827881897</v>
      </c>
      <c r="F225" s="3">
        <v>0.99342871315801395</v>
      </c>
      <c r="G225" s="3">
        <v>2.43077573490481</v>
      </c>
      <c r="H225" s="3">
        <v>2.7238459303854698</v>
      </c>
      <c r="I225" s="3">
        <v>1179.1400000000001</v>
      </c>
      <c r="J225" s="3">
        <v>3406448</v>
      </c>
      <c r="K225" s="3">
        <v>130193653760</v>
      </c>
      <c r="L225" s="3">
        <v>386.32</v>
      </c>
    </row>
    <row r="226" spans="2:12" x14ac:dyDescent="0.35">
      <c r="B226" s="9" t="s">
        <v>12</v>
      </c>
      <c r="C226" s="3">
        <v>2.0268516974369401E-2</v>
      </c>
      <c r="D226" s="3">
        <v>33.838492351333997</v>
      </c>
      <c r="E226" s="3">
        <v>0.95127399919590205</v>
      </c>
      <c r="F226" s="3">
        <v>0.98917824057003401</v>
      </c>
      <c r="G226" s="3">
        <v>2.5230135123252801</v>
      </c>
      <c r="H226" s="3">
        <v>3.28067710247075</v>
      </c>
      <c r="I226" s="3">
        <v>1179.1600000000001</v>
      </c>
      <c r="J226" s="3">
        <v>3406448</v>
      </c>
      <c r="K226" s="3">
        <v>127408947200</v>
      </c>
      <c r="L226" s="3">
        <v>381.16</v>
      </c>
    </row>
    <row r="227" spans="2:12" x14ac:dyDescent="0.35">
      <c r="B227" s="9" t="s">
        <v>13</v>
      </c>
      <c r="C227" s="3">
        <v>2.68186382739595E-2</v>
      </c>
      <c r="D227" s="3">
        <v>31.416326305696401</v>
      </c>
      <c r="E227" s="3">
        <v>0.94377687951039901</v>
      </c>
      <c r="F227" s="3">
        <v>0.982191729025788</v>
      </c>
      <c r="G227" s="3">
        <v>3.0473283094962502</v>
      </c>
      <c r="H227" s="3">
        <v>4.44686552234944</v>
      </c>
      <c r="I227" s="3">
        <v>1199.28</v>
      </c>
      <c r="J227" s="3">
        <v>3406448</v>
      </c>
      <c r="K227" s="3">
        <v>126712770560</v>
      </c>
      <c r="L227" s="3">
        <v>379.71</v>
      </c>
    </row>
    <row r="228" spans="2:12" x14ac:dyDescent="0.35">
      <c r="B228" s="9" t="s">
        <v>14</v>
      </c>
      <c r="C228" s="3">
        <v>4.1582843231181603E-2</v>
      </c>
      <c r="D228" s="3">
        <v>27.6190418374822</v>
      </c>
      <c r="E228" s="3">
        <v>0.92308707980099802</v>
      </c>
      <c r="F228" s="3">
        <v>0.95274224808221097</v>
      </c>
      <c r="G228" s="3">
        <v>4.3660562456712197</v>
      </c>
      <c r="H228" s="3">
        <v>7.2281458731353103</v>
      </c>
      <c r="I228" s="3">
        <v>1224.98</v>
      </c>
      <c r="J228" s="3">
        <v>3406448</v>
      </c>
      <c r="K228" s="3">
        <v>126538726400</v>
      </c>
      <c r="L228" s="3">
        <v>380.63</v>
      </c>
    </row>
    <row r="229" spans="2:12" x14ac:dyDescent="0.35">
      <c r="B229" s="9" t="s">
        <v>15</v>
      </c>
      <c r="C229" s="3">
        <v>4.99506382689128E-2</v>
      </c>
      <c r="D229" s="3">
        <v>26.018889488812999</v>
      </c>
      <c r="E229" s="3">
        <v>0.84758726022062802</v>
      </c>
      <c r="F229" s="3">
        <v>0.97740197780077998</v>
      </c>
      <c r="G229" s="3">
        <v>4.1009870499562799</v>
      </c>
      <c r="H229" s="3">
        <v>5.4046117232415503</v>
      </c>
      <c r="I229" s="3">
        <v>1171.3599999999999</v>
      </c>
      <c r="J229" s="3">
        <v>3402992</v>
      </c>
      <c r="K229" s="3">
        <v>127267389440</v>
      </c>
      <c r="L229" s="3">
        <v>381.42</v>
      </c>
    </row>
    <row r="230" spans="2:12" x14ac:dyDescent="0.35">
      <c r="B230" s="9" t="s">
        <v>16</v>
      </c>
      <c r="C230" s="3">
        <v>2.1503624528310498E-2</v>
      </c>
      <c r="D230" s="3">
        <v>33.326343830479701</v>
      </c>
      <c r="E230" s="3">
        <v>0.94708738414928595</v>
      </c>
      <c r="F230" s="3">
        <v>0.98881671963083995</v>
      </c>
      <c r="G230" s="3">
        <v>2.7582618658777101</v>
      </c>
      <c r="H230" s="3">
        <v>3.4218799510599598</v>
      </c>
      <c r="I230" s="3">
        <v>1181.9000000000001</v>
      </c>
      <c r="J230" s="3">
        <v>3405296</v>
      </c>
      <c r="K230" s="3">
        <v>127361761280</v>
      </c>
      <c r="L230" s="3">
        <v>381.58</v>
      </c>
    </row>
    <row r="231" spans="2:12" x14ac:dyDescent="0.35">
      <c r="B231" s="9" t="s">
        <v>17</v>
      </c>
      <c r="C231" s="3">
        <v>1.85244961700946E-2</v>
      </c>
      <c r="D231" s="3">
        <v>34.6122496050194</v>
      </c>
      <c r="E231" s="3">
        <v>0.95573838234685604</v>
      </c>
      <c r="F231" s="3">
        <v>0.99064842906385298</v>
      </c>
      <c r="G231" s="3">
        <v>2.3815739025523701</v>
      </c>
      <c r="H231" s="3">
        <v>3.1150198287753801</v>
      </c>
      <c r="I231" s="3">
        <v>1176.6600000000001</v>
      </c>
      <c r="J231" s="3">
        <v>3411056</v>
      </c>
      <c r="K231" s="3">
        <v>127597690880</v>
      </c>
      <c r="L231" s="3">
        <v>381.79</v>
      </c>
    </row>
    <row r="232" spans="2:12" x14ac:dyDescent="0.35">
      <c r="B232" s="9" t="s">
        <v>18</v>
      </c>
      <c r="C232" s="3">
        <v>1.8508065349371002E-2</v>
      </c>
      <c r="D232" s="3">
        <v>34.618372655250703</v>
      </c>
      <c r="E232" s="3">
        <v>0.95647732780849004</v>
      </c>
      <c r="F232" s="3">
        <v>0.99168724284210996</v>
      </c>
      <c r="G232" s="3">
        <v>2.3205267875609099</v>
      </c>
      <c r="H232" s="3">
        <v>3.08110388412145</v>
      </c>
      <c r="I232" s="3">
        <v>1177.6099999999999</v>
      </c>
      <c r="J232" s="3">
        <v>3420272</v>
      </c>
      <c r="K232" s="3">
        <v>127975178240</v>
      </c>
      <c r="L232" s="3">
        <v>382.92</v>
      </c>
    </row>
    <row r="233" spans="2:12" x14ac:dyDescent="0.35">
      <c r="B233" s="10" t="s">
        <v>33</v>
      </c>
    </row>
    <row r="234" spans="2:12" x14ac:dyDescent="0.35">
      <c r="B234" s="9" t="s">
        <v>11</v>
      </c>
      <c r="C234" s="3">
        <v>1.7019612472154399E-2</v>
      </c>
      <c r="D234" s="3">
        <v>35.342176293904501</v>
      </c>
      <c r="E234" s="3">
        <v>0.96137248832343902</v>
      </c>
      <c r="F234" s="3">
        <v>0.99384418585671797</v>
      </c>
      <c r="G234" s="3">
        <v>2.2678634525305998</v>
      </c>
      <c r="H234" s="3">
        <v>2.6720212297277599</v>
      </c>
      <c r="I234" s="3">
        <v>1177.02</v>
      </c>
      <c r="J234" s="3">
        <v>3406448</v>
      </c>
      <c r="K234" s="3">
        <v>130193653760</v>
      </c>
      <c r="L234" s="3">
        <v>386.32</v>
      </c>
    </row>
    <row r="235" spans="2:12" x14ac:dyDescent="0.35">
      <c r="B235" s="9" t="s">
        <v>12</v>
      </c>
      <c r="C235" s="3">
        <v>2.0378266298324999E-2</v>
      </c>
      <c r="D235" s="3">
        <v>33.791992969786897</v>
      </c>
      <c r="E235" s="3">
        <v>0.95108327635377299</v>
      </c>
      <c r="F235" s="3">
        <v>0.98863954456977599</v>
      </c>
      <c r="G235" s="3">
        <v>2.5956191274835798</v>
      </c>
      <c r="H235" s="3">
        <v>3.3377222020884698</v>
      </c>
      <c r="I235" s="3">
        <v>1184.32</v>
      </c>
      <c r="J235" s="3">
        <v>3406448</v>
      </c>
      <c r="K235" s="3">
        <v>127408947200</v>
      </c>
      <c r="L235" s="3">
        <v>381.16</v>
      </c>
    </row>
    <row r="236" spans="2:12" x14ac:dyDescent="0.35">
      <c r="B236" s="9" t="s">
        <v>13</v>
      </c>
      <c r="C236" s="3">
        <v>2.7143209811930899E-2</v>
      </c>
      <c r="D236" s="3">
        <v>31.315411416296602</v>
      </c>
      <c r="E236" s="3">
        <v>0.94009054115523805</v>
      </c>
      <c r="F236" s="3">
        <v>0.97600851914379805</v>
      </c>
      <c r="G236" s="3">
        <v>3.0742456896591599</v>
      </c>
      <c r="H236" s="3">
        <v>4.6423037014865303</v>
      </c>
      <c r="I236" s="3">
        <v>1200.76</v>
      </c>
      <c r="J236" s="3">
        <v>3406448</v>
      </c>
      <c r="K236" s="3">
        <v>126712770560</v>
      </c>
      <c r="L236" s="3">
        <v>379.71</v>
      </c>
    </row>
    <row r="237" spans="2:12" x14ac:dyDescent="0.35">
      <c r="B237" s="9" t="s">
        <v>14</v>
      </c>
      <c r="C237" s="3">
        <v>4.4263096387747301E-2</v>
      </c>
      <c r="D237" s="3">
        <v>27.074770655143499</v>
      </c>
      <c r="E237" s="3">
        <v>0.91965041807066805</v>
      </c>
      <c r="F237" s="3">
        <v>0.94955010175082499</v>
      </c>
      <c r="G237" s="3">
        <v>4.4026213514226198</v>
      </c>
      <c r="H237" s="3">
        <v>7.1657606328036998</v>
      </c>
      <c r="I237" s="3">
        <v>1225.5</v>
      </c>
      <c r="J237" s="3">
        <v>3406448</v>
      </c>
      <c r="K237" s="3">
        <v>126538726400</v>
      </c>
      <c r="L237" s="3">
        <v>380.63</v>
      </c>
    </row>
    <row r="238" spans="2:12" x14ac:dyDescent="0.35">
      <c r="B238" s="9" t="s">
        <v>15</v>
      </c>
      <c r="C238" s="3">
        <v>5.28094750662364E-2</v>
      </c>
      <c r="D238" s="3">
        <v>25.535957697248701</v>
      </c>
      <c r="E238" s="3">
        <v>0.83991831901973402</v>
      </c>
      <c r="F238" s="3">
        <v>0.97535813061398802</v>
      </c>
      <c r="G238" s="3">
        <v>4.3018151308147301</v>
      </c>
      <c r="H238" s="3">
        <v>5.7018303931824201</v>
      </c>
      <c r="I238" s="3">
        <v>1172.52</v>
      </c>
      <c r="J238" s="3">
        <v>3402992</v>
      </c>
      <c r="K238" s="3">
        <v>127267389440</v>
      </c>
      <c r="L238" s="3">
        <v>381.42</v>
      </c>
    </row>
    <row r="239" spans="2:12" x14ac:dyDescent="0.35">
      <c r="B239" s="9" t="s">
        <v>16</v>
      </c>
      <c r="C239" s="3">
        <v>2.2271894017469901E-2</v>
      </c>
      <c r="D239" s="3">
        <v>33.024117345626699</v>
      </c>
      <c r="E239" s="3">
        <v>0.94656080004152798</v>
      </c>
      <c r="F239" s="3">
        <v>0.98752505880931196</v>
      </c>
      <c r="G239" s="3">
        <v>2.7795670412728599</v>
      </c>
      <c r="H239" s="3">
        <v>3.4840447043474101</v>
      </c>
      <c r="I239" s="3">
        <v>1174.74</v>
      </c>
      <c r="J239" s="3">
        <v>3405296</v>
      </c>
      <c r="K239" s="3">
        <v>127361761280</v>
      </c>
      <c r="L239" s="3">
        <v>381.58</v>
      </c>
    </row>
    <row r="240" spans="2:12" x14ac:dyDescent="0.35">
      <c r="B240" s="9" t="s">
        <v>17</v>
      </c>
      <c r="C240" s="3">
        <v>2.0087662083270098E-2</v>
      </c>
      <c r="D240" s="3">
        <v>33.912720200362401</v>
      </c>
      <c r="E240" s="3">
        <v>0.95355857284586498</v>
      </c>
      <c r="F240" s="3">
        <v>0.99041286725089905</v>
      </c>
      <c r="G240" s="3">
        <v>2.4934026969048699</v>
      </c>
      <c r="H240" s="3">
        <v>3.2730511962624398</v>
      </c>
      <c r="I240" s="3">
        <v>1176.08</v>
      </c>
      <c r="J240" s="3">
        <v>3411056</v>
      </c>
      <c r="K240" s="3">
        <v>127597690880</v>
      </c>
      <c r="L240" s="3">
        <v>381.79</v>
      </c>
    </row>
    <row r="241" spans="2:12" x14ac:dyDescent="0.35">
      <c r="B241" s="9" t="s">
        <v>18</v>
      </c>
      <c r="C241" s="3">
        <v>1.9307772293519598E-2</v>
      </c>
      <c r="D241" s="3">
        <v>34.254488092846501</v>
      </c>
      <c r="E241" s="3">
        <v>0.95459476951270805</v>
      </c>
      <c r="F241" s="3">
        <v>0.98909410350798599</v>
      </c>
      <c r="G241" s="3">
        <v>2.4397891168498802</v>
      </c>
      <c r="H241" s="3">
        <v>3.2350478102770701</v>
      </c>
      <c r="I241" s="3">
        <v>1179.1600000000001</v>
      </c>
      <c r="J241" s="3">
        <v>3420272</v>
      </c>
      <c r="K241" s="3">
        <v>127975178240</v>
      </c>
      <c r="L241" s="3">
        <v>382.92</v>
      </c>
    </row>
    <row r="242" spans="2:12" x14ac:dyDescent="0.35">
      <c r="B242" s="10" t="s">
        <v>34</v>
      </c>
    </row>
    <row r="243" spans="2:12" x14ac:dyDescent="0.35">
      <c r="B243" s="9" t="s">
        <v>11</v>
      </c>
      <c r="C243" s="3">
        <v>2.06788745412794E-2</v>
      </c>
      <c r="D243" s="3">
        <v>33.662574646193796</v>
      </c>
      <c r="E243" s="3">
        <v>0.956026741729883</v>
      </c>
      <c r="F243" s="3">
        <v>0.99317270266281799</v>
      </c>
      <c r="G243" s="3">
        <v>2.4988768012229601</v>
      </c>
      <c r="H243" s="3">
        <v>2.742071436412</v>
      </c>
      <c r="I243" s="3">
        <v>1184.6600000000001</v>
      </c>
      <c r="J243" s="3">
        <v>3406448</v>
      </c>
      <c r="K243" s="3">
        <v>130193653760</v>
      </c>
      <c r="L243" s="3">
        <v>386.32</v>
      </c>
    </row>
    <row r="244" spans="2:12" x14ac:dyDescent="0.35">
      <c r="B244" s="9" t="s">
        <v>12</v>
      </c>
      <c r="C244" s="3">
        <v>1.9716019080973399E-2</v>
      </c>
      <c r="D244" s="3">
        <v>34.075854174613802</v>
      </c>
      <c r="E244" s="3">
        <v>0.95237274155770402</v>
      </c>
      <c r="F244" s="3">
        <v>0.98977291473572804</v>
      </c>
      <c r="G244" s="3">
        <v>2.51093853811396</v>
      </c>
      <c r="H244" s="3">
        <v>3.22212978812246</v>
      </c>
      <c r="I244" s="3">
        <v>1176.21</v>
      </c>
      <c r="J244" s="3">
        <v>3406448</v>
      </c>
      <c r="K244" s="3">
        <v>127408947200</v>
      </c>
      <c r="L244" s="3">
        <v>381.16</v>
      </c>
    </row>
    <row r="245" spans="2:12" x14ac:dyDescent="0.35">
      <c r="B245" s="9" t="s">
        <v>13</v>
      </c>
      <c r="C245" s="3">
        <v>2.6701221103226602E-2</v>
      </c>
      <c r="D245" s="3">
        <v>31.457313794657601</v>
      </c>
      <c r="E245" s="3">
        <v>0.94252668658969696</v>
      </c>
      <c r="F245" s="3">
        <v>0.97863462139558699</v>
      </c>
      <c r="G245" s="3">
        <v>3.0664503629431001</v>
      </c>
      <c r="H245" s="3">
        <v>4.5660664106313202</v>
      </c>
      <c r="I245" s="3">
        <v>1199.4100000000001</v>
      </c>
      <c r="J245" s="3">
        <v>3406448</v>
      </c>
      <c r="K245" s="3">
        <v>126712770560</v>
      </c>
      <c r="L245" s="3">
        <v>379.71</v>
      </c>
    </row>
    <row r="246" spans="2:12" x14ac:dyDescent="0.35">
      <c r="B246" s="9" t="s">
        <v>14</v>
      </c>
      <c r="C246" s="3">
        <v>4.25250972432357E-2</v>
      </c>
      <c r="D246" s="3">
        <v>27.422963546440901</v>
      </c>
      <c r="E246" s="3">
        <v>0.92324724137849301</v>
      </c>
      <c r="F246" s="3">
        <v>0.94999844286200397</v>
      </c>
      <c r="G246" s="3">
        <v>4.2948736696566501</v>
      </c>
      <c r="H246" s="3">
        <v>7.0403382959615799</v>
      </c>
      <c r="I246" s="3">
        <v>1228.29</v>
      </c>
      <c r="J246" s="3">
        <v>3406448</v>
      </c>
      <c r="K246" s="3">
        <v>126538726400</v>
      </c>
      <c r="L246" s="3">
        <v>380.63</v>
      </c>
    </row>
    <row r="247" spans="2:12" x14ac:dyDescent="0.35">
      <c r="B247" s="9" t="s">
        <v>15</v>
      </c>
      <c r="C247" s="3">
        <v>5.1872313054525998E-2</v>
      </c>
      <c r="D247" s="3">
        <v>25.6916324530632</v>
      </c>
      <c r="E247" s="3">
        <v>0.84030376156047504</v>
      </c>
      <c r="F247" s="3">
        <v>0.97636996147225397</v>
      </c>
      <c r="G247" s="3">
        <v>4.2426945031688197</v>
      </c>
      <c r="H247" s="3">
        <v>5.5512067927370596</v>
      </c>
      <c r="I247" s="3">
        <v>1174.6300000000001</v>
      </c>
      <c r="J247" s="3">
        <v>3402992</v>
      </c>
      <c r="K247" s="3">
        <v>127267389440</v>
      </c>
      <c r="L247" s="3">
        <v>381.42</v>
      </c>
    </row>
    <row r="248" spans="2:12" x14ac:dyDescent="0.35">
      <c r="B248" s="9" t="s">
        <v>16</v>
      </c>
      <c r="C248" s="3">
        <v>2.0702914351642999E-2</v>
      </c>
      <c r="D248" s="3">
        <v>33.656151234359697</v>
      </c>
      <c r="E248" s="3">
        <v>0.94851319816923296</v>
      </c>
      <c r="F248" s="3">
        <v>0.98792567499742701</v>
      </c>
      <c r="G248" s="3">
        <v>2.6278739606656201</v>
      </c>
      <c r="H248" s="3">
        <v>3.35036018648711</v>
      </c>
      <c r="I248" s="3">
        <v>1178</v>
      </c>
      <c r="J248" s="3">
        <v>3405296</v>
      </c>
      <c r="K248" s="3">
        <v>127361761280</v>
      </c>
      <c r="L248" s="3">
        <v>381.58</v>
      </c>
    </row>
    <row r="249" spans="2:12" x14ac:dyDescent="0.35">
      <c r="B249" s="9" t="s">
        <v>17</v>
      </c>
      <c r="C249" s="3">
        <v>1.90351763246281E-2</v>
      </c>
      <c r="D249" s="3">
        <v>34.379445486740501</v>
      </c>
      <c r="E249" s="3">
        <v>0.95315152554740701</v>
      </c>
      <c r="F249" s="3">
        <v>0.989330824876262</v>
      </c>
      <c r="G249" s="3">
        <v>2.4361831280067499</v>
      </c>
      <c r="H249" s="3">
        <v>3.1681736415568902</v>
      </c>
      <c r="I249" s="3">
        <v>1177.67</v>
      </c>
      <c r="J249" s="3">
        <v>3411056</v>
      </c>
      <c r="K249" s="3">
        <v>127597690880</v>
      </c>
      <c r="L249" s="3">
        <v>381.79</v>
      </c>
    </row>
    <row r="250" spans="2:12" x14ac:dyDescent="0.35">
      <c r="B250" s="9" t="s">
        <v>18</v>
      </c>
      <c r="C250" s="3">
        <v>1.8728858027306301E-2</v>
      </c>
      <c r="D250" s="3">
        <v>34.519081915739598</v>
      </c>
      <c r="E250" s="3">
        <v>0.95556176889433597</v>
      </c>
      <c r="F250" s="3">
        <v>0.98972186055857203</v>
      </c>
      <c r="G250" s="3">
        <v>2.3552441032903602</v>
      </c>
      <c r="H250" s="3">
        <v>3.1444739523540002</v>
      </c>
      <c r="I250" s="3">
        <v>1182.49</v>
      </c>
      <c r="J250" s="3">
        <v>3420272</v>
      </c>
      <c r="K250" s="3">
        <v>127975178240</v>
      </c>
      <c r="L250" s="3">
        <v>382.92</v>
      </c>
    </row>
    <row r="251" spans="2:12" x14ac:dyDescent="0.35">
      <c r="B251" s="10" t="s">
        <v>35</v>
      </c>
    </row>
    <row r="252" spans="2:12" x14ac:dyDescent="0.35">
      <c r="B252" s="9" t="s">
        <v>11</v>
      </c>
      <c r="C252" s="3">
        <v>2.00060624906306E-2</v>
      </c>
      <c r="D252" s="3">
        <v>33.946772448396203</v>
      </c>
      <c r="E252" s="3">
        <v>0.95521363944587101</v>
      </c>
      <c r="F252" s="3">
        <v>0.99277592182099095</v>
      </c>
      <c r="G252" s="3">
        <v>2.50387231257805</v>
      </c>
      <c r="H252" s="3">
        <v>2.9543835978936102</v>
      </c>
      <c r="I252" s="3">
        <v>1178.96</v>
      </c>
      <c r="J252" s="3">
        <v>3406448</v>
      </c>
      <c r="K252" s="3">
        <v>130193653760</v>
      </c>
      <c r="L252" s="3">
        <v>386.32</v>
      </c>
    </row>
    <row r="253" spans="2:12" x14ac:dyDescent="0.35">
      <c r="B253" s="9" t="s">
        <v>12</v>
      </c>
      <c r="C253" s="3">
        <v>2.0871344971024799E-2</v>
      </c>
      <c r="D253" s="3">
        <v>33.585779407644303</v>
      </c>
      <c r="E253" s="3">
        <v>0.95030171485857495</v>
      </c>
      <c r="F253" s="3">
        <v>0.98804589571541002</v>
      </c>
      <c r="G253" s="3">
        <v>2.5948291500174401</v>
      </c>
      <c r="H253" s="3">
        <v>3.3407708143358201</v>
      </c>
      <c r="I253" s="3">
        <v>1176.54</v>
      </c>
      <c r="J253" s="3">
        <v>3406448</v>
      </c>
      <c r="K253" s="3">
        <v>127408947200</v>
      </c>
      <c r="L253" s="3">
        <v>381.16</v>
      </c>
    </row>
    <row r="254" spans="2:12" x14ac:dyDescent="0.35">
      <c r="B254" s="9" t="s">
        <v>13</v>
      </c>
      <c r="C254" s="3">
        <v>2.80474337981453E-2</v>
      </c>
      <c r="D254" s="3">
        <v>31.032844442000499</v>
      </c>
      <c r="E254" s="3">
        <v>0.939010250125486</v>
      </c>
      <c r="F254" s="3">
        <v>0.97133210440668605</v>
      </c>
      <c r="G254" s="3">
        <v>3.2487884348916798</v>
      </c>
      <c r="H254" s="3">
        <v>4.7372834583110901</v>
      </c>
      <c r="I254" s="3">
        <v>1203.9100000000001</v>
      </c>
      <c r="J254" s="3">
        <v>3406448</v>
      </c>
      <c r="K254" s="3">
        <v>126712770560</v>
      </c>
      <c r="L254" s="3">
        <v>379.71</v>
      </c>
    </row>
    <row r="255" spans="2:12" x14ac:dyDescent="0.35">
      <c r="B255" s="9" t="s">
        <v>14</v>
      </c>
      <c r="C255" s="3">
        <v>4.36131237694206E-2</v>
      </c>
      <c r="D255" s="3">
        <v>27.202339014546698</v>
      </c>
      <c r="E255" s="3">
        <v>0.92644268840854904</v>
      </c>
      <c r="F255" s="3">
        <v>0.958103204995851</v>
      </c>
      <c r="G255" s="3">
        <v>4.322779302911</v>
      </c>
      <c r="H255" s="3">
        <v>7.2796173249468801</v>
      </c>
      <c r="I255" s="3">
        <v>1220.97</v>
      </c>
      <c r="J255" s="3">
        <v>3406448</v>
      </c>
      <c r="K255" s="3">
        <v>126538726400</v>
      </c>
      <c r="L255" s="3">
        <v>380.63</v>
      </c>
    </row>
    <row r="256" spans="2:12" x14ac:dyDescent="0.35">
      <c r="B256" s="9" t="s">
        <v>15</v>
      </c>
      <c r="C256" s="3">
        <v>6.90368060569094E-2</v>
      </c>
      <c r="D256" s="3">
        <v>23.210534157684599</v>
      </c>
      <c r="E256" s="3">
        <v>0.76322184666918702</v>
      </c>
      <c r="F256" s="3">
        <v>0.96167222365320104</v>
      </c>
      <c r="G256" s="3">
        <v>5.2619502269366301</v>
      </c>
      <c r="H256" s="3">
        <v>7.2415245061720697</v>
      </c>
      <c r="I256" s="3">
        <v>1180.94</v>
      </c>
      <c r="J256" s="3">
        <v>3402992</v>
      </c>
      <c r="K256" s="3">
        <v>127267389440</v>
      </c>
      <c r="L256" s="3">
        <v>381.42</v>
      </c>
    </row>
    <row r="257" spans="2:12" x14ac:dyDescent="0.35">
      <c r="B257" s="9" t="s">
        <v>16</v>
      </c>
      <c r="C257" s="3">
        <v>2.2307897181138001E-2</v>
      </c>
      <c r="D257" s="3">
        <v>33.007965520107398</v>
      </c>
      <c r="E257" s="3">
        <v>0.946887825109756</v>
      </c>
      <c r="F257" s="3">
        <v>0.98844704085020296</v>
      </c>
      <c r="G257" s="3">
        <v>2.8182261555231598</v>
      </c>
      <c r="H257" s="3">
        <v>3.5622298797765501</v>
      </c>
      <c r="I257" s="3">
        <v>1185.6199999999999</v>
      </c>
      <c r="J257" s="3">
        <v>3405296</v>
      </c>
      <c r="K257" s="3">
        <v>127361761280</v>
      </c>
      <c r="L257" s="3">
        <v>381.58</v>
      </c>
    </row>
    <row r="258" spans="2:12" x14ac:dyDescent="0.35">
      <c r="B258" s="9" t="s">
        <v>17</v>
      </c>
      <c r="C258" s="3">
        <v>1.9005960148519602E-2</v>
      </c>
      <c r="D258" s="3">
        <v>34.391871598230601</v>
      </c>
      <c r="E258" s="3">
        <v>0.95487197685175196</v>
      </c>
      <c r="F258" s="3">
        <v>0.99005042121589804</v>
      </c>
      <c r="G258" s="3">
        <v>2.4227752685243602</v>
      </c>
      <c r="H258" s="3">
        <v>3.1560722538949202</v>
      </c>
      <c r="I258" s="3">
        <v>1177.1099999999999</v>
      </c>
      <c r="J258" s="3">
        <v>3411056</v>
      </c>
      <c r="K258" s="3">
        <v>127597690880</v>
      </c>
      <c r="L258" s="3">
        <v>381.79</v>
      </c>
    </row>
    <row r="259" spans="2:12" x14ac:dyDescent="0.35">
      <c r="B259" s="9" t="s">
        <v>18</v>
      </c>
      <c r="C259" s="3">
        <v>1.82600945485232E-2</v>
      </c>
      <c r="D259" s="3">
        <v>34.735971575085898</v>
      </c>
      <c r="E259" s="3">
        <v>0.95640663679169502</v>
      </c>
      <c r="F259" s="3">
        <v>0.99133693657052901</v>
      </c>
      <c r="G259" s="3">
        <v>2.3351415861911402</v>
      </c>
      <c r="H259" s="3">
        <v>3.0739191654448299</v>
      </c>
      <c r="I259" s="3">
        <v>1179.3499999999999</v>
      </c>
      <c r="J259" s="3">
        <v>3420272</v>
      </c>
      <c r="K259" s="3">
        <v>127975178240</v>
      </c>
      <c r="L259" s="3">
        <v>382.92</v>
      </c>
    </row>
    <row r="260" spans="2:12" x14ac:dyDescent="0.35">
      <c r="B260" s="10" t="s">
        <v>36</v>
      </c>
    </row>
    <row r="261" spans="2:12" x14ac:dyDescent="0.35">
      <c r="B261" s="9" t="s">
        <v>11</v>
      </c>
      <c r="C261" s="3">
        <v>1.6575735424230301E-2</v>
      </c>
      <c r="D261" s="3">
        <v>35.569095183862203</v>
      </c>
      <c r="E261" s="3">
        <v>0.96212893937936605</v>
      </c>
      <c r="F261" s="3">
        <v>0.994343185827267</v>
      </c>
      <c r="G261" s="3">
        <v>2.1749044354182998</v>
      </c>
      <c r="H261" s="3">
        <v>2.50180437787458</v>
      </c>
      <c r="I261" s="3">
        <v>1176.79</v>
      </c>
      <c r="J261" s="3">
        <v>3406448</v>
      </c>
      <c r="K261" s="3">
        <v>130193653760</v>
      </c>
      <c r="L261" s="3">
        <v>386.32</v>
      </c>
    </row>
    <row r="262" spans="2:12" x14ac:dyDescent="0.35">
      <c r="B262" s="9" t="s">
        <v>12</v>
      </c>
      <c r="C262" s="3">
        <v>1.9966801345243E-2</v>
      </c>
      <c r="D262" s="3">
        <v>33.966996099706101</v>
      </c>
      <c r="E262" s="3">
        <v>0.95085459019836405</v>
      </c>
      <c r="F262" s="3">
        <v>0.98999084525763403</v>
      </c>
      <c r="G262" s="3">
        <v>2.5184815721165301</v>
      </c>
      <c r="H262" s="3">
        <v>3.2644171968213</v>
      </c>
      <c r="I262" s="3">
        <v>1181.69</v>
      </c>
      <c r="J262" s="3">
        <v>3406448</v>
      </c>
      <c r="K262" s="3">
        <v>127408947200</v>
      </c>
      <c r="L262" s="3">
        <v>381.16</v>
      </c>
    </row>
    <row r="263" spans="2:12" x14ac:dyDescent="0.35">
      <c r="B263" s="9" t="s">
        <v>13</v>
      </c>
      <c r="C263" s="3">
        <v>2.67849877446312E-2</v>
      </c>
      <c r="D263" s="3">
        <v>31.428342636396099</v>
      </c>
      <c r="E263" s="3">
        <v>0.94393343446037503</v>
      </c>
      <c r="F263" s="3">
        <v>0.98168298264649001</v>
      </c>
      <c r="G263" s="3">
        <v>3.00187041429822</v>
      </c>
      <c r="H263" s="3">
        <v>4.5362428165072801</v>
      </c>
      <c r="I263" s="3">
        <v>1193.73</v>
      </c>
      <c r="J263" s="3">
        <v>3406448</v>
      </c>
      <c r="K263" s="3">
        <v>126712770560</v>
      </c>
      <c r="L263" s="3">
        <v>379.71</v>
      </c>
    </row>
    <row r="264" spans="2:12" x14ac:dyDescent="0.35">
      <c r="B264" s="9" t="s">
        <v>14</v>
      </c>
      <c r="C264" s="3">
        <v>4.3836859224918E-2</v>
      </c>
      <c r="D264" s="3">
        <v>27.1576939448668</v>
      </c>
      <c r="E264" s="3">
        <v>0.92726203481241498</v>
      </c>
      <c r="F264" s="3">
        <v>0.95873913238461805</v>
      </c>
      <c r="G264" s="3">
        <v>4.2995854938451803</v>
      </c>
      <c r="H264" s="3">
        <v>7.5857054224118299</v>
      </c>
      <c r="I264" s="3">
        <v>1221.5899999999999</v>
      </c>
      <c r="J264" s="3">
        <v>3406448</v>
      </c>
      <c r="K264" s="3">
        <v>126538726400</v>
      </c>
      <c r="L264" s="3">
        <v>380.63</v>
      </c>
    </row>
    <row r="265" spans="2:12" x14ac:dyDescent="0.35">
      <c r="B265" s="9" t="s">
        <v>15</v>
      </c>
      <c r="C265" s="3">
        <v>5.4319813299288498E-2</v>
      </c>
      <c r="D265" s="3">
        <v>25.291182803265901</v>
      </c>
      <c r="E265" s="3">
        <v>0.83064100753841397</v>
      </c>
      <c r="F265" s="3">
        <v>0.97401048613922903</v>
      </c>
      <c r="G265" s="3">
        <v>4.3821520149562598</v>
      </c>
      <c r="H265" s="3">
        <v>5.77489335362087</v>
      </c>
      <c r="I265" s="3">
        <v>1183.9000000000001</v>
      </c>
      <c r="J265" s="3">
        <v>3402992</v>
      </c>
      <c r="K265" s="3">
        <v>127267389440</v>
      </c>
      <c r="L265" s="3">
        <v>381.42</v>
      </c>
    </row>
    <row r="266" spans="2:12" x14ac:dyDescent="0.35">
      <c r="B266" s="9" t="s">
        <v>16</v>
      </c>
      <c r="C266" s="3">
        <v>2.1667290441761199E-2</v>
      </c>
      <c r="D266" s="3">
        <v>33.2613882780811</v>
      </c>
      <c r="E266" s="3">
        <v>0.94778807368111095</v>
      </c>
      <c r="F266" s="3">
        <v>0.98805411070553995</v>
      </c>
      <c r="G266" s="3">
        <v>2.7652898795482299</v>
      </c>
      <c r="H266" s="3">
        <v>3.45784751378583</v>
      </c>
      <c r="I266" s="3">
        <v>1177.22</v>
      </c>
      <c r="J266" s="3">
        <v>3405296</v>
      </c>
      <c r="K266" s="3">
        <v>127361761280</v>
      </c>
      <c r="L266" s="3">
        <v>381.58</v>
      </c>
    </row>
    <row r="267" spans="2:12" x14ac:dyDescent="0.35">
      <c r="B267" s="9" t="s">
        <v>17</v>
      </c>
      <c r="C267" s="3">
        <v>1.86496876389451E-2</v>
      </c>
      <c r="D267" s="3">
        <v>34.555627053088799</v>
      </c>
      <c r="E267" s="3">
        <v>0.95558617468912999</v>
      </c>
      <c r="F267" s="3">
        <v>0.99120627423913099</v>
      </c>
      <c r="G267" s="3">
        <v>2.38582749426712</v>
      </c>
      <c r="H267" s="3">
        <v>3.1176214905189199</v>
      </c>
      <c r="I267" s="3">
        <v>1178.19</v>
      </c>
      <c r="J267" s="3">
        <v>3411056</v>
      </c>
      <c r="K267" s="3">
        <v>127597690880</v>
      </c>
      <c r="L267" s="3">
        <v>381.79</v>
      </c>
    </row>
    <row r="268" spans="2:12" x14ac:dyDescent="0.35">
      <c r="B268" s="9" t="s">
        <v>18</v>
      </c>
      <c r="C268" s="3">
        <v>1.84718746696989E-2</v>
      </c>
      <c r="D268" s="3">
        <v>34.635038279723901</v>
      </c>
      <c r="E268" s="3">
        <v>0.95559958019870095</v>
      </c>
      <c r="F268" s="3">
        <v>0.98938044908201705</v>
      </c>
      <c r="G268" s="3">
        <v>2.3640669245377701</v>
      </c>
      <c r="H268" s="3">
        <v>3.10335215812571</v>
      </c>
      <c r="I268" s="3">
        <v>1179.57</v>
      </c>
      <c r="J268" s="3">
        <v>3420272</v>
      </c>
      <c r="K268" s="3">
        <v>127975178240</v>
      </c>
      <c r="L268" s="3">
        <v>382.92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1.8775106071401398E-2</v>
      </c>
      <c r="D270" s="3">
        <v>34.496344458293301</v>
      </c>
      <c r="E270" s="3">
        <v>0.956072936090126</v>
      </c>
      <c r="F270" s="3">
        <v>0.99202387841308404</v>
      </c>
      <c r="G270" s="3">
        <v>2.4819879884603302</v>
      </c>
      <c r="H270" s="3">
        <v>2.8522767521135699</v>
      </c>
      <c r="I270" s="3">
        <v>1185.06</v>
      </c>
      <c r="J270" s="3">
        <v>3406448</v>
      </c>
      <c r="K270" s="3">
        <v>130193653760</v>
      </c>
      <c r="L270" s="3">
        <v>386.32</v>
      </c>
    </row>
    <row r="271" spans="2:12" x14ac:dyDescent="0.35">
      <c r="B271" s="9" t="s">
        <v>12</v>
      </c>
      <c r="C271" s="3">
        <v>2.0420185408624301E-2</v>
      </c>
      <c r="D271" s="3">
        <v>33.7743755864687</v>
      </c>
      <c r="E271" s="3">
        <v>0.95050391403587997</v>
      </c>
      <c r="F271" s="3">
        <v>0.98836231853941403</v>
      </c>
      <c r="G271" s="3">
        <v>2.5713877785521899</v>
      </c>
      <c r="H271" s="3">
        <v>3.3076352187945601</v>
      </c>
      <c r="I271" s="3">
        <v>1180.44</v>
      </c>
      <c r="J271" s="3">
        <v>3406448</v>
      </c>
      <c r="K271" s="3">
        <v>127408947200</v>
      </c>
      <c r="L271" s="3">
        <v>381.16</v>
      </c>
    </row>
    <row r="272" spans="2:12" x14ac:dyDescent="0.35">
      <c r="B272" s="9" t="s">
        <v>13</v>
      </c>
      <c r="C272" s="3">
        <v>3.1452217686680599E-2</v>
      </c>
      <c r="D272" s="3">
        <v>30.0360536112894</v>
      </c>
      <c r="E272" s="3">
        <v>0.93470019637990498</v>
      </c>
      <c r="F272" s="3">
        <v>0.97075504406153801</v>
      </c>
      <c r="G272" s="3">
        <v>3.4918303927764298</v>
      </c>
      <c r="H272" s="3">
        <v>4.9236673679296903</v>
      </c>
      <c r="I272" s="3">
        <v>1200.47</v>
      </c>
      <c r="J272" s="3">
        <v>3406448</v>
      </c>
      <c r="K272" s="3">
        <v>126712770560</v>
      </c>
      <c r="L272" s="3">
        <v>379.71</v>
      </c>
    </row>
    <row r="273" spans="2:13" x14ac:dyDescent="0.35">
      <c r="B273" s="9" t="s">
        <v>14</v>
      </c>
      <c r="C273" s="3">
        <v>4.5746465115552699E-2</v>
      </c>
      <c r="D273" s="3">
        <v>26.789885263447601</v>
      </c>
      <c r="E273" s="3">
        <v>0.915407103504008</v>
      </c>
      <c r="F273" s="3">
        <v>0.94506468282096401</v>
      </c>
      <c r="G273" s="3">
        <v>4.7747772039697596</v>
      </c>
      <c r="H273" s="3">
        <v>7.3937002671063103</v>
      </c>
      <c r="I273" s="3">
        <v>1220.21</v>
      </c>
      <c r="J273" s="3">
        <v>3406448</v>
      </c>
      <c r="K273" s="3">
        <v>126538726400</v>
      </c>
      <c r="L273" s="3">
        <v>380.63</v>
      </c>
    </row>
    <row r="274" spans="2:13" x14ac:dyDescent="0.35">
      <c r="B274" s="9" t="s">
        <v>15</v>
      </c>
      <c r="C274" s="3">
        <v>5.6006348559984397E-2</v>
      </c>
      <c r="D274" s="3">
        <v>25.025541577138998</v>
      </c>
      <c r="E274" s="3">
        <v>0.82490467492549202</v>
      </c>
      <c r="F274" s="3">
        <v>0.97345808026917402</v>
      </c>
      <c r="G274" s="3">
        <v>4.3336907950778798</v>
      </c>
      <c r="H274" s="3">
        <v>5.8621635344197598</v>
      </c>
      <c r="I274" s="3">
        <v>1182.47</v>
      </c>
      <c r="J274" s="3">
        <v>3402992</v>
      </c>
      <c r="K274" s="3">
        <v>127267389440</v>
      </c>
      <c r="L274" s="3">
        <v>381.42</v>
      </c>
    </row>
    <row r="275" spans="2:13" x14ac:dyDescent="0.35">
      <c r="B275" s="9" t="s">
        <v>16</v>
      </c>
      <c r="C275" s="3">
        <v>2.2087351671283E-2</v>
      </c>
      <c r="D275" s="3">
        <v>33.095828447307497</v>
      </c>
      <c r="E275" s="3">
        <v>0.94649746022409498</v>
      </c>
      <c r="F275" s="3">
        <v>0.98900026829489696</v>
      </c>
      <c r="G275" s="3">
        <v>2.7783378181785201</v>
      </c>
      <c r="H275" s="3">
        <v>3.4892059794824202</v>
      </c>
      <c r="I275" s="3">
        <v>1176.04</v>
      </c>
      <c r="J275" s="3">
        <v>3405296</v>
      </c>
      <c r="K275" s="3">
        <v>127361761280</v>
      </c>
      <c r="L275" s="3">
        <v>381.58</v>
      </c>
    </row>
    <row r="276" spans="2:13" x14ac:dyDescent="0.35">
      <c r="B276" s="9" t="s">
        <v>17</v>
      </c>
      <c r="C276" s="3">
        <v>1.8740108421992901E-2</v>
      </c>
      <c r="D276" s="3">
        <v>34.512391169045102</v>
      </c>
      <c r="E276" s="3">
        <v>0.95524197667537702</v>
      </c>
      <c r="F276" s="3">
        <v>0.99126195863704603</v>
      </c>
      <c r="G276" s="3">
        <v>2.38965329545417</v>
      </c>
      <c r="H276" s="3">
        <v>3.1209187643407401</v>
      </c>
      <c r="I276" s="3">
        <v>1183.69</v>
      </c>
      <c r="J276" s="3">
        <v>3411056</v>
      </c>
      <c r="K276" s="3">
        <v>127597690880</v>
      </c>
      <c r="L276" s="3">
        <v>381.79</v>
      </c>
    </row>
    <row r="277" spans="2:13" x14ac:dyDescent="0.35">
      <c r="B277" s="9" t="s">
        <v>18</v>
      </c>
      <c r="C277" s="3">
        <v>1.8286631625571401E-2</v>
      </c>
      <c r="D277" s="3">
        <v>34.721958174033603</v>
      </c>
      <c r="E277" s="3">
        <v>0.95668186506698605</v>
      </c>
      <c r="F277" s="3">
        <v>0.99156307488309703</v>
      </c>
      <c r="G277" s="3">
        <v>2.2994202832867199</v>
      </c>
      <c r="H277" s="3">
        <v>3.0882580803902102</v>
      </c>
      <c r="I277" s="3">
        <v>1178.1300000000001</v>
      </c>
      <c r="J277" s="3">
        <v>3420272</v>
      </c>
      <c r="K277" s="3">
        <v>127975178240</v>
      </c>
      <c r="L277" s="3">
        <v>382.92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1.5817333168002198E-2</v>
      </c>
      <c r="D279" s="3">
        <v>35.972438998913098</v>
      </c>
      <c r="E279" s="3">
        <v>0.96243084097979603</v>
      </c>
      <c r="F279" s="3">
        <v>0.99437949517232005</v>
      </c>
      <c r="G279" s="3">
        <v>2.1549571268833301</v>
      </c>
      <c r="H279" s="3">
        <v>2.53966006101914</v>
      </c>
      <c r="I279" s="3">
        <v>1179.2</v>
      </c>
      <c r="J279" s="3">
        <v>3406448</v>
      </c>
      <c r="K279" s="3">
        <v>130193653760</v>
      </c>
      <c r="L279" s="3">
        <v>386.32</v>
      </c>
    </row>
    <row r="280" spans="2:13" x14ac:dyDescent="0.35">
      <c r="B280" s="9" t="s">
        <v>12</v>
      </c>
      <c r="C280" s="3">
        <v>2.0856122709501101E-2</v>
      </c>
      <c r="D280" s="3">
        <v>33.593235879334799</v>
      </c>
      <c r="E280" s="3">
        <v>0.94871388075879604</v>
      </c>
      <c r="F280" s="3">
        <v>0.98616392273867004</v>
      </c>
      <c r="G280" s="3">
        <v>2.6860153643466802</v>
      </c>
      <c r="H280" s="3">
        <v>3.39089415755996</v>
      </c>
      <c r="I280" s="3">
        <v>1178.79</v>
      </c>
      <c r="J280" s="3">
        <v>3406448</v>
      </c>
      <c r="K280" s="3">
        <v>127408947200</v>
      </c>
      <c r="L280" s="3">
        <v>381.16</v>
      </c>
    </row>
    <row r="281" spans="2:13" x14ac:dyDescent="0.35">
      <c r="B281" s="9" t="s">
        <v>13</v>
      </c>
      <c r="C281" s="3">
        <v>2.7679046260955999E-2</v>
      </c>
      <c r="D281" s="3">
        <v>31.145405136989101</v>
      </c>
      <c r="E281" s="3">
        <v>0.94017399961939296</v>
      </c>
      <c r="F281" s="3">
        <v>0.97812874970679298</v>
      </c>
      <c r="G281" s="3">
        <v>3.1595364695399302</v>
      </c>
      <c r="H281" s="3">
        <v>4.7027201397898803</v>
      </c>
      <c r="I281" s="3">
        <v>1206.46</v>
      </c>
      <c r="J281" s="3">
        <v>3406448</v>
      </c>
      <c r="K281" s="3">
        <v>126712770560</v>
      </c>
      <c r="L281" s="3">
        <v>379.71</v>
      </c>
    </row>
    <row r="282" spans="2:13" x14ac:dyDescent="0.35">
      <c r="B282" s="9" t="s">
        <v>14</v>
      </c>
      <c r="C282" s="3">
        <v>4.2513527577680003E-2</v>
      </c>
      <c r="D282" s="3">
        <v>27.424563399906301</v>
      </c>
      <c r="E282" s="3">
        <v>0.92764088425185198</v>
      </c>
      <c r="F282" s="3">
        <v>0.95840602329821301</v>
      </c>
      <c r="G282" s="3">
        <v>4.25173535797156</v>
      </c>
      <c r="H282" s="3">
        <v>6.9943719766210402</v>
      </c>
      <c r="I282" s="3">
        <v>1222.52</v>
      </c>
      <c r="J282" s="3">
        <v>3406448</v>
      </c>
      <c r="K282" s="3">
        <v>126538726400</v>
      </c>
      <c r="L282" s="3">
        <v>380.63</v>
      </c>
    </row>
    <row r="283" spans="2:13" x14ac:dyDescent="0.35">
      <c r="B283" s="9" t="s">
        <v>15</v>
      </c>
      <c r="C283" s="3">
        <v>5.1703288351855801E-2</v>
      </c>
      <c r="D283" s="3">
        <v>25.720138029918399</v>
      </c>
      <c r="E283" s="3">
        <v>0.84145920799925</v>
      </c>
      <c r="F283" s="3">
        <v>0.97614251691319698</v>
      </c>
      <c r="G283" s="3">
        <v>4.2245395519165498</v>
      </c>
      <c r="H283" s="3">
        <v>5.6651023315811404</v>
      </c>
      <c r="I283" s="3">
        <v>1174.6400000000001</v>
      </c>
      <c r="J283" s="3">
        <v>3402992</v>
      </c>
      <c r="K283" s="3">
        <v>127267389440</v>
      </c>
      <c r="L283" s="3">
        <v>381.42</v>
      </c>
    </row>
    <row r="284" spans="2:13" x14ac:dyDescent="0.35">
      <c r="B284" s="9" t="s">
        <v>16</v>
      </c>
      <c r="C284" s="3">
        <v>2.1080823711579402E-2</v>
      </c>
      <c r="D284" s="3">
        <v>33.497648107643201</v>
      </c>
      <c r="E284" s="3">
        <v>0.94950093647836198</v>
      </c>
      <c r="F284" s="3">
        <v>0.98979778269093899</v>
      </c>
      <c r="G284" s="3">
        <v>2.6665005202609402</v>
      </c>
      <c r="H284" s="3">
        <v>3.3520796866106601</v>
      </c>
      <c r="I284" s="3">
        <v>1177.8599999999999</v>
      </c>
      <c r="J284" s="3">
        <v>3405296</v>
      </c>
      <c r="K284" s="3">
        <v>127361761280</v>
      </c>
      <c r="L284" s="3">
        <v>381.58</v>
      </c>
    </row>
    <row r="285" spans="2:13" x14ac:dyDescent="0.35">
      <c r="B285" s="9" t="s">
        <v>17</v>
      </c>
      <c r="C285" s="3">
        <v>1.8907346051179399E-2</v>
      </c>
      <c r="D285" s="3">
        <v>34.436415401037003</v>
      </c>
      <c r="E285" s="3">
        <v>0.95462011256309598</v>
      </c>
      <c r="F285" s="3">
        <v>0.99117886361503205</v>
      </c>
      <c r="G285" s="3">
        <v>2.4033262969150102</v>
      </c>
      <c r="H285" s="3">
        <v>3.13269080881867</v>
      </c>
      <c r="I285" s="3">
        <v>1191.69</v>
      </c>
      <c r="J285" s="3">
        <v>3411056</v>
      </c>
      <c r="K285" s="3">
        <v>127597690880</v>
      </c>
      <c r="L285" s="3">
        <v>381.79</v>
      </c>
    </row>
    <row r="286" spans="2:13" x14ac:dyDescent="0.35">
      <c r="B286" s="9" t="s">
        <v>18</v>
      </c>
      <c r="C286" s="3">
        <v>1.9335347652103499E-2</v>
      </c>
      <c r="D286" s="3">
        <v>34.244005043454898</v>
      </c>
      <c r="E286" s="3">
        <v>0.95544750957336799</v>
      </c>
      <c r="F286" s="3">
        <v>0.99108232056745804</v>
      </c>
      <c r="G286" s="3">
        <v>2.3933502526044701</v>
      </c>
      <c r="H286" s="3">
        <v>3.1422195630410799</v>
      </c>
      <c r="I286" s="3">
        <v>1184.67</v>
      </c>
      <c r="J286" s="3">
        <v>3420272</v>
      </c>
      <c r="K286" s="3">
        <v>127975178240</v>
      </c>
      <c r="L286" s="3">
        <v>382.92</v>
      </c>
    </row>
    <row r="287" spans="2:13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2.789477059179421E-2</v>
      </c>
      <c r="D287" s="10">
        <f t="shared" ref="D287" si="8">(SUM(D198:D205)+SUM(D207:D214)+SUM(D216:D223)+SUM(D225:D232)+SUM(D234:D241)+SUM(D243:D250)+SUM(D252:D259)+SUM(D261:D268)+SUM(D270:D277)+SUM(D279:D286))/80</f>
        <v>31.816296441282031</v>
      </c>
      <c r="E287" s="10">
        <f t="shared" ref="E287" si="9">(SUM(E198:E205)+SUM(E207:E214)+SUM(E216:E223)+SUM(E225:E232)+SUM(E234:E241)+SUM(E243:E250)+SUM(E252:E259)+SUM(E261:E268)+SUM(E270:E277)+SUM(E279:E286))/80</f>
        <v>0.93277400782673681</v>
      </c>
      <c r="F287" s="10">
        <f t="shared" ref="F287:L287" si="10">(SUM(F198:F205)+SUM(F207:F214)+SUM(F216:F223)+SUM(F225:F232)+SUM(F234:F241)+SUM(F243:F250)+SUM(F252:F259)+SUM(F261:F268)+SUM(F270:F277)+SUM(F279:F286))/80</f>
        <v>0.98219891502728562</v>
      </c>
      <c r="G287" s="10">
        <f t="shared" si="10"/>
        <v>3.0403794427287982</v>
      </c>
      <c r="H287" s="10">
        <f t="shared" si="10"/>
        <v>4.1759791473135879</v>
      </c>
      <c r="I287" s="10">
        <f t="shared" si="10"/>
        <v>1187.3498750000001</v>
      </c>
      <c r="J287" s="10">
        <f t="shared" si="10"/>
        <v>3408176</v>
      </c>
      <c r="K287" s="10">
        <f t="shared" si="10"/>
        <v>127632014720</v>
      </c>
      <c r="L287" s="10">
        <f t="shared" si="10"/>
        <v>381.94124999999997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2.4124429231942118E-2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32.74262458670249</v>
      </c>
      <c r="E288" s="12">
        <f t="shared" si="11"/>
        <v>0.94752713453157411</v>
      </c>
      <c r="F288" s="12">
        <f t="shared" si="11"/>
        <v>0.98339396710416993</v>
      </c>
      <c r="G288" s="12">
        <f t="shared" si="11"/>
        <v>2.852567291298572</v>
      </c>
      <c r="H288" s="12">
        <f t="shared" si="11"/>
        <v>3.9397167193999945</v>
      </c>
      <c r="I288" s="12">
        <f t="shared" si="11"/>
        <v>1188.8037142857147</v>
      </c>
      <c r="J288" s="12">
        <f t="shared" si="11"/>
        <v>3408916.5714285714</v>
      </c>
      <c r="K288" s="12">
        <f t="shared" si="11"/>
        <v>127684104045.71428</v>
      </c>
      <c r="L288" s="12">
        <f t="shared" si="11"/>
        <v>382.01571428571424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1.8273275930953001E-2</v>
      </c>
      <c r="D293" s="3">
        <v>34.725131100372998</v>
      </c>
      <c r="E293" s="3">
        <v>0.97386048028708405</v>
      </c>
      <c r="F293" s="3">
        <v>0.99647981072678404</v>
      </c>
      <c r="G293" s="3">
        <v>1.87059140055211</v>
      </c>
      <c r="H293" s="3">
        <v>3.4871944887718498</v>
      </c>
      <c r="I293" s="3">
        <v>5101.71</v>
      </c>
      <c r="J293" s="3">
        <v>3403108</v>
      </c>
      <c r="K293" s="3">
        <v>500703723520</v>
      </c>
      <c r="L293" s="3">
        <v>1475.71</v>
      </c>
    </row>
    <row r="294" spans="2:12" x14ac:dyDescent="0.35">
      <c r="B294" s="9" t="s">
        <v>12</v>
      </c>
      <c r="C294" s="3">
        <v>2.0200361043007299E-2</v>
      </c>
      <c r="D294" s="3">
        <v>33.8610613629344</v>
      </c>
      <c r="E294" s="3">
        <v>0.97053348426097796</v>
      </c>
      <c r="F294" s="3">
        <v>0.99503972376350303</v>
      </c>
      <c r="G294" s="3">
        <v>2.02132110925871</v>
      </c>
      <c r="H294" s="3">
        <v>4.0743773139813797</v>
      </c>
      <c r="I294" s="3">
        <v>5107.18</v>
      </c>
      <c r="J294" s="3">
        <v>3403108</v>
      </c>
      <c r="K294" s="3">
        <v>489991118848</v>
      </c>
      <c r="L294" s="3">
        <v>1458.84</v>
      </c>
    </row>
    <row r="295" spans="2:12" x14ac:dyDescent="0.35">
      <c r="B295" s="9" t="s">
        <v>13</v>
      </c>
      <c r="C295" s="3">
        <v>2.4794648329277798E-2</v>
      </c>
      <c r="D295" s="3">
        <v>32.090876001649903</v>
      </c>
      <c r="E295" s="3">
        <v>0.967550899278248</v>
      </c>
      <c r="F295" s="3">
        <v>0.99095308777625801</v>
      </c>
      <c r="G295" s="3">
        <v>2.3136565643973399</v>
      </c>
      <c r="H295" s="3">
        <v>5.2224181346787502</v>
      </c>
      <c r="I295" s="3">
        <v>5135.96</v>
      </c>
      <c r="J295" s="3">
        <v>3403108</v>
      </c>
      <c r="K295" s="3">
        <v>487312967680</v>
      </c>
      <c r="L295" s="3">
        <v>1453.2</v>
      </c>
    </row>
    <row r="296" spans="2:12" x14ac:dyDescent="0.35">
      <c r="B296" s="9" t="s">
        <v>14</v>
      </c>
      <c r="C296" s="3">
        <v>3.6701609188035902E-2</v>
      </c>
      <c r="D296" s="3">
        <v>28.698804481095099</v>
      </c>
      <c r="E296" s="3">
        <v>0.95924490538712603</v>
      </c>
      <c r="F296" s="3">
        <v>0.97662312587236499</v>
      </c>
      <c r="G296" s="3">
        <v>3.2142289860608302</v>
      </c>
      <c r="H296" s="3">
        <v>7.9629888504640496</v>
      </c>
      <c r="I296" s="3">
        <v>5250.12</v>
      </c>
      <c r="J296" s="3">
        <v>3403108</v>
      </c>
      <c r="K296" s="3">
        <v>486643429888</v>
      </c>
      <c r="L296" s="3">
        <v>1452.86</v>
      </c>
    </row>
    <row r="297" spans="2:12" x14ac:dyDescent="0.35">
      <c r="B297" s="9" t="s">
        <v>15</v>
      </c>
      <c r="C297" s="3">
        <v>4.7340134316445397E-2</v>
      </c>
      <c r="D297" s="3">
        <v>26.486264762481699</v>
      </c>
      <c r="E297" s="3">
        <v>0.91851874255797195</v>
      </c>
      <c r="F297" s="3">
        <v>0.98603242280209702</v>
      </c>
      <c r="G297" s="3">
        <v>3.66297122405572</v>
      </c>
      <c r="H297" s="3">
        <v>6.4105927200522901</v>
      </c>
      <c r="I297" s="3">
        <v>5088.0600000000004</v>
      </c>
      <c r="J297" s="3">
        <v>3399652</v>
      </c>
      <c r="K297" s="3">
        <v>489446121472</v>
      </c>
      <c r="L297" s="3">
        <v>1457.75</v>
      </c>
    </row>
    <row r="298" spans="2:12" x14ac:dyDescent="0.35">
      <c r="B298" s="9" t="s">
        <v>16</v>
      </c>
      <c r="C298" s="3">
        <v>2.0500975266766801E-2</v>
      </c>
      <c r="D298" s="3">
        <v>33.733433396278699</v>
      </c>
      <c r="E298" s="3">
        <v>0.96989690810326801</v>
      </c>
      <c r="F298" s="3">
        <v>0.99496066189803001</v>
      </c>
      <c r="G298" s="3">
        <v>2.0584290523682398</v>
      </c>
      <c r="H298" s="3">
        <v>4.1019482263397897</v>
      </c>
      <c r="I298" s="3">
        <v>5107.92</v>
      </c>
      <c r="J298" s="3">
        <v>3401956</v>
      </c>
      <c r="K298" s="3">
        <v>489809453056</v>
      </c>
      <c r="L298" s="3">
        <v>1456.77</v>
      </c>
    </row>
    <row r="299" spans="2:12" x14ac:dyDescent="0.35">
      <c r="B299" s="9" t="s">
        <v>17</v>
      </c>
      <c r="C299" s="3">
        <v>1.8397338984589399E-2</v>
      </c>
      <c r="D299" s="3">
        <v>34.6673434979257</v>
      </c>
      <c r="E299" s="3">
        <v>0.973158426481603</v>
      </c>
      <c r="F299" s="3">
        <v>0.995540230066155</v>
      </c>
      <c r="G299" s="3">
        <v>1.85878915648071</v>
      </c>
      <c r="H299" s="3">
        <v>3.85392997031146</v>
      </c>
      <c r="I299" s="3">
        <v>5117.07</v>
      </c>
      <c r="J299" s="3">
        <v>3407716</v>
      </c>
      <c r="K299" s="3">
        <v>490717782016</v>
      </c>
      <c r="L299" s="3">
        <v>1459.43</v>
      </c>
    </row>
    <row r="300" spans="2:12" x14ac:dyDescent="0.35">
      <c r="B300" s="9" t="s">
        <v>18</v>
      </c>
      <c r="C300" s="3">
        <v>1.77930248342466E-2</v>
      </c>
      <c r="D300" s="3">
        <v>34.955174401987897</v>
      </c>
      <c r="E300" s="3">
        <v>0.97425570150129204</v>
      </c>
      <c r="F300" s="3">
        <v>0.99580127270253604</v>
      </c>
      <c r="G300" s="3">
        <v>1.8108372475438901</v>
      </c>
      <c r="H300" s="3">
        <v>3.7635802279705302</v>
      </c>
      <c r="I300" s="3">
        <v>5096.93</v>
      </c>
      <c r="J300" s="3">
        <v>3416932</v>
      </c>
      <c r="K300" s="3">
        <v>492171108352</v>
      </c>
      <c r="L300" s="3">
        <v>1465.07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1.74515989676104E-2</v>
      </c>
      <c r="D302" s="3">
        <v>35.121702009022997</v>
      </c>
      <c r="E302" s="3">
        <v>0.97434815524599305</v>
      </c>
      <c r="F302" s="3">
        <v>0.99657010858699202</v>
      </c>
      <c r="G302" s="3">
        <v>1.8154308971907001</v>
      </c>
      <c r="H302" s="3">
        <v>3.3992201581582</v>
      </c>
      <c r="I302" s="3">
        <v>5105.7299999999996</v>
      </c>
      <c r="J302" s="3">
        <v>3403108</v>
      </c>
      <c r="K302" s="3">
        <v>500703723520</v>
      </c>
      <c r="L302" s="3">
        <v>1475.71</v>
      </c>
    </row>
    <row r="303" spans="2:12" x14ac:dyDescent="0.35">
      <c r="B303" s="9" t="s">
        <v>12</v>
      </c>
      <c r="C303" s="3">
        <v>1.9111811940820501E-2</v>
      </c>
      <c r="D303" s="3">
        <v>34.339141046278201</v>
      </c>
      <c r="E303" s="3">
        <v>0.97200726232525503</v>
      </c>
      <c r="F303" s="3">
        <v>0.99537432452691199</v>
      </c>
      <c r="G303" s="3">
        <v>1.93367867671194</v>
      </c>
      <c r="H303" s="3">
        <v>3.9390883419963498</v>
      </c>
      <c r="I303" s="3">
        <v>5090.46</v>
      </c>
      <c r="J303" s="3">
        <v>3403108</v>
      </c>
      <c r="K303" s="3">
        <v>489991118848</v>
      </c>
      <c r="L303" s="3">
        <v>1458.84</v>
      </c>
    </row>
    <row r="304" spans="2:12" x14ac:dyDescent="0.35">
      <c r="B304" s="9" t="s">
        <v>13</v>
      </c>
      <c r="C304" s="3">
        <v>2.41522592030134E-2</v>
      </c>
      <c r="D304" s="3">
        <v>32.318929596220102</v>
      </c>
      <c r="E304" s="3">
        <v>0.96837902618105498</v>
      </c>
      <c r="F304" s="3">
        <v>0.99139199110084997</v>
      </c>
      <c r="G304" s="3">
        <v>2.2602989044918398</v>
      </c>
      <c r="H304" s="3">
        <v>5.1598412221635597</v>
      </c>
      <c r="I304" s="3">
        <v>5156.6899999999996</v>
      </c>
      <c r="J304" s="3">
        <v>3403108</v>
      </c>
      <c r="K304" s="3">
        <v>487312967680</v>
      </c>
      <c r="L304" s="3">
        <v>1453.2</v>
      </c>
    </row>
    <row r="305" spans="2:12" x14ac:dyDescent="0.35">
      <c r="B305" s="9" t="s">
        <v>14</v>
      </c>
      <c r="C305" s="3">
        <v>3.5573703375415502E-2</v>
      </c>
      <c r="D305" s="3">
        <v>28.967871632983801</v>
      </c>
      <c r="E305" s="3">
        <v>0.96087689832217105</v>
      </c>
      <c r="F305" s="3">
        <v>0.98047218722461404</v>
      </c>
      <c r="G305" s="3">
        <v>3.0634899360394798</v>
      </c>
      <c r="H305" s="3">
        <v>7.6747053486180299</v>
      </c>
      <c r="I305" s="3">
        <v>5228.33</v>
      </c>
      <c r="J305" s="3">
        <v>3403108</v>
      </c>
      <c r="K305" s="3">
        <v>486643429888</v>
      </c>
      <c r="L305" s="3">
        <v>1452.86</v>
      </c>
    </row>
    <row r="306" spans="2:12" x14ac:dyDescent="0.35">
      <c r="B306" s="9" t="s">
        <v>15</v>
      </c>
      <c r="C306" s="3">
        <v>4.8075145153776401E-2</v>
      </c>
      <c r="D306" s="3">
        <v>26.3526690757027</v>
      </c>
      <c r="E306" s="3">
        <v>0.91733422212375204</v>
      </c>
      <c r="F306" s="3">
        <v>0.98586238813624205</v>
      </c>
      <c r="G306" s="3">
        <v>3.6920440890642698</v>
      </c>
      <c r="H306" s="3">
        <v>6.4503503974372904</v>
      </c>
      <c r="I306" s="3">
        <v>5118.24</v>
      </c>
      <c r="J306" s="3">
        <v>3399652</v>
      </c>
      <c r="K306" s="3">
        <v>489446121472</v>
      </c>
      <c r="L306" s="3">
        <v>1457.75</v>
      </c>
    </row>
    <row r="307" spans="2:12" x14ac:dyDescent="0.35">
      <c r="B307" s="9" t="s">
        <v>16</v>
      </c>
      <c r="C307" s="3">
        <v>1.9950834716411701E-2</v>
      </c>
      <c r="D307" s="3">
        <v>33.967998764645898</v>
      </c>
      <c r="E307" s="3">
        <v>0.97063382073704996</v>
      </c>
      <c r="F307" s="3">
        <v>0.99500519646149199</v>
      </c>
      <c r="G307" s="3">
        <v>1.9982898923660899</v>
      </c>
      <c r="H307" s="3">
        <v>4.0470821705107198</v>
      </c>
      <c r="I307" s="3">
        <v>5148.5600000000004</v>
      </c>
      <c r="J307" s="3">
        <v>3401956</v>
      </c>
      <c r="K307" s="3">
        <v>489809453056</v>
      </c>
      <c r="L307" s="3">
        <v>1456.77</v>
      </c>
    </row>
    <row r="308" spans="2:12" x14ac:dyDescent="0.35">
      <c r="B308" s="9" t="s">
        <v>17</v>
      </c>
      <c r="C308" s="3">
        <v>1.8886350292506699E-2</v>
      </c>
      <c r="D308" s="3">
        <v>34.440282093480803</v>
      </c>
      <c r="E308" s="3">
        <v>0.97276835454620703</v>
      </c>
      <c r="F308" s="3">
        <v>0.995090568055914</v>
      </c>
      <c r="G308" s="3">
        <v>1.9044836987899201</v>
      </c>
      <c r="H308" s="3">
        <v>3.88877930300416</v>
      </c>
      <c r="I308" s="3">
        <v>5104.46</v>
      </c>
      <c r="J308" s="3">
        <v>3407716</v>
      </c>
      <c r="K308" s="3">
        <v>490717782016</v>
      </c>
      <c r="L308" s="3">
        <v>1459.43</v>
      </c>
    </row>
    <row r="309" spans="2:12" x14ac:dyDescent="0.35">
      <c r="B309" s="9" t="s">
        <v>18</v>
      </c>
      <c r="C309" s="3">
        <v>1.8168877239572799E-2</v>
      </c>
      <c r="D309" s="3">
        <v>34.774661326110603</v>
      </c>
      <c r="E309" s="3">
        <v>0.97378786735859302</v>
      </c>
      <c r="F309" s="3">
        <v>0.99556968009749303</v>
      </c>
      <c r="G309" s="3">
        <v>1.84043123366352</v>
      </c>
      <c r="H309" s="3">
        <v>3.8087559529146402</v>
      </c>
      <c r="I309" s="3">
        <v>5111.88</v>
      </c>
      <c r="J309" s="3">
        <v>3416932</v>
      </c>
      <c r="K309" s="3">
        <v>492171108352</v>
      </c>
      <c r="L309" s="3">
        <v>1465.07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1.5480640576139701E-2</v>
      </c>
      <c r="D311" s="3">
        <v>36.152170628568399</v>
      </c>
      <c r="E311" s="3">
        <v>0.97712935261927503</v>
      </c>
      <c r="F311" s="3">
        <v>0.99708939127115204</v>
      </c>
      <c r="G311" s="3">
        <v>1.6550377976978099</v>
      </c>
      <c r="H311" s="3">
        <v>3.1909139026247999</v>
      </c>
      <c r="I311" s="3">
        <v>5143.45</v>
      </c>
      <c r="J311" s="3">
        <v>3403108</v>
      </c>
      <c r="K311" s="3">
        <v>500703723520</v>
      </c>
      <c r="L311" s="3">
        <v>1475.71</v>
      </c>
    </row>
    <row r="312" spans="2:12" x14ac:dyDescent="0.35">
      <c r="B312" s="9" t="s">
        <v>12</v>
      </c>
      <c r="C312" s="3">
        <v>1.9925320146653599E-2</v>
      </c>
      <c r="D312" s="3">
        <v>33.979359404447798</v>
      </c>
      <c r="E312" s="3">
        <v>0.97136037489662697</v>
      </c>
      <c r="F312" s="3">
        <v>0.99523372794599096</v>
      </c>
      <c r="G312" s="3">
        <v>1.9897824573313201</v>
      </c>
      <c r="H312" s="3">
        <v>4.0551460625995697</v>
      </c>
      <c r="I312" s="3">
        <v>5097.55</v>
      </c>
      <c r="J312" s="3">
        <v>3403108</v>
      </c>
      <c r="K312" s="3">
        <v>489991118848</v>
      </c>
      <c r="L312" s="3">
        <v>1458.84</v>
      </c>
    </row>
    <row r="313" spans="2:12" x14ac:dyDescent="0.35">
      <c r="B313" s="9" t="s">
        <v>13</v>
      </c>
      <c r="C313" s="3">
        <v>2.4350227873914099E-2</v>
      </c>
      <c r="D313" s="3">
        <v>32.247436826470697</v>
      </c>
      <c r="E313" s="3">
        <v>0.96845923164132097</v>
      </c>
      <c r="F313" s="3">
        <v>0.99158371521966804</v>
      </c>
      <c r="G313" s="3">
        <v>2.2763581170048099</v>
      </c>
      <c r="H313" s="3">
        <v>5.1608153778939396</v>
      </c>
      <c r="I313" s="3">
        <v>5167.2700000000004</v>
      </c>
      <c r="J313" s="3">
        <v>3403108</v>
      </c>
      <c r="K313" s="3">
        <v>487312967680</v>
      </c>
      <c r="L313" s="3">
        <v>1453.2</v>
      </c>
    </row>
    <row r="314" spans="2:12" x14ac:dyDescent="0.35">
      <c r="B314" s="9" t="s">
        <v>14</v>
      </c>
      <c r="C314" s="3">
        <v>3.5977092639129203E-2</v>
      </c>
      <c r="D314" s="3">
        <v>28.870440181901699</v>
      </c>
      <c r="E314" s="3">
        <v>0.96022209773042499</v>
      </c>
      <c r="F314" s="3">
        <v>0.97867175309135002</v>
      </c>
      <c r="G314" s="3">
        <v>3.1149842302532198</v>
      </c>
      <c r="H314" s="3">
        <v>7.7877330265506997</v>
      </c>
      <c r="I314" s="3">
        <v>5232.67</v>
      </c>
      <c r="J314" s="3">
        <v>3403108</v>
      </c>
      <c r="K314" s="3">
        <v>486643429888</v>
      </c>
      <c r="L314" s="3">
        <v>1452.86</v>
      </c>
    </row>
    <row r="315" spans="2:12" x14ac:dyDescent="0.35">
      <c r="B315" s="9" t="s">
        <v>15</v>
      </c>
      <c r="C315" s="3">
        <v>4.6247805013504999E-2</v>
      </c>
      <c r="D315" s="3">
        <v>26.689077072078799</v>
      </c>
      <c r="E315" s="3">
        <v>0.92220139955880598</v>
      </c>
      <c r="F315" s="3">
        <v>0.98676208673563404</v>
      </c>
      <c r="G315" s="3">
        <v>3.5585815123217399</v>
      </c>
      <c r="H315" s="3">
        <v>6.3108378072242601</v>
      </c>
      <c r="I315" s="3">
        <v>5126.29</v>
      </c>
      <c r="J315" s="3">
        <v>3399652</v>
      </c>
      <c r="K315" s="3">
        <v>489446121472</v>
      </c>
      <c r="L315" s="3">
        <v>1457.75</v>
      </c>
    </row>
    <row r="316" spans="2:12" x14ac:dyDescent="0.35">
      <c r="B316" s="9" t="s">
        <v>16</v>
      </c>
      <c r="C316" s="3">
        <v>2.2162783905550099E-2</v>
      </c>
      <c r="D316" s="3">
        <v>33.061007567593897</v>
      </c>
      <c r="E316" s="3">
        <v>0.96725753639013201</v>
      </c>
      <c r="F316" s="3">
        <v>0.99439442832244995</v>
      </c>
      <c r="G316" s="3">
        <v>2.1730902671346999</v>
      </c>
      <c r="H316" s="3">
        <v>4.3355991794489901</v>
      </c>
      <c r="I316" s="3">
        <v>5106.09</v>
      </c>
      <c r="J316" s="3">
        <v>3401956</v>
      </c>
      <c r="K316" s="3">
        <v>489809453056</v>
      </c>
      <c r="L316" s="3">
        <v>1456.77</v>
      </c>
    </row>
    <row r="317" spans="2:12" x14ac:dyDescent="0.35">
      <c r="B317" s="9" t="s">
        <v>17</v>
      </c>
      <c r="C317" s="3">
        <v>1.8314310516479401E-2</v>
      </c>
      <c r="D317" s="3">
        <v>34.706400395980602</v>
      </c>
      <c r="E317" s="3">
        <v>0.97309038375252999</v>
      </c>
      <c r="F317" s="3">
        <v>0.99555406118711198</v>
      </c>
      <c r="G317" s="3">
        <v>1.8658555680328801</v>
      </c>
      <c r="H317" s="3">
        <v>3.8668001811418802</v>
      </c>
      <c r="I317" s="3">
        <v>5120.33</v>
      </c>
      <c r="J317" s="3">
        <v>3407716</v>
      </c>
      <c r="K317" s="3">
        <v>490717782016</v>
      </c>
      <c r="L317" s="3">
        <v>1459.43</v>
      </c>
    </row>
    <row r="318" spans="2:12" x14ac:dyDescent="0.35">
      <c r="B318" s="9" t="s">
        <v>18</v>
      </c>
      <c r="C318" s="3">
        <v>1.7957951659115901E-2</v>
      </c>
      <c r="D318" s="3">
        <v>34.875876081800797</v>
      </c>
      <c r="E318" s="3">
        <v>0.97402219327577799</v>
      </c>
      <c r="F318" s="3">
        <v>0.99573531074201405</v>
      </c>
      <c r="G318" s="3">
        <v>1.83466723984349</v>
      </c>
      <c r="H318" s="3">
        <v>3.7768239647711801</v>
      </c>
      <c r="I318" s="3">
        <v>5111.68</v>
      </c>
      <c r="J318" s="3">
        <v>3416932</v>
      </c>
      <c r="K318" s="3">
        <v>492171108352</v>
      </c>
      <c r="L318" s="3">
        <v>1465.07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1.6568658348530801E-2</v>
      </c>
      <c r="D320" s="3">
        <v>35.568292109203398</v>
      </c>
      <c r="E320" s="3">
        <v>0.97572777917269105</v>
      </c>
      <c r="F320" s="3">
        <v>0.99684029975205901</v>
      </c>
      <c r="G320" s="3">
        <v>1.7379089217956101</v>
      </c>
      <c r="H320" s="3">
        <v>3.2868524472540899</v>
      </c>
      <c r="I320" s="3">
        <v>5098.21</v>
      </c>
      <c r="J320" s="3">
        <v>3403108</v>
      </c>
      <c r="K320" s="3">
        <v>500703723520</v>
      </c>
      <c r="L320" s="3">
        <v>1475.71</v>
      </c>
    </row>
    <row r="321" spans="2:12" x14ac:dyDescent="0.35">
      <c r="B321" s="9" t="s">
        <v>12</v>
      </c>
      <c r="C321" s="3">
        <v>1.9930480134926001E-2</v>
      </c>
      <c r="D321" s="3">
        <v>33.976955806701802</v>
      </c>
      <c r="E321" s="3">
        <v>0.97107058863050599</v>
      </c>
      <c r="F321" s="3">
        <v>0.99521084627913103</v>
      </c>
      <c r="G321" s="3">
        <v>1.98652386498957</v>
      </c>
      <c r="H321" s="3">
        <v>4.0465024582049098</v>
      </c>
      <c r="I321" s="3">
        <v>5127.2</v>
      </c>
      <c r="J321" s="3">
        <v>3403108</v>
      </c>
      <c r="K321" s="3">
        <v>489991118848</v>
      </c>
      <c r="L321" s="3">
        <v>1458.84</v>
      </c>
    </row>
    <row r="322" spans="2:12" x14ac:dyDescent="0.35">
      <c r="B322" s="9" t="s">
        <v>13</v>
      </c>
      <c r="C322" s="3">
        <v>2.35657254577099E-2</v>
      </c>
      <c r="D322" s="3">
        <v>32.531211884193603</v>
      </c>
      <c r="E322" s="3">
        <v>0.969446915224498</v>
      </c>
      <c r="F322" s="3">
        <v>0.99163140626912305</v>
      </c>
      <c r="G322" s="3">
        <v>2.2190433894972701</v>
      </c>
      <c r="H322" s="3">
        <v>5.0939589249769099</v>
      </c>
      <c r="I322" s="3">
        <v>5126.33</v>
      </c>
      <c r="J322" s="3">
        <v>3403108</v>
      </c>
      <c r="K322" s="3">
        <v>487312967680</v>
      </c>
      <c r="L322" s="3">
        <v>1453.2</v>
      </c>
    </row>
    <row r="323" spans="2:12" x14ac:dyDescent="0.35">
      <c r="B323" s="9" t="s">
        <v>14</v>
      </c>
      <c r="C323" s="3">
        <v>3.5590410058598101E-2</v>
      </c>
      <c r="D323" s="3">
        <v>28.964042763102501</v>
      </c>
      <c r="E323" s="3">
        <v>0.96106594642328902</v>
      </c>
      <c r="F323" s="3">
        <v>0.98049613708174199</v>
      </c>
      <c r="G323" s="3">
        <v>3.0937481660023001</v>
      </c>
      <c r="H323" s="3">
        <v>7.5911004180824904</v>
      </c>
      <c r="I323" s="3">
        <v>5207.71</v>
      </c>
      <c r="J323" s="3">
        <v>3403108</v>
      </c>
      <c r="K323" s="3">
        <v>486643429888</v>
      </c>
      <c r="L323" s="3">
        <v>1452.86</v>
      </c>
    </row>
    <row r="324" spans="2:12" x14ac:dyDescent="0.35">
      <c r="B324" s="9" t="s">
        <v>15</v>
      </c>
      <c r="C324" s="3">
        <v>4.7578458371366102E-2</v>
      </c>
      <c r="D324" s="3">
        <v>26.442907141789</v>
      </c>
      <c r="E324" s="3">
        <v>0.91930056922750802</v>
      </c>
      <c r="F324" s="3">
        <v>0.98601821083074304</v>
      </c>
      <c r="G324" s="3">
        <v>3.6530585119013299</v>
      </c>
      <c r="H324" s="3">
        <v>6.4190630083967504</v>
      </c>
      <c r="I324" s="3">
        <v>5116.8900000000003</v>
      </c>
      <c r="J324" s="3">
        <v>3399652</v>
      </c>
      <c r="K324" s="3">
        <v>489446121472</v>
      </c>
      <c r="L324" s="3">
        <v>1457.75</v>
      </c>
    </row>
    <row r="325" spans="2:12" x14ac:dyDescent="0.35">
      <c r="B325" s="9" t="s">
        <v>16</v>
      </c>
      <c r="C325" s="3">
        <v>2.01687959125053E-2</v>
      </c>
      <c r="D325" s="3">
        <v>33.874765995804701</v>
      </c>
      <c r="E325" s="3">
        <v>0.97002408306945498</v>
      </c>
      <c r="F325" s="3">
        <v>0.99494623253067904</v>
      </c>
      <c r="G325" s="3">
        <v>2.0349521758180602</v>
      </c>
      <c r="H325" s="3">
        <v>4.0857440294207503</v>
      </c>
      <c r="I325" s="3">
        <v>5101.2299999999996</v>
      </c>
      <c r="J325" s="3">
        <v>3401956</v>
      </c>
      <c r="K325" s="3">
        <v>489809453056</v>
      </c>
      <c r="L325" s="3">
        <v>1456.77</v>
      </c>
    </row>
    <row r="326" spans="2:12" x14ac:dyDescent="0.35">
      <c r="B326" s="9" t="s">
        <v>17</v>
      </c>
      <c r="C326" s="3">
        <v>1.8846858012872201E-2</v>
      </c>
      <c r="D326" s="3">
        <v>34.459363169149</v>
      </c>
      <c r="E326" s="3">
        <v>0.97248923962373102</v>
      </c>
      <c r="F326" s="3">
        <v>0.99542329430571297</v>
      </c>
      <c r="G326" s="3">
        <v>1.89434345874817</v>
      </c>
      <c r="H326" s="3">
        <v>3.9016362803430602</v>
      </c>
      <c r="I326" s="3">
        <v>5087.82</v>
      </c>
      <c r="J326" s="3">
        <v>3407716</v>
      </c>
      <c r="K326" s="3">
        <v>490717782016</v>
      </c>
      <c r="L326" s="3">
        <v>1459.43</v>
      </c>
    </row>
    <row r="327" spans="2:12" x14ac:dyDescent="0.35">
      <c r="B327" s="9" t="s">
        <v>18</v>
      </c>
      <c r="C327" s="3">
        <v>1.7713665883434201E-2</v>
      </c>
      <c r="D327" s="3">
        <v>34.993573341099598</v>
      </c>
      <c r="E327" s="3">
        <v>0.97449769158962696</v>
      </c>
      <c r="F327" s="3">
        <v>0.99585221431547399</v>
      </c>
      <c r="G327" s="3">
        <v>1.80317948140773</v>
      </c>
      <c r="H327" s="3">
        <v>3.7373096128753698</v>
      </c>
      <c r="I327" s="3">
        <v>5100.79</v>
      </c>
      <c r="J327" s="3">
        <v>3416932</v>
      </c>
      <c r="K327" s="3">
        <v>492171108352</v>
      </c>
      <c r="L327" s="3">
        <v>1465.07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1.6501344052735501E-2</v>
      </c>
      <c r="D329" s="3">
        <v>35.604365725207302</v>
      </c>
      <c r="E329" s="3">
        <v>0.97629551896852995</v>
      </c>
      <c r="F329" s="3">
        <v>0.99679993970847403</v>
      </c>
      <c r="G329" s="3">
        <v>1.73324586886934</v>
      </c>
      <c r="H329" s="3">
        <v>3.37824315311321</v>
      </c>
      <c r="I329" s="3">
        <v>5117.57</v>
      </c>
      <c r="J329" s="3">
        <v>3403108</v>
      </c>
      <c r="K329" s="3">
        <v>500703723520</v>
      </c>
      <c r="L329" s="3">
        <v>1475.71</v>
      </c>
    </row>
    <row r="330" spans="2:12" x14ac:dyDescent="0.35">
      <c r="B330" s="9" t="s">
        <v>12</v>
      </c>
      <c r="C330" s="3">
        <v>1.9047969851839101E-2</v>
      </c>
      <c r="D330" s="3">
        <v>34.368068053197803</v>
      </c>
      <c r="E330" s="3">
        <v>0.97201890732632101</v>
      </c>
      <c r="F330" s="3">
        <v>0.99530147766877697</v>
      </c>
      <c r="G330" s="3">
        <v>1.91914154622842</v>
      </c>
      <c r="H330" s="3">
        <v>3.95621589511381</v>
      </c>
      <c r="I330" s="3">
        <v>5139.54</v>
      </c>
      <c r="J330" s="3">
        <v>3403108</v>
      </c>
      <c r="K330" s="3">
        <v>489991118848</v>
      </c>
      <c r="L330" s="3">
        <v>1458.84</v>
      </c>
    </row>
    <row r="331" spans="2:12" x14ac:dyDescent="0.35">
      <c r="B331" s="9" t="s">
        <v>13</v>
      </c>
      <c r="C331" s="3">
        <v>2.4036891762835199E-2</v>
      </c>
      <c r="D331" s="3">
        <v>32.360153286366</v>
      </c>
      <c r="E331" s="3">
        <v>0.96881793640696001</v>
      </c>
      <c r="F331" s="3">
        <v>0.99153091106013103</v>
      </c>
      <c r="G331" s="3">
        <v>2.25604907077342</v>
      </c>
      <c r="H331" s="3">
        <v>5.1346429467680901</v>
      </c>
      <c r="I331" s="3">
        <v>5147.32</v>
      </c>
      <c r="J331" s="3">
        <v>3403108</v>
      </c>
      <c r="K331" s="3">
        <v>487312967680</v>
      </c>
      <c r="L331" s="3">
        <v>1453.2</v>
      </c>
    </row>
    <row r="332" spans="2:12" x14ac:dyDescent="0.35">
      <c r="B332" s="9" t="s">
        <v>14</v>
      </c>
      <c r="C332" s="3">
        <v>3.5330273324187998E-2</v>
      </c>
      <c r="D332" s="3">
        <v>29.027895772421498</v>
      </c>
      <c r="E332" s="3">
        <v>0.96069203494908495</v>
      </c>
      <c r="F332" s="3">
        <v>0.98056407984906102</v>
      </c>
      <c r="G332" s="3">
        <v>3.06087041677762</v>
      </c>
      <c r="H332" s="3">
        <v>7.6212403353424696</v>
      </c>
      <c r="I332" s="3">
        <v>5211.1000000000004</v>
      </c>
      <c r="J332" s="3">
        <v>3403108</v>
      </c>
      <c r="K332" s="3">
        <v>486643429888</v>
      </c>
      <c r="L332" s="3">
        <v>1452.86</v>
      </c>
    </row>
    <row r="333" spans="2:12" x14ac:dyDescent="0.35">
      <c r="B333" s="9" t="s">
        <v>15</v>
      </c>
      <c r="C333" s="3">
        <v>4.9053243991276203E-2</v>
      </c>
      <c r="D333" s="3">
        <v>26.178203088337298</v>
      </c>
      <c r="E333" s="3">
        <v>0.91688860362500402</v>
      </c>
      <c r="F333" s="3">
        <v>0.984884909037259</v>
      </c>
      <c r="G333" s="3">
        <v>3.7525801990174701</v>
      </c>
      <c r="H333" s="3">
        <v>6.6461996685850604</v>
      </c>
      <c r="I333" s="3">
        <v>5133.9399999999996</v>
      </c>
      <c r="J333" s="3">
        <v>3399652</v>
      </c>
      <c r="K333" s="3">
        <v>489446121472</v>
      </c>
      <c r="L333" s="3">
        <v>1457.75</v>
      </c>
    </row>
    <row r="334" spans="2:12" x14ac:dyDescent="0.35">
      <c r="B334" s="9" t="s">
        <v>16</v>
      </c>
      <c r="C334" s="3">
        <v>2.0512660357127201E-2</v>
      </c>
      <c r="D334" s="3">
        <v>33.728914350396302</v>
      </c>
      <c r="E334" s="3">
        <v>0.96963227037417798</v>
      </c>
      <c r="F334" s="3">
        <v>0.99473763825351202</v>
      </c>
      <c r="G334" s="3">
        <v>2.0550471649172999</v>
      </c>
      <c r="H334" s="3">
        <v>4.1308681010592698</v>
      </c>
      <c r="I334" s="3">
        <v>5113.1000000000004</v>
      </c>
      <c r="J334" s="3">
        <v>3401956</v>
      </c>
      <c r="K334" s="3">
        <v>489809453056</v>
      </c>
      <c r="L334" s="3">
        <v>1456.77</v>
      </c>
    </row>
    <row r="335" spans="2:12" x14ac:dyDescent="0.35">
      <c r="B335" s="9" t="s">
        <v>17</v>
      </c>
      <c r="C335" s="3">
        <v>1.8911741822841398E-2</v>
      </c>
      <c r="D335" s="3">
        <v>34.429592046120398</v>
      </c>
      <c r="E335" s="3">
        <v>0.97243406980279401</v>
      </c>
      <c r="F335" s="3">
        <v>0.99529843927594797</v>
      </c>
      <c r="G335" s="3">
        <v>1.9179390353554799</v>
      </c>
      <c r="H335" s="3">
        <v>3.9327563297489299</v>
      </c>
      <c r="I335" s="3">
        <v>5088.12</v>
      </c>
      <c r="J335" s="3">
        <v>3407716</v>
      </c>
      <c r="K335" s="3">
        <v>490717782016</v>
      </c>
      <c r="L335" s="3">
        <v>1459.43</v>
      </c>
    </row>
    <row r="336" spans="2:12" x14ac:dyDescent="0.35">
      <c r="B336" s="9" t="s">
        <v>18</v>
      </c>
      <c r="C336" s="3">
        <v>1.8332249567244399E-2</v>
      </c>
      <c r="D336" s="3">
        <v>34.698406209104398</v>
      </c>
      <c r="E336" s="3">
        <v>0.973615474872214</v>
      </c>
      <c r="F336" s="3">
        <v>0.99557739940228596</v>
      </c>
      <c r="G336" s="3">
        <v>1.8459694306829</v>
      </c>
      <c r="H336" s="3">
        <v>3.8414640213025399</v>
      </c>
      <c r="I336" s="3">
        <v>5102.25</v>
      </c>
      <c r="J336" s="3">
        <v>3416932</v>
      </c>
      <c r="K336" s="3">
        <v>492171108352</v>
      </c>
      <c r="L336" s="3">
        <v>1465.07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2.08518416577387E-2</v>
      </c>
      <c r="D338" s="3">
        <v>33.586977761643901</v>
      </c>
      <c r="E338" s="3">
        <v>0.97028981846113704</v>
      </c>
      <c r="F338" s="3">
        <v>0.99581945360857604</v>
      </c>
      <c r="G338" s="3">
        <v>2.0583086761474298</v>
      </c>
      <c r="H338" s="3">
        <v>3.7840831751984401</v>
      </c>
      <c r="I338" s="3">
        <v>5124.26</v>
      </c>
      <c r="J338" s="3">
        <v>3403108</v>
      </c>
      <c r="K338" s="3">
        <v>500703723520</v>
      </c>
      <c r="L338" s="3">
        <v>1475.71</v>
      </c>
    </row>
    <row r="339" spans="2:12" x14ac:dyDescent="0.35">
      <c r="B339" s="9" t="s">
        <v>12</v>
      </c>
      <c r="C339" s="3">
        <v>2.0171685399818499E-2</v>
      </c>
      <c r="D339" s="3">
        <v>33.873345166259902</v>
      </c>
      <c r="E339" s="3">
        <v>0.97049801673320302</v>
      </c>
      <c r="F339" s="3">
        <v>0.99501778351527204</v>
      </c>
      <c r="G339" s="3">
        <v>2.0202281810676199</v>
      </c>
      <c r="H339" s="3">
        <v>4.0661162001802502</v>
      </c>
      <c r="I339" s="3">
        <v>5090.5</v>
      </c>
      <c r="J339" s="3">
        <v>3403108</v>
      </c>
      <c r="K339" s="3">
        <v>489991118848</v>
      </c>
      <c r="L339" s="3">
        <v>1458.84</v>
      </c>
    </row>
    <row r="340" spans="2:12" x14ac:dyDescent="0.35">
      <c r="B340" s="9" t="s">
        <v>13</v>
      </c>
      <c r="C340" s="3">
        <v>2.46010636469755E-2</v>
      </c>
      <c r="D340" s="3">
        <v>32.159508363170303</v>
      </c>
      <c r="E340" s="3">
        <v>0.96753720165616497</v>
      </c>
      <c r="F340" s="3">
        <v>0.99118599469020097</v>
      </c>
      <c r="G340" s="3">
        <v>2.31348148226955</v>
      </c>
      <c r="H340" s="3">
        <v>5.2075825369146598</v>
      </c>
      <c r="I340" s="3">
        <v>5130.76</v>
      </c>
      <c r="J340" s="3">
        <v>3403108</v>
      </c>
      <c r="K340" s="3">
        <v>487312967680</v>
      </c>
      <c r="L340" s="3">
        <v>1453.2</v>
      </c>
    </row>
    <row r="341" spans="2:12" x14ac:dyDescent="0.35">
      <c r="B341" s="9" t="s">
        <v>14</v>
      </c>
      <c r="C341" s="3">
        <v>3.6213162523270302E-2</v>
      </c>
      <c r="D341" s="3">
        <v>28.8138229750056</v>
      </c>
      <c r="E341" s="3">
        <v>0.960551372521391</v>
      </c>
      <c r="F341" s="3">
        <v>0.97927444411079101</v>
      </c>
      <c r="G341" s="3">
        <v>3.11701259376462</v>
      </c>
      <c r="H341" s="3">
        <v>7.8040494947042101</v>
      </c>
      <c r="I341" s="3">
        <v>5244.78</v>
      </c>
      <c r="J341" s="3">
        <v>3403108</v>
      </c>
      <c r="K341" s="3">
        <v>486643429888</v>
      </c>
      <c r="L341" s="3">
        <v>1452.86</v>
      </c>
    </row>
    <row r="342" spans="2:12" x14ac:dyDescent="0.35">
      <c r="B342" s="9" t="s">
        <v>15</v>
      </c>
      <c r="C342" s="3">
        <v>4.7803395764146502E-2</v>
      </c>
      <c r="D342" s="3">
        <v>26.402098328151101</v>
      </c>
      <c r="E342" s="3">
        <v>0.91833671563911601</v>
      </c>
      <c r="F342" s="3">
        <v>0.98571545257852</v>
      </c>
      <c r="G342" s="3">
        <v>3.6763412984246302</v>
      </c>
      <c r="H342" s="3">
        <v>6.4396316961954199</v>
      </c>
      <c r="I342" s="3">
        <v>5086.97</v>
      </c>
      <c r="J342" s="3">
        <v>3399652</v>
      </c>
      <c r="K342" s="3">
        <v>489446121472</v>
      </c>
      <c r="L342" s="3">
        <v>1457.75</v>
      </c>
    </row>
    <row r="343" spans="2:12" x14ac:dyDescent="0.35">
      <c r="B343" s="9" t="s">
        <v>16</v>
      </c>
      <c r="C343" s="3">
        <v>2.0001157820185699E-2</v>
      </c>
      <c r="D343" s="3">
        <v>33.946297486380303</v>
      </c>
      <c r="E343" s="3">
        <v>0.97036613131405702</v>
      </c>
      <c r="F343" s="3">
        <v>0.99505256693885202</v>
      </c>
      <c r="G343" s="3">
        <v>2.01488516142643</v>
      </c>
      <c r="H343" s="3">
        <v>4.0519068453856901</v>
      </c>
      <c r="I343" s="3">
        <v>5109.59</v>
      </c>
      <c r="J343" s="3">
        <v>3401956</v>
      </c>
      <c r="K343" s="3">
        <v>489809453056</v>
      </c>
      <c r="L343" s="3">
        <v>1456.77</v>
      </c>
    </row>
    <row r="344" spans="2:12" x14ac:dyDescent="0.35">
      <c r="B344" s="9" t="s">
        <v>17</v>
      </c>
      <c r="C344" s="3">
        <v>1.9550901812296899E-2</v>
      </c>
      <c r="D344" s="3">
        <v>34.1422372906869</v>
      </c>
      <c r="E344" s="3">
        <v>0.97180040726489503</v>
      </c>
      <c r="F344" s="3">
        <v>0.99525787462621396</v>
      </c>
      <c r="G344" s="3">
        <v>1.9393353051592701</v>
      </c>
      <c r="H344" s="3">
        <v>3.97627231872473</v>
      </c>
      <c r="I344" s="3">
        <v>5108.8500000000004</v>
      </c>
      <c r="J344" s="3">
        <v>3407716</v>
      </c>
      <c r="K344" s="3">
        <v>490717782016</v>
      </c>
      <c r="L344" s="3">
        <v>1459.43</v>
      </c>
    </row>
    <row r="345" spans="2:12" x14ac:dyDescent="0.35">
      <c r="B345" s="9" t="s">
        <v>18</v>
      </c>
      <c r="C345" s="3">
        <v>1.7747333278891501E-2</v>
      </c>
      <c r="D345" s="3">
        <v>34.977278795905001</v>
      </c>
      <c r="E345" s="3">
        <v>0.97419665939228195</v>
      </c>
      <c r="F345" s="3">
        <v>0.99578708551167305</v>
      </c>
      <c r="G345" s="3">
        <v>1.811786000893</v>
      </c>
      <c r="H345" s="3">
        <v>3.7522442483824201</v>
      </c>
      <c r="I345" s="3">
        <v>5120.03</v>
      </c>
      <c r="J345" s="3">
        <v>3416932</v>
      </c>
      <c r="K345" s="3">
        <v>492171108352</v>
      </c>
      <c r="L345" s="3">
        <v>1465.07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2.0251175198461299E-2</v>
      </c>
      <c r="D347" s="3">
        <v>33.839504986365498</v>
      </c>
      <c r="E347" s="3">
        <v>0.96986116220710705</v>
      </c>
      <c r="F347" s="3">
        <v>0.99564902115896003</v>
      </c>
      <c r="G347" s="3">
        <v>2.05518913544417</v>
      </c>
      <c r="H347" s="3">
        <v>3.7958178670793399</v>
      </c>
      <c r="I347" s="3">
        <v>5135.93</v>
      </c>
      <c r="J347" s="3">
        <v>3403108</v>
      </c>
      <c r="K347" s="3">
        <v>500703723520</v>
      </c>
      <c r="L347" s="3">
        <v>1475.71</v>
      </c>
    </row>
    <row r="348" spans="2:12" x14ac:dyDescent="0.35">
      <c r="B348" s="9" t="s">
        <v>12</v>
      </c>
      <c r="C348" s="3">
        <v>1.9198882033218598E-2</v>
      </c>
      <c r="D348" s="3">
        <v>34.299976270614799</v>
      </c>
      <c r="E348" s="3">
        <v>0.97168440897570196</v>
      </c>
      <c r="F348" s="3">
        <v>0.99525313673913796</v>
      </c>
      <c r="G348" s="3">
        <v>1.94429413017119</v>
      </c>
      <c r="H348" s="3">
        <v>3.9595912892242602</v>
      </c>
      <c r="I348" s="3">
        <v>5148.43</v>
      </c>
      <c r="J348" s="3">
        <v>3403108</v>
      </c>
      <c r="K348" s="3">
        <v>489991118848</v>
      </c>
      <c r="L348" s="3">
        <v>1458.84</v>
      </c>
    </row>
    <row r="349" spans="2:12" x14ac:dyDescent="0.35">
      <c r="B349" s="9" t="s">
        <v>13</v>
      </c>
      <c r="C349" s="3">
        <v>2.37431807808208E-2</v>
      </c>
      <c r="D349" s="3">
        <v>32.465702372503301</v>
      </c>
      <c r="E349" s="3">
        <v>0.96948369008920199</v>
      </c>
      <c r="F349" s="3">
        <v>0.99181046155326502</v>
      </c>
      <c r="G349" s="3">
        <v>2.2308992135358201</v>
      </c>
      <c r="H349" s="3">
        <v>5.05999239423444</v>
      </c>
      <c r="I349" s="3">
        <v>5153.95</v>
      </c>
      <c r="J349" s="3">
        <v>3403108</v>
      </c>
      <c r="K349" s="3">
        <v>487312967680</v>
      </c>
      <c r="L349" s="3">
        <v>1453.2</v>
      </c>
    </row>
    <row r="350" spans="2:12" x14ac:dyDescent="0.35">
      <c r="B350" s="9" t="s">
        <v>14</v>
      </c>
      <c r="C350" s="3">
        <v>3.5465100770015599E-2</v>
      </c>
      <c r="D350" s="3">
        <v>28.9950128639145</v>
      </c>
      <c r="E350" s="3">
        <v>0.960544374895826</v>
      </c>
      <c r="F350" s="3">
        <v>0.97894468357194997</v>
      </c>
      <c r="G350" s="3">
        <v>3.0601270111610002</v>
      </c>
      <c r="H350" s="3">
        <v>7.6041844992112999</v>
      </c>
      <c r="I350" s="3">
        <v>5220.16</v>
      </c>
      <c r="J350" s="3">
        <v>3403108</v>
      </c>
      <c r="K350" s="3">
        <v>486643429888</v>
      </c>
      <c r="L350" s="3">
        <v>1452.86</v>
      </c>
    </row>
    <row r="351" spans="2:12" x14ac:dyDescent="0.35">
      <c r="B351" s="9" t="s">
        <v>15</v>
      </c>
      <c r="C351" s="3">
        <v>5.0834841801820303E-2</v>
      </c>
      <c r="D351" s="3">
        <v>25.868262771941701</v>
      </c>
      <c r="E351" s="3">
        <v>0.91142332439731</v>
      </c>
      <c r="F351" s="3">
        <v>0.98293607704997699</v>
      </c>
      <c r="G351" s="3">
        <v>3.8800496190621598</v>
      </c>
      <c r="H351" s="3">
        <v>6.7532526385412499</v>
      </c>
      <c r="I351" s="3">
        <v>5108.8999999999996</v>
      </c>
      <c r="J351" s="3">
        <v>3399652</v>
      </c>
      <c r="K351" s="3">
        <v>489446121472</v>
      </c>
      <c r="L351" s="3">
        <v>1457.75</v>
      </c>
    </row>
    <row r="352" spans="2:12" x14ac:dyDescent="0.35">
      <c r="B352" s="9" t="s">
        <v>16</v>
      </c>
      <c r="C352" s="3">
        <v>1.9957494289848301E-2</v>
      </c>
      <c r="D352" s="3">
        <v>33.965482923704201</v>
      </c>
      <c r="E352" s="3">
        <v>0.97050916617416005</v>
      </c>
      <c r="F352" s="3">
        <v>0.99484185240335299</v>
      </c>
      <c r="G352" s="3">
        <v>2.0093593230735798</v>
      </c>
      <c r="H352" s="3">
        <v>4.0557902348156603</v>
      </c>
      <c r="I352" s="3">
        <v>5104.93</v>
      </c>
      <c r="J352" s="3">
        <v>3401956</v>
      </c>
      <c r="K352" s="3">
        <v>489809453056</v>
      </c>
      <c r="L352" s="3">
        <v>1456.77</v>
      </c>
    </row>
    <row r="353" spans="2:12" x14ac:dyDescent="0.35">
      <c r="B353" s="9" t="s">
        <v>17</v>
      </c>
      <c r="C353" s="3">
        <v>1.8770090624801901E-2</v>
      </c>
      <c r="D353" s="3">
        <v>34.494124165427898</v>
      </c>
      <c r="E353" s="3">
        <v>0.97259633777766097</v>
      </c>
      <c r="F353" s="3">
        <v>0.99532074882215005</v>
      </c>
      <c r="G353" s="3">
        <v>1.90312299410563</v>
      </c>
      <c r="H353" s="3">
        <v>3.90066553970727</v>
      </c>
      <c r="I353" s="3">
        <v>5100.49</v>
      </c>
      <c r="J353" s="3">
        <v>3407716</v>
      </c>
      <c r="K353" s="3">
        <v>490717782016</v>
      </c>
      <c r="L353" s="3">
        <v>1459.43</v>
      </c>
    </row>
    <row r="354" spans="2:12" x14ac:dyDescent="0.35">
      <c r="B354" s="9" t="s">
        <v>18</v>
      </c>
      <c r="C354" s="3">
        <v>1.7792077921975399E-2</v>
      </c>
      <c r="D354" s="3">
        <v>34.954960549588399</v>
      </c>
      <c r="E354" s="3">
        <v>0.97415923015628103</v>
      </c>
      <c r="F354" s="3">
        <v>0.99575734188795995</v>
      </c>
      <c r="G354" s="3">
        <v>1.8168006405142501</v>
      </c>
      <c r="H354" s="3">
        <v>3.7651883106332402</v>
      </c>
      <c r="I354" s="3">
        <v>5116.97</v>
      </c>
      <c r="J354" s="3">
        <v>3416932</v>
      </c>
      <c r="K354" s="3">
        <v>492171108352</v>
      </c>
      <c r="L354" s="3">
        <v>1465.07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1.6499048024872301E-2</v>
      </c>
      <c r="D356" s="3">
        <v>35.604819370996701</v>
      </c>
      <c r="E356" s="3">
        <v>0.97587694688616</v>
      </c>
      <c r="F356" s="3">
        <v>0.99686291861462994</v>
      </c>
      <c r="G356" s="3">
        <v>1.7361799335563399</v>
      </c>
      <c r="H356" s="3">
        <v>3.2796372061696202</v>
      </c>
      <c r="I356" s="3">
        <v>5138.2299999999996</v>
      </c>
      <c r="J356" s="3">
        <v>3403108</v>
      </c>
      <c r="K356" s="3">
        <v>500703723520</v>
      </c>
      <c r="L356" s="3">
        <v>1475.71</v>
      </c>
    </row>
    <row r="357" spans="2:12" x14ac:dyDescent="0.35">
      <c r="B357" s="9" t="s">
        <v>12</v>
      </c>
      <c r="C357" s="3">
        <v>1.9833838204854501E-2</v>
      </c>
      <c r="D357" s="3">
        <v>34.018729074766497</v>
      </c>
      <c r="E357" s="3">
        <v>0.97094916032626999</v>
      </c>
      <c r="F357" s="3">
        <v>0.99508352103257003</v>
      </c>
      <c r="G357" s="3">
        <v>1.9919595426821299</v>
      </c>
      <c r="H357" s="3">
        <v>4.0533275247330502</v>
      </c>
      <c r="I357" s="3">
        <v>5130.5600000000004</v>
      </c>
      <c r="J357" s="3">
        <v>3403108</v>
      </c>
      <c r="K357" s="3">
        <v>489991118848</v>
      </c>
      <c r="L357" s="3">
        <v>1458.84</v>
      </c>
    </row>
    <row r="358" spans="2:12" x14ac:dyDescent="0.35">
      <c r="B358" s="9" t="s">
        <v>13</v>
      </c>
      <c r="C358" s="3">
        <v>2.3599640649138401E-2</v>
      </c>
      <c r="D358" s="3">
        <v>32.519135293005</v>
      </c>
      <c r="E358" s="3">
        <v>0.96912120760939002</v>
      </c>
      <c r="F358" s="3">
        <v>0.99162327100798897</v>
      </c>
      <c r="G358" s="3">
        <v>2.21970777304452</v>
      </c>
      <c r="H358" s="3">
        <v>5.0924507338308098</v>
      </c>
      <c r="I358" s="3">
        <v>5156.62</v>
      </c>
      <c r="J358" s="3">
        <v>3403108</v>
      </c>
      <c r="K358" s="3">
        <v>487312967680</v>
      </c>
      <c r="L358" s="3">
        <v>1453.2</v>
      </c>
    </row>
    <row r="359" spans="2:12" x14ac:dyDescent="0.35">
      <c r="B359" s="9" t="s">
        <v>14</v>
      </c>
      <c r="C359" s="3">
        <v>3.6914886557628403E-2</v>
      </c>
      <c r="D359" s="3">
        <v>28.6473089973518</v>
      </c>
      <c r="E359" s="3">
        <v>0.959268923467126</v>
      </c>
      <c r="F359" s="3">
        <v>0.97801392130658404</v>
      </c>
      <c r="G359" s="3">
        <v>3.2360221528127</v>
      </c>
      <c r="H359" s="3">
        <v>7.9058602944724203</v>
      </c>
      <c r="I359" s="3">
        <v>5223.08</v>
      </c>
      <c r="J359" s="3">
        <v>3403108</v>
      </c>
      <c r="K359" s="3">
        <v>486643429888</v>
      </c>
      <c r="L359" s="3">
        <v>1452.86</v>
      </c>
    </row>
    <row r="360" spans="2:12" x14ac:dyDescent="0.35">
      <c r="B360" s="9" t="s">
        <v>15</v>
      </c>
      <c r="C360" s="3">
        <v>4.7514246445518799E-2</v>
      </c>
      <c r="D360" s="3">
        <v>26.454794220391999</v>
      </c>
      <c r="E360" s="3">
        <v>0.91939522504873605</v>
      </c>
      <c r="F360" s="3">
        <v>0.98600188472918404</v>
      </c>
      <c r="G360" s="3">
        <v>3.64997666080099</v>
      </c>
      <c r="H360" s="3">
        <v>6.3803448004260703</v>
      </c>
      <c r="I360" s="3">
        <v>5117.13</v>
      </c>
      <c r="J360" s="3">
        <v>3399652</v>
      </c>
      <c r="K360" s="3">
        <v>489446121472</v>
      </c>
      <c r="L360" s="3">
        <v>1457.75</v>
      </c>
    </row>
    <row r="361" spans="2:12" x14ac:dyDescent="0.35">
      <c r="B361" s="9" t="s">
        <v>16</v>
      </c>
      <c r="C361" s="3">
        <v>2.0720779295324902E-2</v>
      </c>
      <c r="D361" s="3">
        <v>33.641500202375397</v>
      </c>
      <c r="E361" s="3">
        <v>0.96939430899630596</v>
      </c>
      <c r="F361" s="3">
        <v>0.99483724696770803</v>
      </c>
      <c r="G361" s="3">
        <v>2.0728692705371699</v>
      </c>
      <c r="H361" s="3">
        <v>4.1419902103489896</v>
      </c>
      <c r="I361" s="3">
        <v>5092.45</v>
      </c>
      <c r="J361" s="3">
        <v>3401956</v>
      </c>
      <c r="K361" s="3">
        <v>489809453056</v>
      </c>
      <c r="L361" s="3">
        <v>1456.77</v>
      </c>
    </row>
    <row r="362" spans="2:12" x14ac:dyDescent="0.35">
      <c r="B362" s="9" t="s">
        <v>17</v>
      </c>
      <c r="C362" s="3">
        <v>1.8543202695406699E-2</v>
      </c>
      <c r="D362" s="3">
        <v>34.598873754929201</v>
      </c>
      <c r="E362" s="3">
        <v>0.972718142680008</v>
      </c>
      <c r="F362" s="3">
        <v>0.99547096565716497</v>
      </c>
      <c r="G362" s="3">
        <v>1.89238873557082</v>
      </c>
      <c r="H362" s="3">
        <v>3.8848523711182201</v>
      </c>
      <c r="I362" s="3">
        <v>5124.1099999999997</v>
      </c>
      <c r="J362" s="3">
        <v>3407716</v>
      </c>
      <c r="K362" s="3">
        <v>490717782016</v>
      </c>
      <c r="L362" s="3">
        <v>1459.43</v>
      </c>
    </row>
    <row r="363" spans="2:12" x14ac:dyDescent="0.35">
      <c r="B363" s="9" t="s">
        <v>18</v>
      </c>
      <c r="C363" s="3">
        <v>1.84416316524336E-2</v>
      </c>
      <c r="D363" s="3">
        <v>34.646582811740899</v>
      </c>
      <c r="E363" s="3">
        <v>0.97347577037156297</v>
      </c>
      <c r="F363" s="3">
        <v>0.99563322021377398</v>
      </c>
      <c r="G363" s="3">
        <v>1.86155271432484</v>
      </c>
      <c r="H363" s="3">
        <v>3.83222533667645</v>
      </c>
      <c r="I363" s="3">
        <v>5117.12</v>
      </c>
      <c r="J363" s="3">
        <v>3416932</v>
      </c>
      <c r="K363" s="3">
        <v>492171108352</v>
      </c>
      <c r="L363" s="3">
        <v>1465.07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1.7867478318612701E-2</v>
      </c>
      <c r="D365" s="3">
        <v>34.918191467700403</v>
      </c>
      <c r="E365" s="3">
        <v>0.97346445251385305</v>
      </c>
      <c r="F365" s="3">
        <v>0.99638455739789</v>
      </c>
      <c r="G365" s="3">
        <v>1.86041155730913</v>
      </c>
      <c r="H365" s="3">
        <v>3.5160042266909599</v>
      </c>
      <c r="I365" s="3">
        <v>5107.5200000000004</v>
      </c>
      <c r="J365" s="3">
        <v>3403108</v>
      </c>
      <c r="K365" s="3">
        <v>500703723520</v>
      </c>
      <c r="L365" s="3">
        <v>1475.71</v>
      </c>
    </row>
    <row r="366" spans="2:12" x14ac:dyDescent="0.35">
      <c r="B366" s="9" t="s">
        <v>12</v>
      </c>
      <c r="C366" s="3">
        <v>1.96807899198977E-2</v>
      </c>
      <c r="D366" s="3">
        <v>34.0856342254583</v>
      </c>
      <c r="E366" s="3">
        <v>0.971523063014606</v>
      </c>
      <c r="F366" s="3">
        <v>0.99511057264820002</v>
      </c>
      <c r="G366" s="3">
        <v>1.9740931768264101</v>
      </c>
      <c r="H366" s="3">
        <v>4.0071695332089297</v>
      </c>
      <c r="I366" s="3">
        <v>5127.8599999999997</v>
      </c>
      <c r="J366" s="3">
        <v>3403108</v>
      </c>
      <c r="K366" s="3">
        <v>489991118848</v>
      </c>
      <c r="L366" s="3">
        <v>1458.84</v>
      </c>
    </row>
    <row r="367" spans="2:12" x14ac:dyDescent="0.35">
      <c r="B367" s="9" t="s">
        <v>13</v>
      </c>
      <c r="C367" s="3">
        <v>2.4121504527674899E-2</v>
      </c>
      <c r="D367" s="3">
        <v>32.329456975332199</v>
      </c>
      <c r="E367" s="3">
        <v>0.96882019747458503</v>
      </c>
      <c r="F367" s="3">
        <v>0.99162441874069596</v>
      </c>
      <c r="G367" s="3">
        <v>2.26660406532051</v>
      </c>
      <c r="H367" s="3">
        <v>5.1295301232875197</v>
      </c>
      <c r="I367" s="3">
        <v>5157.88</v>
      </c>
      <c r="J367" s="3">
        <v>3403108</v>
      </c>
      <c r="K367" s="3">
        <v>487312967680</v>
      </c>
      <c r="L367" s="3">
        <v>1453.2</v>
      </c>
    </row>
    <row r="368" spans="2:12" x14ac:dyDescent="0.35">
      <c r="B368" s="9" t="s">
        <v>14</v>
      </c>
      <c r="C368" s="3">
        <v>3.65079231784632E-2</v>
      </c>
      <c r="D368" s="3">
        <v>28.743286930215699</v>
      </c>
      <c r="E368" s="3">
        <v>0.96043318840863401</v>
      </c>
      <c r="F368" s="3">
        <v>0.97843757624938199</v>
      </c>
      <c r="G368" s="3">
        <v>3.1322893809266201</v>
      </c>
      <c r="H368" s="3">
        <v>7.94497934917002</v>
      </c>
      <c r="I368" s="3">
        <v>5232.46</v>
      </c>
      <c r="J368" s="3">
        <v>3403108</v>
      </c>
      <c r="K368" s="3">
        <v>486643429888</v>
      </c>
      <c r="L368" s="3">
        <v>1452.86</v>
      </c>
    </row>
    <row r="369" spans="2:13" x14ac:dyDescent="0.35">
      <c r="B369" s="9" t="s">
        <v>15</v>
      </c>
      <c r="C369" s="3">
        <v>4.8329515885337397E-2</v>
      </c>
      <c r="D369" s="3">
        <v>26.307152850379101</v>
      </c>
      <c r="E369" s="3">
        <v>0.91771059714380399</v>
      </c>
      <c r="F369" s="3">
        <v>0.98554013588214495</v>
      </c>
      <c r="G369" s="3">
        <v>3.70809399436029</v>
      </c>
      <c r="H369" s="3">
        <v>6.4878502704147802</v>
      </c>
      <c r="I369" s="3">
        <v>5125.5600000000004</v>
      </c>
      <c r="J369" s="3">
        <v>3399652</v>
      </c>
      <c r="K369" s="3">
        <v>489446121472</v>
      </c>
      <c r="L369" s="3">
        <v>1457.75</v>
      </c>
    </row>
    <row r="370" spans="2:13" x14ac:dyDescent="0.35">
      <c r="B370" s="9" t="s">
        <v>16</v>
      </c>
      <c r="C370" s="3">
        <v>2.07225734278252E-2</v>
      </c>
      <c r="D370" s="3">
        <v>33.641040829857502</v>
      </c>
      <c r="E370" s="3">
        <v>0.96944288487487096</v>
      </c>
      <c r="F370" s="3">
        <v>0.99469015066484701</v>
      </c>
      <c r="G370" s="3">
        <v>2.07973331836719</v>
      </c>
      <c r="H370" s="3">
        <v>4.1505582557759402</v>
      </c>
      <c r="I370" s="3">
        <v>5103.1099999999997</v>
      </c>
      <c r="J370" s="3">
        <v>3401956</v>
      </c>
      <c r="K370" s="3">
        <v>489809453056</v>
      </c>
      <c r="L370" s="3">
        <v>1456.77</v>
      </c>
    </row>
    <row r="371" spans="2:13" x14ac:dyDescent="0.35">
      <c r="B371" s="9" t="s">
        <v>17</v>
      </c>
      <c r="C371" s="3">
        <v>1.8347554410605801E-2</v>
      </c>
      <c r="D371" s="3">
        <v>34.690139136932302</v>
      </c>
      <c r="E371" s="3">
        <v>0.97317131692010195</v>
      </c>
      <c r="F371" s="3">
        <v>0.99558360035953997</v>
      </c>
      <c r="G371" s="3">
        <v>1.8670918916238901</v>
      </c>
      <c r="H371" s="3">
        <v>3.84032508725844</v>
      </c>
      <c r="I371" s="3">
        <v>5119.04</v>
      </c>
      <c r="J371" s="3">
        <v>3407716</v>
      </c>
      <c r="K371" s="3">
        <v>490717782016</v>
      </c>
      <c r="L371" s="3">
        <v>1459.43</v>
      </c>
    </row>
    <row r="372" spans="2:13" x14ac:dyDescent="0.35">
      <c r="B372" s="9" t="s">
        <v>18</v>
      </c>
      <c r="C372" s="3">
        <v>1.7995463986824001E-2</v>
      </c>
      <c r="D372" s="3">
        <v>34.856915026392102</v>
      </c>
      <c r="E372" s="3">
        <v>0.97426211367386095</v>
      </c>
      <c r="F372" s="3">
        <v>0.99576634402268305</v>
      </c>
      <c r="G372" s="3">
        <v>1.8189712307402499</v>
      </c>
      <c r="H372" s="3">
        <v>3.7809673282764402</v>
      </c>
      <c r="I372" s="3">
        <v>5107.57</v>
      </c>
      <c r="J372" s="3">
        <v>3416932</v>
      </c>
      <c r="K372" s="3">
        <v>492171108352</v>
      </c>
      <c r="L372" s="3">
        <v>1465.07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1.5969034401940099E-2</v>
      </c>
      <c r="D374" s="3">
        <v>35.885671064922498</v>
      </c>
      <c r="E374" s="3">
        <v>0.97626141071956196</v>
      </c>
      <c r="F374" s="3">
        <v>0.99692190589025598</v>
      </c>
      <c r="G374" s="3">
        <v>1.70416979141529</v>
      </c>
      <c r="H374" s="3">
        <v>3.2724618790031101</v>
      </c>
      <c r="I374" s="3">
        <v>5113.28</v>
      </c>
      <c r="J374" s="3">
        <v>3403108</v>
      </c>
      <c r="K374" s="3">
        <v>500703723520</v>
      </c>
      <c r="L374" s="3">
        <v>1475.71</v>
      </c>
    </row>
    <row r="375" spans="2:13" x14ac:dyDescent="0.35">
      <c r="B375" s="9" t="s">
        <v>12</v>
      </c>
      <c r="C375" s="3">
        <v>1.9536446322620998E-2</v>
      </c>
      <c r="D375" s="3">
        <v>34.149537133556599</v>
      </c>
      <c r="E375" s="3">
        <v>0.97168002090399497</v>
      </c>
      <c r="F375" s="3">
        <v>0.99534598838897503</v>
      </c>
      <c r="G375" s="3">
        <v>1.96195844059074</v>
      </c>
      <c r="H375" s="3">
        <v>3.9725925543093799</v>
      </c>
      <c r="I375" s="3">
        <v>5098.53</v>
      </c>
      <c r="J375" s="3">
        <v>3403108</v>
      </c>
      <c r="K375" s="3">
        <v>489991118848</v>
      </c>
      <c r="L375" s="3">
        <v>1458.84</v>
      </c>
    </row>
    <row r="376" spans="2:13" x14ac:dyDescent="0.35">
      <c r="B376" s="9" t="s">
        <v>13</v>
      </c>
      <c r="C376" s="3">
        <v>2.4460228014877398E-2</v>
      </c>
      <c r="D376" s="3">
        <v>32.209107217198003</v>
      </c>
      <c r="E376" s="3">
        <v>0.96813087120094998</v>
      </c>
      <c r="F376" s="3">
        <v>0.991269272811517</v>
      </c>
      <c r="G376" s="3">
        <v>2.2972665737323199</v>
      </c>
      <c r="H376" s="3">
        <v>5.1792551811056802</v>
      </c>
      <c r="I376" s="3">
        <v>5141.1000000000004</v>
      </c>
      <c r="J376" s="3">
        <v>3403108</v>
      </c>
      <c r="K376" s="3">
        <v>487312967680</v>
      </c>
      <c r="L376" s="3">
        <v>1453.2</v>
      </c>
    </row>
    <row r="377" spans="2:13" x14ac:dyDescent="0.35">
      <c r="B377" s="9" t="s">
        <v>14</v>
      </c>
      <c r="C377" s="3">
        <v>3.5454998006010902E-2</v>
      </c>
      <c r="D377" s="3">
        <v>28.996903195589798</v>
      </c>
      <c r="E377" s="3">
        <v>0.96107578453508802</v>
      </c>
      <c r="F377" s="3">
        <v>0.98028202290986599</v>
      </c>
      <c r="G377" s="3">
        <v>3.0623497859786499</v>
      </c>
      <c r="H377" s="3">
        <v>7.6352823505023704</v>
      </c>
      <c r="I377" s="3">
        <v>5250.26</v>
      </c>
      <c r="J377" s="3">
        <v>3403108</v>
      </c>
      <c r="K377" s="3">
        <v>486643429888</v>
      </c>
      <c r="L377" s="3">
        <v>1452.86</v>
      </c>
    </row>
    <row r="378" spans="2:13" x14ac:dyDescent="0.35">
      <c r="B378" s="9" t="s">
        <v>15</v>
      </c>
      <c r="C378" s="3">
        <v>4.7813120328334797E-2</v>
      </c>
      <c r="D378" s="3">
        <v>26.400156693665402</v>
      </c>
      <c r="E378" s="3">
        <v>0.91903632309000804</v>
      </c>
      <c r="F378" s="3">
        <v>0.985891411783132</v>
      </c>
      <c r="G378" s="3">
        <v>3.65263283075197</v>
      </c>
      <c r="H378" s="3">
        <v>6.4026931793903499</v>
      </c>
      <c r="I378" s="3">
        <v>5100.26</v>
      </c>
      <c r="J378" s="3">
        <v>3399652</v>
      </c>
      <c r="K378" s="3">
        <v>489446121472</v>
      </c>
      <c r="L378" s="3">
        <v>1457.75</v>
      </c>
    </row>
    <row r="379" spans="2:13" x14ac:dyDescent="0.35">
      <c r="B379" s="9" t="s">
        <v>16</v>
      </c>
      <c r="C379" s="3">
        <v>2.0323765579583701E-2</v>
      </c>
      <c r="D379" s="3">
        <v>33.809153578326097</v>
      </c>
      <c r="E379" s="3">
        <v>0.96986070568921401</v>
      </c>
      <c r="F379" s="3">
        <v>0.99497394240648795</v>
      </c>
      <c r="G379" s="3">
        <v>2.0430562329594602</v>
      </c>
      <c r="H379" s="3">
        <v>4.09725930147457</v>
      </c>
      <c r="I379" s="3">
        <v>5120.4399999999996</v>
      </c>
      <c r="J379" s="3">
        <v>3401956</v>
      </c>
      <c r="K379" s="3">
        <v>489809453056</v>
      </c>
      <c r="L379" s="3">
        <v>1456.77</v>
      </c>
    </row>
    <row r="380" spans="2:13" x14ac:dyDescent="0.35">
      <c r="B380" s="9" t="s">
        <v>17</v>
      </c>
      <c r="C380" s="3">
        <v>1.82258342394424E-2</v>
      </c>
      <c r="D380" s="3">
        <v>34.748212294504498</v>
      </c>
      <c r="E380" s="3">
        <v>0.97317190389721797</v>
      </c>
      <c r="F380" s="3">
        <v>0.99554579180504599</v>
      </c>
      <c r="G380" s="3">
        <v>1.86758542927001</v>
      </c>
      <c r="H380" s="3">
        <v>3.8540721236235602</v>
      </c>
      <c r="I380" s="3">
        <v>5096.3900000000003</v>
      </c>
      <c r="J380" s="3">
        <v>3407716</v>
      </c>
      <c r="K380" s="3">
        <v>490717782016</v>
      </c>
      <c r="L380" s="3">
        <v>1459.43</v>
      </c>
    </row>
    <row r="381" spans="2:13" x14ac:dyDescent="0.35">
      <c r="B381" s="9" t="s">
        <v>18</v>
      </c>
      <c r="C381" s="3">
        <v>1.81271764461878E-2</v>
      </c>
      <c r="D381" s="3">
        <v>34.795076599409597</v>
      </c>
      <c r="E381" s="3">
        <v>0.97367940236874395</v>
      </c>
      <c r="F381" s="3">
        <v>0.99565932730445195</v>
      </c>
      <c r="G381" s="3">
        <v>1.8422749662344999</v>
      </c>
      <c r="H381" s="3">
        <v>3.8171233615347302</v>
      </c>
      <c r="I381" s="3">
        <v>5096.33</v>
      </c>
      <c r="J381" s="3">
        <v>3416932</v>
      </c>
      <c r="K381" s="3">
        <v>492171108352</v>
      </c>
      <c r="L381" s="3">
        <v>1465.07</v>
      </c>
    </row>
    <row r="382" spans="2:13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2.5324769673333358E-2</v>
      </c>
      <c r="D382" s="10">
        <f t="shared" ref="D382" si="12">(SUM(D293:D300)+SUM(D302:D309)+SUM(D311:D318)+SUM(D320:D327)+SUM(D329:D336)+SUM(D338:D345)+SUM(D347:D354)+SUM(D356:D363)+SUM(D365:D372)+SUM(D374:D381))/80</f>
        <v>32.484647443330871</v>
      </c>
      <c r="E382" s="10">
        <f t="shared" ref="E382" si="13">(SUM(E293:E300)+SUM(E302:E309)+SUM(E311:E318)+SUM(E320:E327)+SUM(E329:E336)+SUM(E338:E345)+SUM(E347:E354)+SUM(E356:E363)+SUM(E365:E372)+SUM(E374:E381))/80</f>
        <v>0.96363346616648859</v>
      </c>
      <c r="F382" s="10">
        <f t="shared" ref="F382:L382" si="14">(SUM(F293:F300)+SUM(F302:F309)+SUM(F311:F318)+SUM(F320:F327)+SUM(F329:F336)+SUM(F338:F345)+SUM(F347:F354)+SUM(F356:F363)+SUM(F365:F372)+SUM(F374:F381))/80</f>
        <v>0.99173853296869119</v>
      </c>
      <c r="G382" s="10">
        <f t="shared" si="14"/>
        <v>2.3300173772174291</v>
      </c>
      <c r="H382" s="10">
        <f t="shared" si="14"/>
        <v>4.8271062729018883</v>
      </c>
      <c r="I382" s="10">
        <f t="shared" si="14"/>
        <v>5131.2017500000002</v>
      </c>
      <c r="J382" s="10">
        <f t="shared" si="14"/>
        <v>3404836</v>
      </c>
      <c r="K382" s="10">
        <f t="shared" si="14"/>
        <v>490849463104</v>
      </c>
      <c r="L382" s="10">
        <f t="shared" si="14"/>
        <v>1459.9537500000001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2.2077023811359165E-2</v>
      </c>
      <c r="D383" s="12">
        <f t="shared" ref="D383:L383" si="15">SUM(D293:D296,D298:D300,D302:D305,D307:D309,D311:D314,D316:D318,D320:D323,D325:D327,D329:D332,D334:D336,D338:D341,D343:D345,D347:D350,D352:D354,D356:D359,D361:D363,D365:D368,D370:D372,D374:D377,D379:D381)/70</f>
        <v>33.359860135165007</v>
      </c>
      <c r="E383" s="12">
        <f t="shared" si="15"/>
        <v>0.97015045101295827</v>
      </c>
      <c r="F383" s="12">
        <f t="shared" si="15"/>
        <v>0.99262053797043359</v>
      </c>
      <c r="G383" s="12">
        <f t="shared" si="15"/>
        <v>2.135929431966197</v>
      </c>
      <c r="H383" s="12">
        <f t="shared" si="15"/>
        <v>4.5923955092212516</v>
      </c>
      <c r="I383" s="12">
        <f t="shared" si="15"/>
        <v>5133.91285714286</v>
      </c>
      <c r="J383" s="12">
        <f t="shared" si="15"/>
        <v>3405576.5714285714</v>
      </c>
      <c r="K383" s="12">
        <f t="shared" si="15"/>
        <v>491049940480</v>
      </c>
      <c r="L383" s="12">
        <f t="shared" si="15"/>
        <v>1460.2685714285712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1.7650324151315299E-2</v>
      </c>
      <c r="D388" s="3">
        <v>35.021118324126199</v>
      </c>
      <c r="E388" s="3">
        <v>0.96363204849892503</v>
      </c>
      <c r="F388" s="3">
        <v>0.99812474997629697</v>
      </c>
      <c r="G388" s="3">
        <v>1.5539598147096101</v>
      </c>
      <c r="H388" s="3">
        <v>1.5146715015219001</v>
      </c>
      <c r="I388" s="3">
        <v>2702.54</v>
      </c>
      <c r="J388" s="3">
        <v>3546728</v>
      </c>
      <c r="K388" s="3">
        <v>272209346560</v>
      </c>
      <c r="L388" s="3">
        <v>928.12</v>
      </c>
    </row>
    <row r="389" spans="2:12" x14ac:dyDescent="0.35">
      <c r="B389" s="9" t="s">
        <v>12</v>
      </c>
      <c r="C389" s="3">
        <v>1.9229415576381002E-2</v>
      </c>
      <c r="D389" s="3">
        <v>34.2827931102888</v>
      </c>
      <c r="E389" s="3">
        <v>0.94417598927455404</v>
      </c>
      <c r="F389" s="3">
        <v>0.99672951161739698</v>
      </c>
      <c r="G389" s="3">
        <v>1.8005619858554001</v>
      </c>
      <c r="H389" s="3">
        <v>2.1712168187436101</v>
      </c>
      <c r="I389" s="3">
        <v>2709.95</v>
      </c>
      <c r="J389" s="3">
        <v>3546728</v>
      </c>
      <c r="K389" s="3">
        <v>266454138880</v>
      </c>
      <c r="L389" s="3">
        <v>918.69</v>
      </c>
    </row>
    <row r="390" spans="2:12" x14ac:dyDescent="0.35">
      <c r="B390" s="9" t="s">
        <v>13</v>
      </c>
      <c r="C390" s="3">
        <v>2.78884881798117E-2</v>
      </c>
      <c r="D390" s="3">
        <v>31.070928573768299</v>
      </c>
      <c r="E390" s="3">
        <v>0.93106943020648703</v>
      </c>
      <c r="F390" s="3">
        <v>0.99313944458259595</v>
      </c>
      <c r="G390" s="3">
        <v>2.3598756846195901</v>
      </c>
      <c r="H390" s="3">
        <v>3.3098631411244499</v>
      </c>
      <c r="I390" s="3">
        <v>2724.85</v>
      </c>
      <c r="J390" s="3">
        <v>3546728</v>
      </c>
      <c r="K390" s="3">
        <v>265015336960</v>
      </c>
      <c r="L390" s="3">
        <v>915.72</v>
      </c>
    </row>
    <row r="391" spans="2:12" x14ac:dyDescent="0.35">
      <c r="B391" s="9" t="s">
        <v>14</v>
      </c>
      <c r="C391" s="3">
        <v>4.3047572343299402E-2</v>
      </c>
      <c r="D391" s="3">
        <v>27.308573398136701</v>
      </c>
      <c r="E391" s="3">
        <v>0.93311918379965397</v>
      </c>
      <c r="F391" s="3">
        <v>0.98676199205225901</v>
      </c>
      <c r="G391" s="3">
        <v>3.0484033071146799</v>
      </c>
      <c r="H391" s="3">
        <v>5.18264594314177</v>
      </c>
      <c r="I391" s="3">
        <v>2758.96</v>
      </c>
      <c r="J391" s="3">
        <v>3546728</v>
      </c>
      <c r="K391" s="3">
        <v>264655636480</v>
      </c>
      <c r="L391" s="3">
        <v>914.88</v>
      </c>
    </row>
    <row r="392" spans="2:12" x14ac:dyDescent="0.35">
      <c r="B392" s="9" t="s">
        <v>15</v>
      </c>
      <c r="C392" s="3">
        <v>2.4192635372683801E-2</v>
      </c>
      <c r="D392" s="3">
        <v>32.300733929717801</v>
      </c>
      <c r="E392" s="3">
        <v>0.92950704448746402</v>
      </c>
      <c r="F392" s="3">
        <v>0.99596872350258303</v>
      </c>
      <c r="G392" s="3">
        <v>2.0911606350253602</v>
      </c>
      <c r="H392" s="3">
        <v>2.2818101745674002</v>
      </c>
      <c r="I392" s="3">
        <v>2704.73</v>
      </c>
      <c r="J392" s="3">
        <v>3543272</v>
      </c>
      <c r="K392" s="3">
        <v>266171023360</v>
      </c>
      <c r="L392" s="3">
        <v>916.88</v>
      </c>
    </row>
    <row r="393" spans="2:12" x14ac:dyDescent="0.35">
      <c r="B393" s="9" t="s">
        <v>16</v>
      </c>
      <c r="C393" s="3">
        <v>2.02048249017295E-2</v>
      </c>
      <c r="D393" s="3">
        <v>33.855807353574498</v>
      </c>
      <c r="E393" s="3">
        <v>0.94171590050565102</v>
      </c>
      <c r="F393" s="3">
        <v>0.99628697915758901</v>
      </c>
      <c r="G393" s="3">
        <v>1.89612722751365</v>
      </c>
      <c r="H393" s="3">
        <v>2.2040252055349501</v>
      </c>
      <c r="I393" s="3">
        <v>2720.16</v>
      </c>
      <c r="J393" s="3">
        <v>3545576</v>
      </c>
      <c r="K393" s="3">
        <v>266359767040</v>
      </c>
      <c r="L393" s="3">
        <v>917.88</v>
      </c>
    </row>
    <row r="394" spans="2:12" x14ac:dyDescent="0.35">
      <c r="B394" s="9" t="s">
        <v>17</v>
      </c>
      <c r="C394" s="3">
        <v>1.6797541642247501E-2</v>
      </c>
      <c r="D394" s="3">
        <v>35.448464297593503</v>
      </c>
      <c r="E394" s="3">
        <v>0.958662692510587</v>
      </c>
      <c r="F394" s="3">
        <v>0.99748381061588298</v>
      </c>
      <c r="G394" s="3">
        <v>1.62037406424798</v>
      </c>
      <c r="H394" s="3">
        <v>1.94572666103211</v>
      </c>
      <c r="I394" s="3">
        <v>2723.5</v>
      </c>
      <c r="J394" s="3">
        <v>3551336</v>
      </c>
      <c r="K394" s="3">
        <v>266831626240</v>
      </c>
      <c r="L394" s="3">
        <v>919.07</v>
      </c>
    </row>
    <row r="395" spans="2:12" x14ac:dyDescent="0.35">
      <c r="B395" s="9" t="s">
        <v>18</v>
      </c>
      <c r="C395" s="3">
        <v>1.55519655328032E-2</v>
      </c>
      <c r="D395" s="3">
        <v>36.110582239157203</v>
      </c>
      <c r="E395" s="3">
        <v>0.96471234799239103</v>
      </c>
      <c r="F395" s="3">
        <v>0.99778976078585602</v>
      </c>
      <c r="G395" s="3">
        <v>1.4660266285193699</v>
      </c>
      <c r="H395" s="3">
        <v>1.8326377248403201</v>
      </c>
      <c r="I395" s="3">
        <v>2709.44</v>
      </c>
      <c r="J395" s="3">
        <v>3560552</v>
      </c>
      <c r="K395" s="3">
        <v>267586600960</v>
      </c>
      <c r="L395" s="3">
        <v>921.93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1.66784949857408E-2</v>
      </c>
      <c r="D397" s="3">
        <v>35.508072911663</v>
      </c>
      <c r="E397" s="3">
        <v>0.96803550910639702</v>
      </c>
      <c r="F397" s="3">
        <v>0.99845041715412997</v>
      </c>
      <c r="G397" s="3">
        <v>1.40284843047163</v>
      </c>
      <c r="H397" s="3">
        <v>1.364872219532</v>
      </c>
      <c r="I397" s="3">
        <v>2714.15</v>
      </c>
      <c r="J397" s="3">
        <v>3546728</v>
      </c>
      <c r="K397" s="3">
        <v>272209346560</v>
      </c>
      <c r="L397" s="3">
        <v>928.12</v>
      </c>
    </row>
    <row r="398" spans="2:12" x14ac:dyDescent="0.35">
      <c r="B398" s="9" t="s">
        <v>12</v>
      </c>
      <c r="C398" s="3">
        <v>2.0030185197848601E-2</v>
      </c>
      <c r="D398" s="3">
        <v>33.931949541636001</v>
      </c>
      <c r="E398" s="3">
        <v>0.93965171782166002</v>
      </c>
      <c r="F398" s="3">
        <v>0.99668776230739198</v>
      </c>
      <c r="G398" s="3">
        <v>1.86693190424899</v>
      </c>
      <c r="H398" s="3">
        <v>2.21621197056154</v>
      </c>
      <c r="I398" s="3">
        <v>2713.69</v>
      </c>
      <c r="J398" s="3">
        <v>3546728</v>
      </c>
      <c r="K398" s="3">
        <v>266454138880</v>
      </c>
      <c r="L398" s="3">
        <v>918.69</v>
      </c>
    </row>
    <row r="399" spans="2:12" x14ac:dyDescent="0.35">
      <c r="B399" s="9" t="s">
        <v>13</v>
      </c>
      <c r="C399" s="3">
        <v>2.4618492730968999E-2</v>
      </c>
      <c r="D399" s="3">
        <v>32.150400671776097</v>
      </c>
      <c r="E399" s="3">
        <v>0.95391323023226904</v>
      </c>
      <c r="F399" s="3">
        <v>0.99558360514845201</v>
      </c>
      <c r="G399" s="3">
        <v>1.9238156833686899</v>
      </c>
      <c r="H399" s="3">
        <v>2.9626180312682999</v>
      </c>
      <c r="I399" s="3">
        <v>2751.97</v>
      </c>
      <c r="J399" s="3">
        <v>3546728</v>
      </c>
      <c r="K399" s="3">
        <v>265015336960</v>
      </c>
      <c r="L399" s="3">
        <v>915.72</v>
      </c>
    </row>
    <row r="400" spans="2:12" x14ac:dyDescent="0.35">
      <c r="B400" s="9" t="s">
        <v>14</v>
      </c>
      <c r="C400" s="3">
        <v>4.4316149489675299E-2</v>
      </c>
      <c r="D400" s="3">
        <v>27.055855818765298</v>
      </c>
      <c r="E400" s="3">
        <v>0.92217220856918902</v>
      </c>
      <c r="F400" s="3">
        <v>0.98258205512449803</v>
      </c>
      <c r="G400" s="3">
        <v>3.3709788734797099</v>
      </c>
      <c r="H400" s="3">
        <v>5.3051193458097297</v>
      </c>
      <c r="I400" s="3">
        <v>2786.19</v>
      </c>
      <c r="J400" s="3">
        <v>3546728</v>
      </c>
      <c r="K400" s="3">
        <v>264655636480</v>
      </c>
      <c r="L400" s="3">
        <v>914.88</v>
      </c>
    </row>
    <row r="401" spans="2:12" x14ac:dyDescent="0.35">
      <c r="B401" s="9" t="s">
        <v>15</v>
      </c>
      <c r="C401" s="3">
        <v>2.40332820740237E-2</v>
      </c>
      <c r="D401" s="3">
        <v>32.358445499738202</v>
      </c>
      <c r="E401" s="3">
        <v>0.92149160805085695</v>
      </c>
      <c r="F401" s="3">
        <v>0.99592799900936702</v>
      </c>
      <c r="G401" s="3">
        <v>2.0897738067064302</v>
      </c>
      <c r="H401" s="3">
        <v>2.2917320915539001</v>
      </c>
      <c r="I401" s="3">
        <v>2715.62</v>
      </c>
      <c r="J401" s="3">
        <v>3543272</v>
      </c>
      <c r="K401" s="3">
        <v>266171023360</v>
      </c>
      <c r="L401" s="3">
        <v>916.88</v>
      </c>
    </row>
    <row r="402" spans="2:12" x14ac:dyDescent="0.35">
      <c r="B402" s="9" t="s">
        <v>16</v>
      </c>
      <c r="C402" s="3">
        <v>2.0223073190920302E-2</v>
      </c>
      <c r="D402" s="3">
        <v>33.848992696453301</v>
      </c>
      <c r="E402" s="3">
        <v>0.94157016936930105</v>
      </c>
      <c r="F402" s="3">
        <v>0.99666633069014499</v>
      </c>
      <c r="G402" s="3">
        <v>1.8767610447097001</v>
      </c>
      <c r="H402" s="3">
        <v>2.2034924507796898</v>
      </c>
      <c r="I402" s="3">
        <v>2729.04</v>
      </c>
      <c r="J402" s="3">
        <v>3545576</v>
      </c>
      <c r="K402" s="3">
        <v>266359767040</v>
      </c>
      <c r="L402" s="3">
        <v>917.88</v>
      </c>
    </row>
    <row r="403" spans="2:12" x14ac:dyDescent="0.35">
      <c r="B403" s="9" t="s">
        <v>17</v>
      </c>
      <c r="C403" s="3">
        <v>1.6230438837145499E-2</v>
      </c>
      <c r="D403" s="3">
        <v>35.743914760007598</v>
      </c>
      <c r="E403" s="3">
        <v>0.961763772403469</v>
      </c>
      <c r="F403" s="3">
        <v>0.99755857236592105</v>
      </c>
      <c r="G403" s="3">
        <v>1.5544229246779899</v>
      </c>
      <c r="H403" s="3">
        <v>1.9111198000549401</v>
      </c>
      <c r="I403" s="3">
        <v>2711.43</v>
      </c>
      <c r="J403" s="3">
        <v>3551336</v>
      </c>
      <c r="K403" s="3">
        <v>266831626240</v>
      </c>
      <c r="L403" s="3">
        <v>919.07</v>
      </c>
    </row>
    <row r="404" spans="2:12" x14ac:dyDescent="0.35">
      <c r="B404" s="9" t="s">
        <v>18</v>
      </c>
      <c r="C404" s="3">
        <v>1.6302692757387899E-2</v>
      </c>
      <c r="D404" s="3">
        <v>35.705679339927798</v>
      </c>
      <c r="E404" s="3">
        <v>0.961010953514148</v>
      </c>
      <c r="F404" s="3">
        <v>0.99777400432374896</v>
      </c>
      <c r="G404" s="3">
        <v>1.51327113780238</v>
      </c>
      <c r="H404" s="3">
        <v>1.8844920941322401</v>
      </c>
      <c r="I404" s="3">
        <v>2704.16</v>
      </c>
      <c r="J404" s="3">
        <v>3560552</v>
      </c>
      <c r="K404" s="3">
        <v>267586600960</v>
      </c>
      <c r="L404" s="3">
        <v>921.93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1.18461982271151E-2</v>
      </c>
      <c r="D406" s="3">
        <v>38.441260380286799</v>
      </c>
      <c r="E406" s="3">
        <v>0.97228003032143595</v>
      </c>
      <c r="F406" s="3">
        <v>0.99874532761670398</v>
      </c>
      <c r="G406" s="3">
        <v>1.2300006020929899</v>
      </c>
      <c r="H406" s="3">
        <v>1.3254935109242301</v>
      </c>
      <c r="I406" s="3">
        <v>2712.4</v>
      </c>
      <c r="J406" s="3">
        <v>3546728</v>
      </c>
      <c r="K406" s="3">
        <v>272209346560</v>
      </c>
      <c r="L406" s="3">
        <v>928.12</v>
      </c>
    </row>
    <row r="407" spans="2:12" x14ac:dyDescent="0.35">
      <c r="B407" s="9" t="s">
        <v>12</v>
      </c>
      <c r="C407" s="3">
        <v>1.9341913353616302E-2</v>
      </c>
      <c r="D407" s="3">
        <v>34.234380909692803</v>
      </c>
      <c r="E407" s="3">
        <v>0.94153910568473698</v>
      </c>
      <c r="F407" s="3">
        <v>0.99675051257180802</v>
      </c>
      <c r="G407" s="3">
        <v>1.8381758789646301</v>
      </c>
      <c r="H407" s="3">
        <v>2.1929705443632801</v>
      </c>
      <c r="I407" s="3">
        <v>2713.77</v>
      </c>
      <c r="J407" s="3">
        <v>3546728</v>
      </c>
      <c r="K407" s="3">
        <v>266454138880</v>
      </c>
      <c r="L407" s="3">
        <v>918.69</v>
      </c>
    </row>
    <row r="408" spans="2:12" x14ac:dyDescent="0.35">
      <c r="B408" s="9" t="s">
        <v>13</v>
      </c>
      <c r="C408" s="3">
        <v>2.6602614437281801E-2</v>
      </c>
      <c r="D408" s="3">
        <v>31.4798124151718</v>
      </c>
      <c r="E408" s="3">
        <v>0.93707522204424198</v>
      </c>
      <c r="F408" s="3">
        <v>0.99425787481337102</v>
      </c>
      <c r="G408" s="3">
        <v>2.2132652587055901</v>
      </c>
      <c r="H408" s="3">
        <v>3.1789264937446098</v>
      </c>
      <c r="I408" s="3">
        <v>2727.36</v>
      </c>
      <c r="J408" s="3">
        <v>3546728</v>
      </c>
      <c r="K408" s="3">
        <v>265015336960</v>
      </c>
      <c r="L408" s="3">
        <v>915.72</v>
      </c>
    </row>
    <row r="409" spans="2:12" x14ac:dyDescent="0.35">
      <c r="B409" s="9" t="s">
        <v>14</v>
      </c>
      <c r="C409" s="3">
        <v>4.3671858954890001E-2</v>
      </c>
      <c r="D409" s="3">
        <v>27.183449939010501</v>
      </c>
      <c r="E409" s="3">
        <v>0.929093473719936</v>
      </c>
      <c r="F409" s="3">
        <v>0.98452557739467295</v>
      </c>
      <c r="G409" s="3">
        <v>3.2485476803008999</v>
      </c>
      <c r="H409" s="3">
        <v>5.2754976691530402</v>
      </c>
      <c r="I409" s="3">
        <v>2760.02</v>
      </c>
      <c r="J409" s="3">
        <v>3546728</v>
      </c>
      <c r="K409" s="3">
        <v>264655636480</v>
      </c>
      <c r="L409" s="3">
        <v>914.88</v>
      </c>
    </row>
    <row r="410" spans="2:12" x14ac:dyDescent="0.35">
      <c r="B410" s="9" t="s">
        <v>15</v>
      </c>
      <c r="C410" s="3">
        <v>2.2980024035401302E-2</v>
      </c>
      <c r="D410" s="3">
        <v>32.747146437483103</v>
      </c>
      <c r="E410" s="3">
        <v>0.92324290315953095</v>
      </c>
      <c r="F410" s="3">
        <v>0.99609965769654796</v>
      </c>
      <c r="G410" s="3">
        <v>2.0643201462376499</v>
      </c>
      <c r="H410" s="3">
        <v>2.3032042480385901</v>
      </c>
      <c r="I410" s="3">
        <v>2710.16</v>
      </c>
      <c r="J410" s="3">
        <v>3543272</v>
      </c>
      <c r="K410" s="3">
        <v>266171023360</v>
      </c>
      <c r="L410" s="3">
        <v>916.88</v>
      </c>
    </row>
    <row r="411" spans="2:12" x14ac:dyDescent="0.35">
      <c r="B411" s="9" t="s">
        <v>16</v>
      </c>
      <c r="C411" s="3">
        <v>1.9533133978709299E-2</v>
      </c>
      <c r="D411" s="3">
        <v>34.149816069167798</v>
      </c>
      <c r="E411" s="3">
        <v>0.94049748329095095</v>
      </c>
      <c r="F411" s="3">
        <v>0.99665141699059601</v>
      </c>
      <c r="G411" s="3">
        <v>1.8657339180221399</v>
      </c>
      <c r="H411" s="3">
        <v>2.2144480742083901</v>
      </c>
      <c r="I411" s="3">
        <v>2702.64</v>
      </c>
      <c r="J411" s="3">
        <v>3545576</v>
      </c>
      <c r="K411" s="3">
        <v>266359767040</v>
      </c>
      <c r="L411" s="3">
        <v>917.88</v>
      </c>
    </row>
    <row r="412" spans="2:12" x14ac:dyDescent="0.35">
      <c r="B412" s="9" t="s">
        <v>17</v>
      </c>
      <c r="C412" s="3">
        <v>1.6121127855363598E-2</v>
      </c>
      <c r="D412" s="3">
        <v>35.803348837386402</v>
      </c>
      <c r="E412" s="3">
        <v>0.96042465098817797</v>
      </c>
      <c r="F412" s="3">
        <v>0.99772109138989196</v>
      </c>
      <c r="G412" s="3">
        <v>1.5194945525511701</v>
      </c>
      <c r="H412" s="3">
        <v>1.9189002392932299</v>
      </c>
      <c r="I412" s="3">
        <v>2715.81</v>
      </c>
      <c r="J412" s="3">
        <v>3551336</v>
      </c>
      <c r="K412" s="3">
        <v>266831626240</v>
      </c>
      <c r="L412" s="3">
        <v>919.07</v>
      </c>
    </row>
    <row r="413" spans="2:12" x14ac:dyDescent="0.35">
      <c r="B413" s="9" t="s">
        <v>18</v>
      </c>
      <c r="C413" s="3">
        <v>1.51718356923777E-2</v>
      </c>
      <c r="D413" s="3">
        <v>36.323792012583901</v>
      </c>
      <c r="E413" s="3">
        <v>0.96455334300440398</v>
      </c>
      <c r="F413" s="3">
        <v>0.99793275863608799</v>
      </c>
      <c r="G413" s="3">
        <v>1.43736629619365</v>
      </c>
      <c r="H413" s="3">
        <v>1.8219986379909701</v>
      </c>
      <c r="I413" s="3">
        <v>2720.56</v>
      </c>
      <c r="J413" s="3">
        <v>3560552</v>
      </c>
      <c r="K413" s="3">
        <v>267586600960</v>
      </c>
      <c r="L413" s="3">
        <v>921.93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1.5012849351410401E-2</v>
      </c>
      <c r="D415" s="3">
        <v>36.412695403650801</v>
      </c>
      <c r="E415" s="3">
        <v>0.96913574408248004</v>
      </c>
      <c r="F415" s="3">
        <v>0.99852646002248202</v>
      </c>
      <c r="G415" s="3">
        <v>1.38809430511261</v>
      </c>
      <c r="H415" s="3">
        <v>1.37497620374856</v>
      </c>
      <c r="I415" s="3">
        <v>2709.45</v>
      </c>
      <c r="J415" s="3">
        <v>3546728</v>
      </c>
      <c r="K415" s="3">
        <v>272209346560</v>
      </c>
      <c r="L415" s="3">
        <v>928.12</v>
      </c>
    </row>
    <row r="416" spans="2:12" x14ac:dyDescent="0.35">
      <c r="B416" s="9" t="s">
        <v>12</v>
      </c>
      <c r="C416" s="3">
        <v>1.9033724903378599E-2</v>
      </c>
      <c r="D416" s="3">
        <v>34.372234732090199</v>
      </c>
      <c r="E416" s="3">
        <v>0.94395325253613005</v>
      </c>
      <c r="F416" s="3">
        <v>0.99691017174296503</v>
      </c>
      <c r="G416" s="3">
        <v>1.79661196873881</v>
      </c>
      <c r="H416" s="3">
        <v>2.1646365718085399</v>
      </c>
      <c r="I416" s="3">
        <v>2708.73</v>
      </c>
      <c r="J416" s="3">
        <v>3546728</v>
      </c>
      <c r="K416" s="3">
        <v>266454138880</v>
      </c>
      <c r="L416" s="3">
        <v>918.69</v>
      </c>
    </row>
    <row r="417" spans="2:12" x14ac:dyDescent="0.35">
      <c r="B417" s="9" t="s">
        <v>13</v>
      </c>
      <c r="C417" s="3">
        <v>2.55765905931103E-2</v>
      </c>
      <c r="D417" s="3">
        <v>31.819711859363402</v>
      </c>
      <c r="E417" s="3">
        <v>0.94747340821787696</v>
      </c>
      <c r="F417" s="3">
        <v>0.99471650878405804</v>
      </c>
      <c r="G417" s="3">
        <v>2.0676018200222002</v>
      </c>
      <c r="H417" s="3">
        <v>3.0589093978569002</v>
      </c>
      <c r="I417" s="3">
        <v>2722.16</v>
      </c>
      <c r="J417" s="3">
        <v>3546728</v>
      </c>
      <c r="K417" s="3">
        <v>265015336960</v>
      </c>
      <c r="L417" s="3">
        <v>915.72</v>
      </c>
    </row>
    <row r="418" spans="2:12" x14ac:dyDescent="0.35">
      <c r="B418" s="9" t="s">
        <v>14</v>
      </c>
      <c r="C418" s="3">
        <v>4.3894869570925803E-2</v>
      </c>
      <c r="D418" s="3">
        <v>27.139519288323999</v>
      </c>
      <c r="E418" s="3">
        <v>0.92455950488806304</v>
      </c>
      <c r="F418" s="3">
        <v>0.98543242022729205</v>
      </c>
      <c r="G418" s="3">
        <v>3.2222693233738098</v>
      </c>
      <c r="H418" s="3">
        <v>5.2725542845075797</v>
      </c>
      <c r="I418" s="3">
        <v>2764.56</v>
      </c>
      <c r="J418" s="3">
        <v>3546728</v>
      </c>
      <c r="K418" s="3">
        <v>264655636480</v>
      </c>
      <c r="L418" s="3">
        <v>914.88</v>
      </c>
    </row>
    <row r="419" spans="2:12" x14ac:dyDescent="0.35">
      <c r="B419" s="9" t="s">
        <v>15</v>
      </c>
      <c r="C419" s="3">
        <v>2.08016339673469E-2</v>
      </c>
      <c r="D419" s="3">
        <v>33.605812872123302</v>
      </c>
      <c r="E419" s="3">
        <v>0.93529412525491196</v>
      </c>
      <c r="F419" s="3">
        <v>0.99631147632679495</v>
      </c>
      <c r="G419" s="3">
        <v>1.9085670926060001</v>
      </c>
      <c r="H419" s="3">
        <v>2.2692827538559501</v>
      </c>
      <c r="I419" s="3">
        <v>2708.04</v>
      </c>
      <c r="J419" s="3">
        <v>3543272</v>
      </c>
      <c r="K419" s="3">
        <v>266171023360</v>
      </c>
      <c r="L419" s="3">
        <v>916.88</v>
      </c>
    </row>
    <row r="420" spans="2:12" x14ac:dyDescent="0.35">
      <c r="B420" s="9" t="s">
        <v>16</v>
      </c>
      <c r="C420" s="3">
        <v>2.0127282998010001E-2</v>
      </c>
      <c r="D420" s="3">
        <v>33.890546862307502</v>
      </c>
      <c r="E420" s="3">
        <v>0.93870171176787098</v>
      </c>
      <c r="F420" s="3">
        <v>0.99654137711707302</v>
      </c>
      <c r="G420" s="3">
        <v>1.8956879917727401</v>
      </c>
      <c r="H420" s="3">
        <v>2.22344023169412</v>
      </c>
      <c r="I420" s="3">
        <v>2708.01</v>
      </c>
      <c r="J420" s="3">
        <v>3545576</v>
      </c>
      <c r="K420" s="3">
        <v>266359767040</v>
      </c>
      <c r="L420" s="3">
        <v>917.88</v>
      </c>
    </row>
    <row r="421" spans="2:12" x14ac:dyDescent="0.35">
      <c r="B421" s="9" t="s">
        <v>17</v>
      </c>
      <c r="C421" s="3">
        <v>1.5918381747869099E-2</v>
      </c>
      <c r="D421" s="3">
        <v>35.910345218810598</v>
      </c>
      <c r="E421" s="3">
        <v>0.96197741974610596</v>
      </c>
      <c r="F421" s="3">
        <v>0.99782148406946003</v>
      </c>
      <c r="G421" s="3">
        <v>1.4963163247012901</v>
      </c>
      <c r="H421" s="3">
        <v>1.8808838332597699</v>
      </c>
      <c r="I421" s="3">
        <v>2721.75</v>
      </c>
      <c r="J421" s="3">
        <v>3551336</v>
      </c>
      <c r="K421" s="3">
        <v>266831626240</v>
      </c>
      <c r="L421" s="3">
        <v>919.07</v>
      </c>
    </row>
    <row r="422" spans="2:12" x14ac:dyDescent="0.35">
      <c r="B422" s="9" t="s">
        <v>18</v>
      </c>
      <c r="C422" s="3">
        <v>1.5076832359175301E-2</v>
      </c>
      <c r="D422" s="3">
        <v>36.377636936451303</v>
      </c>
      <c r="E422" s="3">
        <v>0.96522584532547795</v>
      </c>
      <c r="F422" s="3">
        <v>0.998003944169642</v>
      </c>
      <c r="G422" s="3">
        <v>1.41880070995993</v>
      </c>
      <c r="H422" s="3">
        <v>1.80392766499441</v>
      </c>
      <c r="I422" s="3">
        <v>2711.79</v>
      </c>
      <c r="J422" s="3">
        <v>3560552</v>
      </c>
      <c r="K422" s="3">
        <v>267586600960</v>
      </c>
      <c r="L422" s="3">
        <v>921.93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1.1974071806380601E-2</v>
      </c>
      <c r="D424" s="3">
        <v>38.348874031352899</v>
      </c>
      <c r="E424" s="3">
        <v>0.97202718748302896</v>
      </c>
      <c r="F424" s="3">
        <v>0.99870212221675003</v>
      </c>
      <c r="G424" s="3">
        <v>1.23115459334376</v>
      </c>
      <c r="H424" s="3">
        <v>1.33420509704547</v>
      </c>
      <c r="I424" s="3">
        <v>2724.15</v>
      </c>
      <c r="J424" s="3">
        <v>3546728</v>
      </c>
      <c r="K424" s="3">
        <v>272209346560</v>
      </c>
      <c r="L424" s="3">
        <v>928.12</v>
      </c>
    </row>
    <row r="425" spans="2:12" x14ac:dyDescent="0.35">
      <c r="B425" s="9" t="s">
        <v>12</v>
      </c>
      <c r="C425" s="3">
        <v>1.9231302972077698E-2</v>
      </c>
      <c r="D425" s="3">
        <v>34.283616735239399</v>
      </c>
      <c r="E425" s="3">
        <v>0.94170858437058702</v>
      </c>
      <c r="F425" s="3">
        <v>0.99661429794677803</v>
      </c>
      <c r="G425" s="3">
        <v>1.8561269455930201</v>
      </c>
      <c r="H425" s="3">
        <v>2.20456350981891</v>
      </c>
      <c r="I425" s="3">
        <v>2711.18</v>
      </c>
      <c r="J425" s="3">
        <v>3546728</v>
      </c>
      <c r="K425" s="3">
        <v>266454138880</v>
      </c>
      <c r="L425" s="3">
        <v>918.69</v>
      </c>
    </row>
    <row r="426" spans="2:12" x14ac:dyDescent="0.35">
      <c r="B426" s="9" t="s">
        <v>13</v>
      </c>
      <c r="C426" s="3">
        <v>2.71423694171707E-2</v>
      </c>
      <c r="D426" s="3">
        <v>31.306033817202</v>
      </c>
      <c r="E426" s="3">
        <v>0.93327454238408103</v>
      </c>
      <c r="F426" s="3">
        <v>0.99398551275691205</v>
      </c>
      <c r="G426" s="3">
        <v>2.2653570599125801</v>
      </c>
      <c r="H426" s="3">
        <v>3.2120684925882101</v>
      </c>
      <c r="I426" s="3">
        <v>2732.16</v>
      </c>
      <c r="J426" s="3">
        <v>3546728</v>
      </c>
      <c r="K426" s="3">
        <v>265015336960</v>
      </c>
      <c r="L426" s="3">
        <v>915.72</v>
      </c>
    </row>
    <row r="427" spans="2:12" x14ac:dyDescent="0.35">
      <c r="B427" s="9" t="s">
        <v>14</v>
      </c>
      <c r="C427" s="3">
        <v>4.2433972636687002E-2</v>
      </c>
      <c r="D427" s="3">
        <v>27.4327360638671</v>
      </c>
      <c r="E427" s="3">
        <v>0.92690270552495702</v>
      </c>
      <c r="F427" s="3">
        <v>0.98668951334798005</v>
      </c>
      <c r="G427" s="3">
        <v>3.0872383971091799</v>
      </c>
      <c r="H427" s="3">
        <v>5.0852760469945304</v>
      </c>
      <c r="I427" s="3">
        <v>2767.88</v>
      </c>
      <c r="J427" s="3">
        <v>3546728</v>
      </c>
      <c r="K427" s="3">
        <v>264655636480</v>
      </c>
      <c r="L427" s="3">
        <v>914.88</v>
      </c>
    </row>
    <row r="428" spans="2:12" x14ac:dyDescent="0.35">
      <c r="B428" s="9" t="s">
        <v>15</v>
      </c>
      <c r="C428" s="3">
        <v>2.2017901800174398E-2</v>
      </c>
      <c r="D428" s="3">
        <v>33.1159244845378</v>
      </c>
      <c r="E428" s="3">
        <v>0.92683381778846996</v>
      </c>
      <c r="F428" s="3">
        <v>0.99620883861269105</v>
      </c>
      <c r="G428" s="3">
        <v>1.9906213583127099</v>
      </c>
      <c r="H428" s="3">
        <v>2.3048466950905602</v>
      </c>
      <c r="I428" s="3">
        <v>2696.26</v>
      </c>
      <c r="J428" s="3">
        <v>3543272</v>
      </c>
      <c r="K428" s="3">
        <v>266171023360</v>
      </c>
      <c r="L428" s="3">
        <v>916.88</v>
      </c>
    </row>
    <row r="429" spans="2:12" x14ac:dyDescent="0.35">
      <c r="B429" s="9" t="s">
        <v>16</v>
      </c>
      <c r="C429" s="3">
        <v>2.0266667130632299E-2</v>
      </c>
      <c r="D429" s="3">
        <v>33.831024151887704</v>
      </c>
      <c r="E429" s="3">
        <v>0.93644942565838896</v>
      </c>
      <c r="F429" s="3">
        <v>0.99634709442147995</v>
      </c>
      <c r="G429" s="3">
        <v>1.9675037480942501</v>
      </c>
      <c r="H429" s="3">
        <v>2.25992945011786</v>
      </c>
      <c r="I429" s="3">
        <v>2695.48</v>
      </c>
      <c r="J429" s="3">
        <v>3545576</v>
      </c>
      <c r="K429" s="3">
        <v>266359767040</v>
      </c>
      <c r="L429" s="3">
        <v>917.88</v>
      </c>
    </row>
    <row r="430" spans="2:12" x14ac:dyDescent="0.35">
      <c r="B430" s="9" t="s">
        <v>17</v>
      </c>
      <c r="C430" s="3">
        <v>1.6275088320493999E-2</v>
      </c>
      <c r="D430" s="3">
        <v>35.721334802777797</v>
      </c>
      <c r="E430" s="3">
        <v>0.96018983803049696</v>
      </c>
      <c r="F430" s="3">
        <v>0.99757047014222999</v>
      </c>
      <c r="G430" s="3">
        <v>1.5407718730678499</v>
      </c>
      <c r="H430" s="3">
        <v>1.93744164156888</v>
      </c>
      <c r="I430" s="3">
        <v>2709.36</v>
      </c>
      <c r="J430" s="3">
        <v>3551336</v>
      </c>
      <c r="K430" s="3">
        <v>266831626240</v>
      </c>
      <c r="L430" s="3">
        <v>919.07</v>
      </c>
    </row>
    <row r="431" spans="2:12" x14ac:dyDescent="0.35">
      <c r="B431" s="9" t="s">
        <v>18</v>
      </c>
      <c r="C431" s="3">
        <v>1.5599727656693501E-2</v>
      </c>
      <c r="D431" s="3">
        <v>36.085909742807701</v>
      </c>
      <c r="E431" s="3">
        <v>0.96203243399549898</v>
      </c>
      <c r="F431" s="3">
        <v>0.99776975007282598</v>
      </c>
      <c r="G431" s="3">
        <v>1.50218132873592</v>
      </c>
      <c r="H431" s="3">
        <v>1.8576889377252299</v>
      </c>
      <c r="I431" s="3">
        <v>2701.19</v>
      </c>
      <c r="J431" s="3">
        <v>3560552</v>
      </c>
      <c r="K431" s="3">
        <v>267586600960</v>
      </c>
      <c r="L431" s="3">
        <v>921.93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1.83570510243969E-2</v>
      </c>
      <c r="D433" s="3">
        <v>34.680480741431303</v>
      </c>
      <c r="E433" s="3">
        <v>0.96825702458367902</v>
      </c>
      <c r="F433" s="3">
        <v>0.998437113776798</v>
      </c>
      <c r="G433" s="3">
        <v>1.4716902733064601</v>
      </c>
      <c r="H433" s="3">
        <v>1.3521072363034801</v>
      </c>
      <c r="I433" s="3">
        <v>2717.45</v>
      </c>
      <c r="J433" s="3">
        <v>3546728</v>
      </c>
      <c r="K433" s="3">
        <v>272209346560</v>
      </c>
      <c r="L433" s="3">
        <v>928.12</v>
      </c>
    </row>
    <row r="434" spans="2:12" x14ac:dyDescent="0.35">
      <c r="B434" s="9" t="s">
        <v>12</v>
      </c>
      <c r="C434" s="3">
        <v>1.9333776960622301E-2</v>
      </c>
      <c r="D434" s="3">
        <v>34.237212945094498</v>
      </c>
      <c r="E434" s="3">
        <v>0.94531189777630797</v>
      </c>
      <c r="F434" s="3">
        <v>0.99691546093643202</v>
      </c>
      <c r="G434" s="3">
        <v>1.81180738992172</v>
      </c>
      <c r="H434" s="3">
        <v>2.1388050098109699</v>
      </c>
      <c r="I434" s="3">
        <v>2702.01</v>
      </c>
      <c r="J434" s="3">
        <v>3546728</v>
      </c>
      <c r="K434" s="3">
        <v>266454138880</v>
      </c>
      <c r="L434" s="3">
        <v>918.69</v>
      </c>
    </row>
    <row r="435" spans="2:12" x14ac:dyDescent="0.35">
      <c r="B435" s="9" t="s">
        <v>13</v>
      </c>
      <c r="C435" s="3">
        <v>2.71907152501096E-2</v>
      </c>
      <c r="D435" s="3">
        <v>31.290231237207401</v>
      </c>
      <c r="E435" s="3">
        <v>0.93390191827098001</v>
      </c>
      <c r="F435" s="3">
        <v>0.99380765938886295</v>
      </c>
      <c r="G435" s="3">
        <v>2.2640242914619999</v>
      </c>
      <c r="H435" s="3">
        <v>3.21949120066872</v>
      </c>
      <c r="I435" s="3">
        <v>2724.14</v>
      </c>
      <c r="J435" s="3">
        <v>3546728</v>
      </c>
      <c r="K435" s="3">
        <v>265015336960</v>
      </c>
      <c r="L435" s="3">
        <v>915.72</v>
      </c>
    </row>
    <row r="436" spans="2:12" x14ac:dyDescent="0.35">
      <c r="B436" s="9" t="s">
        <v>14</v>
      </c>
      <c r="C436" s="3">
        <v>4.2274993737024799E-2</v>
      </c>
      <c r="D436" s="3">
        <v>27.465970921040402</v>
      </c>
      <c r="E436" s="3">
        <v>0.92742273007576503</v>
      </c>
      <c r="F436" s="3">
        <v>0.98773784023835398</v>
      </c>
      <c r="G436" s="3">
        <v>3.0218892150598502</v>
      </c>
      <c r="H436" s="3">
        <v>5.0675009065663996</v>
      </c>
      <c r="I436" s="3">
        <v>2755.03</v>
      </c>
      <c r="J436" s="3">
        <v>3546728</v>
      </c>
      <c r="K436" s="3">
        <v>264655636480</v>
      </c>
      <c r="L436" s="3">
        <v>914.88</v>
      </c>
    </row>
    <row r="437" spans="2:12" x14ac:dyDescent="0.35">
      <c r="B437" s="9" t="s">
        <v>15</v>
      </c>
      <c r="C437" s="3">
        <v>2.2351034745111902E-2</v>
      </c>
      <c r="D437" s="3">
        <v>32.985328418894902</v>
      </c>
      <c r="E437" s="3">
        <v>0.93010315988394499</v>
      </c>
      <c r="F437" s="3">
        <v>0.99639981502887598</v>
      </c>
      <c r="G437" s="3">
        <v>1.9450486828965601</v>
      </c>
      <c r="H437" s="3">
        <v>2.2541169591341701</v>
      </c>
      <c r="I437" s="3">
        <v>2692.22</v>
      </c>
      <c r="J437" s="3">
        <v>3543272</v>
      </c>
      <c r="K437" s="3">
        <v>266171023360</v>
      </c>
      <c r="L437" s="3">
        <v>916.88</v>
      </c>
    </row>
    <row r="438" spans="2:12" x14ac:dyDescent="0.35">
      <c r="B438" s="9" t="s">
        <v>16</v>
      </c>
      <c r="C438" s="3">
        <v>2.0227257242771999E-2</v>
      </c>
      <c r="D438" s="3">
        <v>33.847661596292603</v>
      </c>
      <c r="E438" s="3">
        <v>0.94055209761514302</v>
      </c>
      <c r="F438" s="3">
        <v>0.99639043017858797</v>
      </c>
      <c r="G438" s="3">
        <v>1.91807679226542</v>
      </c>
      <c r="H438" s="3">
        <v>2.2412288190571799</v>
      </c>
      <c r="I438" s="3">
        <v>2702.74</v>
      </c>
      <c r="J438" s="3">
        <v>3545576</v>
      </c>
      <c r="K438" s="3">
        <v>266359767040</v>
      </c>
      <c r="L438" s="3">
        <v>917.88</v>
      </c>
    </row>
    <row r="439" spans="2:12" x14ac:dyDescent="0.35">
      <c r="B439" s="9" t="s">
        <v>17</v>
      </c>
      <c r="C439" s="3">
        <v>1.6539549413650399E-2</v>
      </c>
      <c r="D439" s="3">
        <v>35.581869527129001</v>
      </c>
      <c r="E439" s="3">
        <v>0.96058298478897897</v>
      </c>
      <c r="F439" s="3">
        <v>0.99771646321751595</v>
      </c>
      <c r="G439" s="3">
        <v>1.53961625825745</v>
      </c>
      <c r="H439" s="3">
        <v>1.9128277742342701</v>
      </c>
      <c r="I439" s="3">
        <v>2720.18</v>
      </c>
      <c r="J439" s="3">
        <v>3551336</v>
      </c>
      <c r="K439" s="3">
        <v>266831626240</v>
      </c>
      <c r="L439" s="3">
        <v>919.07</v>
      </c>
    </row>
    <row r="440" spans="2:12" x14ac:dyDescent="0.35">
      <c r="B440" s="9" t="s">
        <v>18</v>
      </c>
      <c r="C440" s="3">
        <v>1.5938601448237302E-2</v>
      </c>
      <c r="D440" s="3">
        <v>35.899155376504098</v>
      </c>
      <c r="E440" s="3">
        <v>0.96311930519682198</v>
      </c>
      <c r="F440" s="3">
        <v>0.997665624080744</v>
      </c>
      <c r="G440" s="3">
        <v>1.5277524780715399</v>
      </c>
      <c r="H440" s="3">
        <v>1.8501932319979599</v>
      </c>
      <c r="I440" s="3">
        <v>2706.14</v>
      </c>
      <c r="J440" s="3">
        <v>3560552</v>
      </c>
      <c r="K440" s="3">
        <v>267586600960</v>
      </c>
      <c r="L440" s="3">
        <v>921.93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2.17387178515395E-2</v>
      </c>
      <c r="D442" s="3">
        <v>33.224390366176401</v>
      </c>
      <c r="E442" s="3">
        <v>0.94631936659354099</v>
      </c>
      <c r="F442" s="3">
        <v>0.99684845017184098</v>
      </c>
      <c r="G442" s="3">
        <v>1.90932321789356</v>
      </c>
      <c r="H442" s="3">
        <v>1.8232425861935599</v>
      </c>
      <c r="I442" s="3">
        <v>2702.16</v>
      </c>
      <c r="J442" s="3">
        <v>3546728</v>
      </c>
      <c r="K442" s="3">
        <v>272209346560</v>
      </c>
      <c r="L442" s="3">
        <v>928.12</v>
      </c>
    </row>
    <row r="443" spans="2:12" x14ac:dyDescent="0.35">
      <c r="B443" s="9" t="s">
        <v>12</v>
      </c>
      <c r="C443" s="3">
        <v>1.9781090545673001E-2</v>
      </c>
      <c r="D443" s="3">
        <v>34.039214147866502</v>
      </c>
      <c r="E443" s="3">
        <v>0.94694547181559896</v>
      </c>
      <c r="F443" s="3">
        <v>0.99676215707984905</v>
      </c>
      <c r="G443" s="3">
        <v>1.8356011094255</v>
      </c>
      <c r="H443" s="3">
        <v>2.1263642471246098</v>
      </c>
      <c r="I443" s="3">
        <v>2708.51</v>
      </c>
      <c r="J443" s="3">
        <v>3546728</v>
      </c>
      <c r="K443" s="3">
        <v>266454138880</v>
      </c>
      <c r="L443" s="3">
        <v>918.69</v>
      </c>
    </row>
    <row r="444" spans="2:12" x14ac:dyDescent="0.35">
      <c r="B444" s="9" t="s">
        <v>13</v>
      </c>
      <c r="C444" s="3">
        <v>2.4914632485742601E-2</v>
      </c>
      <c r="D444" s="3">
        <v>32.046379355533396</v>
      </c>
      <c r="E444" s="3">
        <v>0.95113816419431896</v>
      </c>
      <c r="F444" s="3">
        <v>0.99514388824635702</v>
      </c>
      <c r="G444" s="3">
        <v>2.0129915581806199</v>
      </c>
      <c r="H444" s="3">
        <v>2.9709041179485798</v>
      </c>
      <c r="I444" s="3">
        <v>2717.29</v>
      </c>
      <c r="J444" s="3">
        <v>3546728</v>
      </c>
      <c r="K444" s="3">
        <v>265015336960</v>
      </c>
      <c r="L444" s="3">
        <v>915.72</v>
      </c>
    </row>
    <row r="445" spans="2:12" x14ac:dyDescent="0.35">
      <c r="B445" s="9" t="s">
        <v>14</v>
      </c>
      <c r="C445" s="3">
        <v>4.18053126314889E-2</v>
      </c>
      <c r="D445" s="3">
        <v>27.562074903287598</v>
      </c>
      <c r="E445" s="3">
        <v>0.92898773986963401</v>
      </c>
      <c r="F445" s="3">
        <v>0.98722341066149999</v>
      </c>
      <c r="G445" s="3">
        <v>3.03712041282501</v>
      </c>
      <c r="H445" s="3">
        <v>4.9869879172907599</v>
      </c>
      <c r="I445" s="3">
        <v>2767.78</v>
      </c>
      <c r="J445" s="3">
        <v>3546728</v>
      </c>
      <c r="K445" s="3">
        <v>264655636480</v>
      </c>
      <c r="L445" s="3">
        <v>914.88</v>
      </c>
    </row>
    <row r="446" spans="2:12" x14ac:dyDescent="0.35">
      <c r="B446" s="9" t="s">
        <v>15</v>
      </c>
      <c r="C446" s="3">
        <v>2.39047225056193E-2</v>
      </c>
      <c r="D446" s="3">
        <v>32.404046503692598</v>
      </c>
      <c r="E446" s="3">
        <v>0.92969369773033395</v>
      </c>
      <c r="F446" s="3">
        <v>0.99613073436293897</v>
      </c>
      <c r="G446" s="3">
        <v>2.0056349682957499</v>
      </c>
      <c r="H446" s="3">
        <v>2.27352622232124</v>
      </c>
      <c r="I446" s="3">
        <v>2710.8</v>
      </c>
      <c r="J446" s="3">
        <v>3543272</v>
      </c>
      <c r="K446" s="3">
        <v>266171023360</v>
      </c>
      <c r="L446" s="3">
        <v>916.88</v>
      </c>
    </row>
    <row r="447" spans="2:12" x14ac:dyDescent="0.35">
      <c r="B447" s="9" t="s">
        <v>16</v>
      </c>
      <c r="C447" s="3">
        <v>2.3176358142339398E-2</v>
      </c>
      <c r="D447" s="3">
        <v>32.672122691644901</v>
      </c>
      <c r="E447" s="3">
        <v>0.932579836033128</v>
      </c>
      <c r="F447" s="3">
        <v>0.99583076456374497</v>
      </c>
      <c r="G447" s="3">
        <v>2.13277596394594</v>
      </c>
      <c r="H447" s="3">
        <v>2.31071468136125</v>
      </c>
      <c r="I447" s="3">
        <v>2709.98</v>
      </c>
      <c r="J447" s="3">
        <v>3545576</v>
      </c>
      <c r="K447" s="3">
        <v>266359767040</v>
      </c>
      <c r="L447" s="3">
        <v>917.88</v>
      </c>
    </row>
    <row r="448" spans="2:12" x14ac:dyDescent="0.35">
      <c r="B448" s="9" t="s">
        <v>17</v>
      </c>
      <c r="C448" s="3">
        <v>1.6795211976891E-2</v>
      </c>
      <c r="D448" s="3">
        <v>35.448456746830601</v>
      </c>
      <c r="E448" s="3">
        <v>0.96040186746269796</v>
      </c>
      <c r="F448" s="3">
        <v>0.99748576023909397</v>
      </c>
      <c r="G448" s="3">
        <v>1.5864355787447399</v>
      </c>
      <c r="H448" s="3">
        <v>1.92295502378269</v>
      </c>
      <c r="I448" s="3">
        <v>2713.5</v>
      </c>
      <c r="J448" s="3">
        <v>3551336</v>
      </c>
      <c r="K448" s="3">
        <v>266831626240</v>
      </c>
      <c r="L448" s="3">
        <v>919.07</v>
      </c>
    </row>
    <row r="449" spans="2:12" x14ac:dyDescent="0.35">
      <c r="B449" s="9" t="s">
        <v>18</v>
      </c>
      <c r="C449" s="3">
        <v>1.60947931067019E-2</v>
      </c>
      <c r="D449" s="3">
        <v>35.814623003933498</v>
      </c>
      <c r="E449" s="3">
        <v>0.96351818300079894</v>
      </c>
      <c r="F449" s="3">
        <v>0.997642714354117</v>
      </c>
      <c r="G449" s="3">
        <v>1.5380411057143</v>
      </c>
      <c r="H449" s="3">
        <v>1.85441450234844</v>
      </c>
      <c r="I449" s="3">
        <v>2693.6</v>
      </c>
      <c r="J449" s="3">
        <v>3560552</v>
      </c>
      <c r="K449" s="3">
        <v>267586600960</v>
      </c>
      <c r="L449" s="3">
        <v>921.93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1.33194067465168E-2</v>
      </c>
      <c r="D451" s="3">
        <v>37.438605504504402</v>
      </c>
      <c r="E451" s="3">
        <v>0.97131784275780997</v>
      </c>
      <c r="F451" s="3">
        <v>0.99869737341687903</v>
      </c>
      <c r="G451" s="3">
        <v>1.2788645262681899</v>
      </c>
      <c r="H451" s="3">
        <v>1.3413624949653999</v>
      </c>
      <c r="I451" s="3">
        <v>2696.6</v>
      </c>
      <c r="J451" s="3">
        <v>3546728</v>
      </c>
      <c r="K451" s="3">
        <v>272209346560</v>
      </c>
      <c r="L451" s="3">
        <v>928.12</v>
      </c>
    </row>
    <row r="452" spans="2:12" x14ac:dyDescent="0.35">
      <c r="B452" s="9" t="s">
        <v>12</v>
      </c>
      <c r="C452" s="3">
        <v>1.9362437074478999E-2</v>
      </c>
      <c r="D452" s="3">
        <v>34.225027453908098</v>
      </c>
      <c r="E452" s="3">
        <v>0.942319836735932</v>
      </c>
      <c r="F452" s="3">
        <v>0.99657388078169196</v>
      </c>
      <c r="G452" s="3">
        <v>1.84665452579695</v>
      </c>
      <c r="H452" s="3">
        <v>2.2015144706847298</v>
      </c>
      <c r="I452" s="3">
        <v>2693.98</v>
      </c>
      <c r="J452" s="3">
        <v>3546728</v>
      </c>
      <c r="K452" s="3">
        <v>266454138880</v>
      </c>
      <c r="L452" s="3">
        <v>918.69</v>
      </c>
    </row>
    <row r="453" spans="2:12" x14ac:dyDescent="0.35">
      <c r="B453" s="9" t="s">
        <v>13</v>
      </c>
      <c r="C453" s="3">
        <v>2.70521230437516E-2</v>
      </c>
      <c r="D453" s="3">
        <v>31.334404589228999</v>
      </c>
      <c r="E453" s="3">
        <v>0.93449774602911095</v>
      </c>
      <c r="F453" s="3">
        <v>0.993573106757764</v>
      </c>
      <c r="G453" s="3">
        <v>2.2877660498585302</v>
      </c>
      <c r="H453" s="3">
        <v>3.2277202979581201</v>
      </c>
      <c r="I453" s="3">
        <v>2723.14</v>
      </c>
      <c r="J453" s="3">
        <v>3546728</v>
      </c>
      <c r="K453" s="3">
        <v>265015336960</v>
      </c>
      <c r="L453" s="3">
        <v>915.72</v>
      </c>
    </row>
    <row r="454" spans="2:12" x14ac:dyDescent="0.35">
      <c r="B454" s="9" t="s">
        <v>14</v>
      </c>
      <c r="C454" s="3">
        <v>4.29115377650406E-2</v>
      </c>
      <c r="D454" s="3">
        <v>27.3359959774827</v>
      </c>
      <c r="E454" s="3">
        <v>0.92635315899828397</v>
      </c>
      <c r="F454" s="3">
        <v>0.98710764524652095</v>
      </c>
      <c r="G454" s="3">
        <v>3.09862497838408</v>
      </c>
      <c r="H454" s="3">
        <v>5.1635572719588696</v>
      </c>
      <c r="I454" s="3">
        <v>2753.97</v>
      </c>
      <c r="J454" s="3">
        <v>3546728</v>
      </c>
      <c r="K454" s="3">
        <v>264655636480</v>
      </c>
      <c r="L454" s="3">
        <v>914.88</v>
      </c>
    </row>
    <row r="455" spans="2:12" x14ac:dyDescent="0.35">
      <c r="B455" s="9" t="s">
        <v>15</v>
      </c>
      <c r="C455" s="3">
        <v>2.13569423462075E-2</v>
      </c>
      <c r="D455" s="3">
        <v>33.3787660792458</v>
      </c>
      <c r="E455" s="3">
        <v>0.93341436583631399</v>
      </c>
      <c r="F455" s="3">
        <v>0.99647114492122302</v>
      </c>
      <c r="G455" s="3">
        <v>1.9185209907373899</v>
      </c>
      <c r="H455" s="3">
        <v>2.2497091392419901</v>
      </c>
      <c r="I455" s="3">
        <v>2730.89</v>
      </c>
      <c r="J455" s="3">
        <v>3543272</v>
      </c>
      <c r="K455" s="3">
        <v>266171023360</v>
      </c>
      <c r="L455" s="3">
        <v>916.88</v>
      </c>
    </row>
    <row r="456" spans="2:12" x14ac:dyDescent="0.35">
      <c r="B456" s="9" t="s">
        <v>16</v>
      </c>
      <c r="C456" s="3">
        <v>1.94104196520405E-2</v>
      </c>
      <c r="D456" s="3">
        <v>34.203261545778801</v>
      </c>
      <c r="E456" s="3">
        <v>0.94179229595005898</v>
      </c>
      <c r="F456" s="3">
        <v>0.99664547062200004</v>
      </c>
      <c r="G456" s="3">
        <v>1.83439187427315</v>
      </c>
      <c r="H456" s="3">
        <v>2.2260085962654599</v>
      </c>
      <c r="I456" s="3">
        <v>2718.17</v>
      </c>
      <c r="J456" s="3">
        <v>3545576</v>
      </c>
      <c r="K456" s="3">
        <v>266359767040</v>
      </c>
      <c r="L456" s="3">
        <v>917.88</v>
      </c>
    </row>
    <row r="457" spans="2:12" x14ac:dyDescent="0.35">
      <c r="B457" s="9" t="s">
        <v>17</v>
      </c>
      <c r="C457" s="3">
        <v>1.5876381076953199E-2</v>
      </c>
      <c r="D457" s="3">
        <v>35.933819856865398</v>
      </c>
      <c r="E457" s="3">
        <v>0.96129021759706001</v>
      </c>
      <c r="F457" s="3">
        <v>0.99771960902442003</v>
      </c>
      <c r="G457" s="3">
        <v>1.52659120295771</v>
      </c>
      <c r="H457" s="3">
        <v>1.8857746755923199</v>
      </c>
      <c r="I457" s="3">
        <v>2707.99</v>
      </c>
      <c r="J457" s="3">
        <v>3551336</v>
      </c>
      <c r="K457" s="3">
        <v>266831626240</v>
      </c>
      <c r="L457" s="3">
        <v>919.07</v>
      </c>
    </row>
    <row r="458" spans="2:12" x14ac:dyDescent="0.35">
      <c r="B458" s="9" t="s">
        <v>18</v>
      </c>
      <c r="C458" s="3">
        <v>1.5823347554069299E-2</v>
      </c>
      <c r="D458" s="3">
        <v>35.962589766064802</v>
      </c>
      <c r="E458" s="3">
        <v>0.96061819257771497</v>
      </c>
      <c r="F458" s="3">
        <v>0.99773177959655301</v>
      </c>
      <c r="G458" s="3">
        <v>1.5143529863551899</v>
      </c>
      <c r="H458" s="3">
        <v>1.8730201510909701</v>
      </c>
      <c r="I458" s="3">
        <v>2710.27</v>
      </c>
      <c r="J458" s="3">
        <v>3560552</v>
      </c>
      <c r="K458" s="3">
        <v>267586600960</v>
      </c>
      <c r="L458" s="3">
        <v>921.93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1.97000725592546E-2</v>
      </c>
      <c r="D460" s="3">
        <v>34.0740046555999</v>
      </c>
      <c r="E460" s="3">
        <v>0.96066008448713502</v>
      </c>
      <c r="F460" s="3">
        <v>0.99782056921212703</v>
      </c>
      <c r="G460" s="3">
        <v>1.6853559162428899</v>
      </c>
      <c r="H460" s="3">
        <v>1.54065813015797</v>
      </c>
      <c r="I460" s="3">
        <v>2704.78</v>
      </c>
      <c r="J460" s="3">
        <v>3546728</v>
      </c>
      <c r="K460" s="3">
        <v>272209346560</v>
      </c>
      <c r="L460" s="3">
        <v>928.12</v>
      </c>
    </row>
    <row r="461" spans="2:12" x14ac:dyDescent="0.35">
      <c r="B461" s="9" t="s">
        <v>12</v>
      </c>
      <c r="C461" s="3">
        <v>1.9694882554520701E-2</v>
      </c>
      <c r="D461" s="3">
        <v>34.076890046730099</v>
      </c>
      <c r="E461" s="3">
        <v>0.94418311175750802</v>
      </c>
      <c r="F461" s="3">
        <v>0.99678122558469595</v>
      </c>
      <c r="G461" s="3">
        <v>1.81717869376788</v>
      </c>
      <c r="H461" s="3">
        <v>2.1619862449671698</v>
      </c>
      <c r="I461" s="3">
        <v>2694.1</v>
      </c>
      <c r="J461" s="3">
        <v>3546728</v>
      </c>
      <c r="K461" s="3">
        <v>266454138880</v>
      </c>
      <c r="L461" s="3">
        <v>918.69</v>
      </c>
    </row>
    <row r="462" spans="2:12" x14ac:dyDescent="0.35">
      <c r="B462" s="9" t="s">
        <v>13</v>
      </c>
      <c r="C462" s="3">
        <v>2.7461175205048101E-2</v>
      </c>
      <c r="D462" s="3">
        <v>31.204384564876602</v>
      </c>
      <c r="E462" s="3">
        <v>0.93265261550331502</v>
      </c>
      <c r="F462" s="3">
        <v>0.993337893945057</v>
      </c>
      <c r="G462" s="3">
        <v>2.34471499342617</v>
      </c>
      <c r="H462" s="3">
        <v>3.2342324564449001</v>
      </c>
      <c r="I462" s="3">
        <v>2726.29</v>
      </c>
      <c r="J462" s="3">
        <v>3546728</v>
      </c>
      <c r="K462" s="3">
        <v>265015336960</v>
      </c>
      <c r="L462" s="3">
        <v>915.72</v>
      </c>
    </row>
    <row r="463" spans="2:12" x14ac:dyDescent="0.35">
      <c r="B463" s="9" t="s">
        <v>14</v>
      </c>
      <c r="C463" s="3">
        <v>4.3176667416635298E-2</v>
      </c>
      <c r="D463" s="3">
        <v>27.2819978468568</v>
      </c>
      <c r="E463" s="3">
        <v>0.92538294979208102</v>
      </c>
      <c r="F463" s="3">
        <v>0.98611500243387495</v>
      </c>
      <c r="G463" s="3">
        <v>3.1335485759764299</v>
      </c>
      <c r="H463" s="3">
        <v>5.1907939319347696</v>
      </c>
      <c r="I463" s="3">
        <v>2752.98</v>
      </c>
      <c r="J463" s="3">
        <v>3546728</v>
      </c>
      <c r="K463" s="3">
        <v>264655636480</v>
      </c>
      <c r="L463" s="3">
        <v>914.88</v>
      </c>
    </row>
    <row r="464" spans="2:12" x14ac:dyDescent="0.35">
      <c r="B464" s="9" t="s">
        <v>15</v>
      </c>
      <c r="C464" s="3">
        <v>2.2348981849042101E-2</v>
      </c>
      <c r="D464" s="3">
        <v>32.985437479285999</v>
      </c>
      <c r="E464" s="3">
        <v>0.93358553903868302</v>
      </c>
      <c r="F464" s="3">
        <v>0.99618005823554301</v>
      </c>
      <c r="G464" s="3">
        <v>1.9668629840279599</v>
      </c>
      <c r="H464" s="3">
        <v>2.2763846564888901</v>
      </c>
      <c r="I464" s="3">
        <v>2725.56</v>
      </c>
      <c r="J464" s="3">
        <v>3543272</v>
      </c>
      <c r="K464" s="3">
        <v>266171023360</v>
      </c>
      <c r="L464" s="3">
        <v>916.88</v>
      </c>
    </row>
    <row r="465" spans="2:13" x14ac:dyDescent="0.35">
      <c r="B465" s="9" t="s">
        <v>16</v>
      </c>
      <c r="C465" s="3">
        <v>2.23891512777241E-2</v>
      </c>
      <c r="D465" s="3">
        <v>32.970205114529897</v>
      </c>
      <c r="E465" s="3">
        <v>0.93525643250398705</v>
      </c>
      <c r="F465" s="3">
        <v>0.99616592805486703</v>
      </c>
      <c r="G465" s="3">
        <v>2.0292137653308302</v>
      </c>
      <c r="H465" s="3">
        <v>2.2765464465948502</v>
      </c>
      <c r="I465" s="3">
        <v>2713.57</v>
      </c>
      <c r="J465" s="3">
        <v>3545576</v>
      </c>
      <c r="K465" s="3">
        <v>266359767040</v>
      </c>
      <c r="L465" s="3">
        <v>917.88</v>
      </c>
    </row>
    <row r="466" spans="2:13" x14ac:dyDescent="0.35">
      <c r="B466" s="9" t="s">
        <v>17</v>
      </c>
      <c r="C466" s="3">
        <v>1.7513552145537001E-2</v>
      </c>
      <c r="D466" s="3">
        <v>35.087957391334299</v>
      </c>
      <c r="E466" s="3">
        <v>0.95826916737516599</v>
      </c>
      <c r="F466" s="3">
        <v>0.99743163835314796</v>
      </c>
      <c r="G466" s="3">
        <v>1.63983713342653</v>
      </c>
      <c r="H466" s="3">
        <v>1.9496141058869001</v>
      </c>
      <c r="I466" s="3">
        <v>2706.38</v>
      </c>
      <c r="J466" s="3">
        <v>3551336</v>
      </c>
      <c r="K466" s="3">
        <v>266831626240</v>
      </c>
      <c r="L466" s="3">
        <v>919.07</v>
      </c>
    </row>
    <row r="467" spans="2:13" x14ac:dyDescent="0.35">
      <c r="B467" s="9" t="s">
        <v>18</v>
      </c>
      <c r="C467" s="3">
        <v>1.6048954942904901E-2</v>
      </c>
      <c r="D467" s="3">
        <v>35.838854562938202</v>
      </c>
      <c r="E467" s="3">
        <v>0.96386824225694401</v>
      </c>
      <c r="F467" s="3">
        <v>0.99773362877707705</v>
      </c>
      <c r="G467" s="3">
        <v>1.51200087715605</v>
      </c>
      <c r="H467" s="3">
        <v>1.8640393061060501</v>
      </c>
      <c r="I467" s="3">
        <v>2708.55</v>
      </c>
      <c r="J467" s="3">
        <v>3560552</v>
      </c>
      <c r="K467" s="3">
        <v>267586600960</v>
      </c>
      <c r="L467" s="3">
        <v>921.93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1.12287304207805E-2</v>
      </c>
      <c r="D469" s="3">
        <v>38.898217003530803</v>
      </c>
      <c r="E469" s="3">
        <v>0.97328767086845303</v>
      </c>
      <c r="F469" s="3">
        <v>0.99876163328172196</v>
      </c>
      <c r="G469" s="3">
        <v>1.21740921159351</v>
      </c>
      <c r="H469" s="3">
        <v>1.3068353551024601</v>
      </c>
      <c r="I469" s="3">
        <v>2706.7</v>
      </c>
      <c r="J469" s="3">
        <v>3546728</v>
      </c>
      <c r="K469" s="3">
        <v>272209346560</v>
      </c>
      <c r="L469" s="3">
        <v>928.12</v>
      </c>
    </row>
    <row r="470" spans="2:13" x14ac:dyDescent="0.35">
      <c r="B470" s="9" t="s">
        <v>12</v>
      </c>
      <c r="C470" s="3">
        <v>1.8825698797951901E-2</v>
      </c>
      <c r="D470" s="3">
        <v>34.4678424329432</v>
      </c>
      <c r="E470" s="3">
        <v>0.94310616110479994</v>
      </c>
      <c r="F470" s="3">
        <v>0.99696066855558096</v>
      </c>
      <c r="G470" s="3">
        <v>1.7775673427715699</v>
      </c>
      <c r="H470" s="3">
        <v>2.16991929624472</v>
      </c>
      <c r="I470" s="3">
        <v>2707.51</v>
      </c>
      <c r="J470" s="3">
        <v>3546728</v>
      </c>
      <c r="K470" s="3">
        <v>266454138880</v>
      </c>
      <c r="L470" s="3">
        <v>918.69</v>
      </c>
    </row>
    <row r="471" spans="2:13" x14ac:dyDescent="0.35">
      <c r="B471" s="9" t="s">
        <v>13</v>
      </c>
      <c r="C471" s="3">
        <v>2.6982402251376901E-2</v>
      </c>
      <c r="D471" s="3">
        <v>31.357532728756802</v>
      </c>
      <c r="E471" s="3">
        <v>0.93544942064186498</v>
      </c>
      <c r="F471" s="3">
        <v>0.99423157490136005</v>
      </c>
      <c r="G471" s="3">
        <v>2.2233765048547198</v>
      </c>
      <c r="H471" s="3">
        <v>3.2170652028529001</v>
      </c>
      <c r="I471" s="3">
        <v>2716.56</v>
      </c>
      <c r="J471" s="3">
        <v>3546728</v>
      </c>
      <c r="K471" s="3">
        <v>265015336960</v>
      </c>
      <c r="L471" s="3">
        <v>915.72</v>
      </c>
    </row>
    <row r="472" spans="2:13" x14ac:dyDescent="0.35">
      <c r="B472" s="9" t="s">
        <v>14</v>
      </c>
      <c r="C472" s="3">
        <v>4.3950546991726999E-2</v>
      </c>
      <c r="D472" s="3">
        <v>27.128432684619298</v>
      </c>
      <c r="E472" s="3">
        <v>0.92433675277977201</v>
      </c>
      <c r="F472" s="3">
        <v>0.98521334301117403</v>
      </c>
      <c r="G472" s="3">
        <v>3.2569378943479999</v>
      </c>
      <c r="H472" s="3">
        <v>5.30197660501788</v>
      </c>
      <c r="I472" s="3">
        <v>2754.92</v>
      </c>
      <c r="J472" s="3">
        <v>3546728</v>
      </c>
      <c r="K472" s="3">
        <v>264655636480</v>
      </c>
      <c r="L472" s="3">
        <v>914.88</v>
      </c>
    </row>
    <row r="473" spans="2:13" x14ac:dyDescent="0.35">
      <c r="B473" s="9" t="s">
        <v>15</v>
      </c>
      <c r="C473" s="3">
        <v>2.1206429910623201E-2</v>
      </c>
      <c r="D473" s="3">
        <v>33.440075388364797</v>
      </c>
      <c r="E473" s="3">
        <v>0.931322242390765</v>
      </c>
      <c r="F473" s="3">
        <v>0.99658156035910905</v>
      </c>
      <c r="G473" s="3">
        <v>1.8936355413616699</v>
      </c>
      <c r="H473" s="3">
        <v>2.2666221817308201</v>
      </c>
      <c r="I473" s="3">
        <v>2710.81</v>
      </c>
      <c r="J473" s="3">
        <v>3543272</v>
      </c>
      <c r="K473" s="3">
        <v>266171023360</v>
      </c>
      <c r="L473" s="3">
        <v>916.88</v>
      </c>
    </row>
    <row r="474" spans="2:13" x14ac:dyDescent="0.35">
      <c r="B474" s="9" t="s">
        <v>16</v>
      </c>
      <c r="C474" s="3">
        <v>1.95105963311436E-2</v>
      </c>
      <c r="D474" s="3">
        <v>34.159537674188897</v>
      </c>
      <c r="E474" s="3">
        <v>0.94047813625862697</v>
      </c>
      <c r="F474" s="3">
        <v>0.99673748689380703</v>
      </c>
      <c r="G474" s="3">
        <v>1.82968448936071</v>
      </c>
      <c r="H474" s="3">
        <v>2.2295472745857601</v>
      </c>
      <c r="I474" s="3">
        <v>2709.86</v>
      </c>
      <c r="J474" s="3">
        <v>3545576</v>
      </c>
      <c r="K474" s="3">
        <v>266359767040</v>
      </c>
      <c r="L474" s="3">
        <v>917.88</v>
      </c>
    </row>
    <row r="475" spans="2:13" x14ac:dyDescent="0.35">
      <c r="B475" s="9" t="s">
        <v>17</v>
      </c>
      <c r="C475" s="3">
        <v>1.5790231199230498E-2</v>
      </c>
      <c r="D475" s="3">
        <v>35.981544952859998</v>
      </c>
      <c r="E475" s="3">
        <v>0.962210346672281</v>
      </c>
      <c r="F475" s="3">
        <v>0.99775786209977702</v>
      </c>
      <c r="G475" s="3">
        <v>1.5069171861777699</v>
      </c>
      <c r="H475" s="3">
        <v>1.89045122073966</v>
      </c>
      <c r="I475" s="3">
        <v>2703.72</v>
      </c>
      <c r="J475" s="3">
        <v>3551336</v>
      </c>
      <c r="K475" s="3">
        <v>266831626240</v>
      </c>
      <c r="L475" s="3">
        <v>919.07</v>
      </c>
    </row>
    <row r="476" spans="2:13" x14ac:dyDescent="0.35">
      <c r="B476" s="9" t="s">
        <v>18</v>
      </c>
      <c r="C476" s="3">
        <v>1.6030861504370601E-2</v>
      </c>
      <c r="D476" s="3">
        <v>35.852081405533298</v>
      </c>
      <c r="E476" s="3">
        <v>0.96050792777590099</v>
      </c>
      <c r="F476" s="3">
        <v>0.99761002711934499</v>
      </c>
      <c r="G476" s="3">
        <v>1.57189903986438</v>
      </c>
      <c r="H476" s="3">
        <v>1.8818424076211</v>
      </c>
      <c r="I476" s="3">
        <v>2721.03</v>
      </c>
      <c r="J476" s="3">
        <v>3560552</v>
      </c>
      <c r="K476" s="3">
        <v>267586600960</v>
      </c>
      <c r="L476" s="3">
        <v>921.93</v>
      </c>
    </row>
    <row r="477" spans="2:13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2.2500536255189055E-2</v>
      </c>
      <c r="D477" s="10">
        <f t="shared" ref="D477" si="16">(SUM(D388:D395)+SUM(D397:D404)+SUM(D406:D413)+SUM(D415:D422)+SUM(D424:D431)+SUM(D433:D440)+SUM(D442:D449)+SUM(D451:D458)+SUM(D460:D467)+SUM(D469:D476))/80</f>
        <v>33.444199520731189</v>
      </c>
      <c r="E477" s="10">
        <f t="shared" ref="E477" si="17">(SUM(E388:E395)+SUM(E397:E404)+SUM(E406:E413)+SUM(E415:E422)+SUM(E424:E431)+SUM(E433:E440)+SUM(E442:E449)+SUM(E451:E458)+SUM(E460:E467)+SUM(E469:E476))/80</f>
        <v>0.94594556835240107</v>
      </c>
      <c r="F477" s="10">
        <f t="shared" ref="F477:L477" si="18">(SUM(F388:F395)+SUM(F397:F404)+SUM(F406:F413)+SUM(F415:F422)+SUM(F424:F431)+SUM(F433:F440)+SUM(F442:F449)+SUM(F451:F458)+SUM(F460:F467)+SUM(F469:F476))/80</f>
        <v>0.99540537219015168</v>
      </c>
      <c r="G477" s="10">
        <f t="shared" si="18"/>
        <v>1.9469604863397652</v>
      </c>
      <c r="H477" s="10">
        <f t="shared" si="18"/>
        <v>2.5286360970121202</v>
      </c>
      <c r="I477" s="10">
        <f t="shared" si="18"/>
        <v>2718.4638749999999</v>
      </c>
      <c r="J477" s="10">
        <f t="shared" si="18"/>
        <v>3548456</v>
      </c>
      <c r="K477" s="10">
        <f t="shared" si="18"/>
        <v>266910434560</v>
      </c>
      <c r="L477" s="10">
        <f t="shared" si="18"/>
        <v>919.14625000000001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2.2497847311555578E-2</v>
      </c>
      <c r="D478" s="12">
        <f t="shared" ref="D478:L478" si="19">SUM(D388:D391,D393:D395,D397:D400,D402:D404,D406:D409,D411:D413,D415:D418,D420:D422,D424:D427,D429:D431,D433:D436,D438:D440,D442:D445,D447:D449,D451:D454,D456:D458,D460:D463,D465:D467,D469:D472,D474:D476)/70</f>
        <v>33.517346350934424</v>
      </c>
      <c r="E478" s="12">
        <f t="shared" si="19"/>
        <v>0.94830224235101135</v>
      </c>
      <c r="F478" s="12">
        <f t="shared" si="19"/>
        <v>0.99528785381652085</v>
      </c>
      <c r="G478" s="12">
        <f t="shared" si="19"/>
        <v>1.9411813242996248</v>
      </c>
      <c r="H478" s="12">
        <f t="shared" si="19"/>
        <v>2.5645664662706587</v>
      </c>
      <c r="I478" s="12">
        <f t="shared" si="19"/>
        <v>2719.6002857142862</v>
      </c>
      <c r="J478" s="12">
        <f t="shared" si="19"/>
        <v>3549196.5714285714</v>
      </c>
      <c r="K478" s="12">
        <f t="shared" si="19"/>
        <v>267016064731.42856</v>
      </c>
      <c r="L478" s="12">
        <f t="shared" si="19"/>
        <v>919.47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77AA-F284-4F36-B364-D2D726D5A654}">
  <dimension ref="B2:M572"/>
  <sheetViews>
    <sheetView topLeftCell="A460" zoomScale="85" zoomScaleNormal="85" workbookViewId="0">
      <selection activeCell="I480" sqref="I480"/>
    </sheetView>
  </sheetViews>
  <sheetFormatPr defaultRowHeight="23.25" x14ac:dyDescent="0.35"/>
  <cols>
    <col min="1" max="1" width="9.140625" style="9"/>
    <col min="2" max="2" width="45.7109375" style="9" customWidth="1"/>
    <col min="3" max="3" width="17.42578125" style="9" customWidth="1"/>
    <col min="4" max="4" width="18.28515625" style="9" customWidth="1"/>
    <col min="5" max="5" width="17.28515625" style="9" customWidth="1"/>
    <col min="6" max="6" width="13" style="9" customWidth="1"/>
    <col min="7" max="7" width="15.28515625" style="9" customWidth="1"/>
    <col min="8" max="8" width="13.5703125" style="9" customWidth="1"/>
    <col min="9" max="9" width="33.5703125" style="9" customWidth="1"/>
    <col min="10" max="10" width="28.85546875" style="9" customWidth="1"/>
    <col min="11" max="11" width="38.85546875" style="9" customWidth="1"/>
    <col min="12" max="12" width="54.140625" style="9" customWidth="1"/>
    <col min="13" max="13" width="26.7109375" style="9" customWidth="1"/>
    <col min="14" max="16384" width="9.140625" style="9"/>
  </cols>
  <sheetData>
    <row r="2" spans="2:12" x14ac:dyDescent="0.35">
      <c r="B2" s="9" t="s">
        <v>27</v>
      </c>
    </row>
    <row r="5" spans="2:12" x14ac:dyDescent="0.35">
      <c r="B5" s="9" t="s">
        <v>1</v>
      </c>
    </row>
    <row r="6" spans="2:12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35">
      <c r="B7" s="10" t="s">
        <v>29</v>
      </c>
    </row>
    <row r="8" spans="2:12" x14ac:dyDescent="0.35">
      <c r="B8" s="9" t="s">
        <v>11</v>
      </c>
      <c r="C8" s="3">
        <v>2.07692240182515E-2</v>
      </c>
      <c r="D8" s="3">
        <v>33.621129330165601</v>
      </c>
      <c r="E8" s="3">
        <v>0.97299234945344004</v>
      </c>
      <c r="F8" s="3">
        <v>0.91370155051566904</v>
      </c>
      <c r="G8" s="3">
        <v>18.6527695222292</v>
      </c>
      <c r="H8" s="3">
        <v>2.9056531863733301</v>
      </c>
      <c r="I8" s="3">
        <v>356.15</v>
      </c>
      <c r="J8" s="11">
        <v>4182662</v>
      </c>
      <c r="K8" s="11">
        <v>171116476416</v>
      </c>
      <c r="L8" s="3">
        <v>67.5</v>
      </c>
    </row>
    <row r="9" spans="2:12" x14ac:dyDescent="0.35">
      <c r="B9" s="9" t="s">
        <v>12</v>
      </c>
      <c r="C9" s="3">
        <v>2.6139623513382299E-2</v>
      </c>
      <c r="D9" s="3">
        <v>31.630549839202899</v>
      </c>
      <c r="E9" s="3">
        <v>0.95131992631234397</v>
      </c>
      <c r="F9" s="3">
        <v>0.89040059362924495</v>
      </c>
      <c r="G9" s="3">
        <v>27.988374849157601</v>
      </c>
      <c r="H9" s="3">
        <v>3.64288779712864</v>
      </c>
      <c r="I9" s="3">
        <v>392.52</v>
      </c>
      <c r="J9" s="11">
        <v>6200489</v>
      </c>
      <c r="K9" s="11">
        <v>178593172992</v>
      </c>
      <c r="L9" s="3">
        <v>76.010000000000005</v>
      </c>
    </row>
    <row r="10" spans="2:12" x14ac:dyDescent="0.35">
      <c r="B10" s="9" t="s">
        <v>13</v>
      </c>
      <c r="C10" s="3">
        <v>3.4211922532968897E-2</v>
      </c>
      <c r="D10" s="3">
        <v>29.301211379916101</v>
      </c>
      <c r="E10" s="3">
        <v>0.92547488408715495</v>
      </c>
      <c r="F10" s="3">
        <v>0.86286497846764598</v>
      </c>
      <c r="G10" s="3">
        <v>37.037368439471102</v>
      </c>
      <c r="H10" s="3">
        <v>4.6627468845592102</v>
      </c>
      <c r="I10" s="3">
        <v>418.14</v>
      </c>
      <c r="J10" s="11">
        <v>8218316</v>
      </c>
      <c r="K10" s="11">
        <v>180462347136</v>
      </c>
      <c r="L10" s="3">
        <v>71.349999999999994</v>
      </c>
    </row>
    <row r="11" spans="2:12" x14ac:dyDescent="0.35">
      <c r="B11" s="9" t="s">
        <v>14</v>
      </c>
      <c r="C11" s="3">
        <v>7.9601643141393799E-2</v>
      </c>
      <c r="D11" s="3">
        <v>21.976201718133801</v>
      </c>
      <c r="E11" s="3">
        <v>0.73566559138168797</v>
      </c>
      <c r="F11" s="3">
        <v>0.76524132877690398</v>
      </c>
      <c r="G11" s="3">
        <v>52.123907169538398</v>
      </c>
      <c r="H11" s="3">
        <v>10.891082409912</v>
      </c>
      <c r="I11" s="3">
        <v>442.94</v>
      </c>
      <c r="J11" s="11">
        <v>10236143</v>
      </c>
      <c r="K11" s="11">
        <v>180929640672</v>
      </c>
      <c r="L11" s="3">
        <v>83.66</v>
      </c>
    </row>
    <row r="12" spans="2:12" x14ac:dyDescent="0.35">
      <c r="B12" s="9" t="s">
        <v>15</v>
      </c>
      <c r="C12" s="3">
        <v>5.7636230371781699E-2</v>
      </c>
      <c r="D12" s="3">
        <v>24.777396795072899</v>
      </c>
      <c r="E12" s="3">
        <v>0.85343815268401602</v>
      </c>
      <c r="F12" s="3">
        <v>0.88518390661191004</v>
      </c>
      <c r="G12" s="3">
        <v>21.296058915941</v>
      </c>
      <c r="H12" s="3">
        <v>7.6321259493321696</v>
      </c>
      <c r="I12" s="3">
        <v>393.48</v>
      </c>
      <c r="J12" s="11">
        <v>6193676</v>
      </c>
      <c r="K12" s="11">
        <v>178233790464</v>
      </c>
      <c r="L12" s="3">
        <v>78.930000000000007</v>
      </c>
    </row>
    <row r="13" spans="2:12" x14ac:dyDescent="0.35">
      <c r="B13" s="9" t="s">
        <v>16</v>
      </c>
      <c r="C13" s="3">
        <v>2.5267128776869301E-2</v>
      </c>
      <c r="D13" s="3">
        <v>31.921233317346399</v>
      </c>
      <c r="E13" s="3">
        <v>0.96033154756820904</v>
      </c>
      <c r="F13" s="3">
        <v>0.903071838952893</v>
      </c>
      <c r="G13" s="3">
        <v>23.145315958931</v>
      </c>
      <c r="H13" s="3">
        <v>3.3654083738891098</v>
      </c>
      <c r="I13" s="3">
        <v>393.12</v>
      </c>
      <c r="J13" s="11">
        <v>6198002</v>
      </c>
      <c r="K13" s="11">
        <v>178470061056</v>
      </c>
      <c r="L13" s="3">
        <v>82.73</v>
      </c>
    </row>
    <row r="14" spans="2:12" x14ac:dyDescent="0.35">
      <c r="B14" s="9" t="s">
        <v>17</v>
      </c>
      <c r="C14" s="3">
        <v>2.37097966397537E-2</v>
      </c>
      <c r="D14" s="3">
        <v>32.4782572049237</v>
      </c>
      <c r="E14" s="3">
        <v>0.94555566025807702</v>
      </c>
      <c r="F14" s="3">
        <v>0.87452915364155204</v>
      </c>
      <c r="G14" s="3">
        <v>31.7165409513104</v>
      </c>
      <c r="H14" s="3">
        <v>3.2382464732427501</v>
      </c>
      <c r="I14" s="3">
        <v>392.86</v>
      </c>
      <c r="J14" s="11">
        <v>6212597</v>
      </c>
      <c r="K14" s="11">
        <v>179118798336</v>
      </c>
      <c r="L14" s="3">
        <v>77.709999999999994</v>
      </c>
    </row>
    <row r="15" spans="2:12" x14ac:dyDescent="0.35">
      <c r="B15" s="9" t="s">
        <v>18</v>
      </c>
      <c r="C15" s="3">
        <v>2.1852528658939E-2</v>
      </c>
      <c r="D15" s="3">
        <v>33.185297540786401</v>
      </c>
      <c r="E15" s="3">
        <v>0.95467724630889295</v>
      </c>
      <c r="F15" s="3">
        <v>0.88013159804263097</v>
      </c>
      <c r="G15" s="3">
        <v>29.9609079824139</v>
      </c>
      <c r="H15" s="3">
        <v>3.0861857583073502</v>
      </c>
      <c r="I15" s="3">
        <v>392.73</v>
      </c>
      <c r="J15" s="11">
        <v>6247181</v>
      </c>
      <c r="K15" s="11">
        <v>180329301504</v>
      </c>
      <c r="L15" s="3">
        <v>114.24</v>
      </c>
    </row>
    <row r="16" spans="2:12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2.2347566788743899E-2</v>
      </c>
      <c r="D17" s="3">
        <v>32.986334748449003</v>
      </c>
      <c r="E17" s="3">
        <v>0.96549505359686405</v>
      </c>
      <c r="F17" s="3">
        <v>0.90683714010240202</v>
      </c>
      <c r="G17" s="3">
        <v>18.781136941823899</v>
      </c>
      <c r="H17" s="3">
        <v>3.1308005539658699</v>
      </c>
      <c r="I17" s="3">
        <v>354.41</v>
      </c>
      <c r="J17" s="11">
        <v>4182662</v>
      </c>
      <c r="K17" s="11">
        <v>171116476416</v>
      </c>
      <c r="L17" s="3">
        <v>67.5</v>
      </c>
    </row>
    <row r="18" spans="2:12" x14ac:dyDescent="0.35">
      <c r="B18" s="9" t="s">
        <v>12</v>
      </c>
      <c r="C18" s="3">
        <v>2.6296131311726801E-2</v>
      </c>
      <c r="D18" s="3">
        <v>31.5748090281859</v>
      </c>
      <c r="E18" s="3">
        <v>0.94976904477046997</v>
      </c>
      <c r="F18" s="3">
        <v>0.88618987298908902</v>
      </c>
      <c r="G18" s="3">
        <v>24.7568090881221</v>
      </c>
      <c r="H18" s="3">
        <v>3.6083654597424601</v>
      </c>
      <c r="I18" s="3">
        <v>392.12</v>
      </c>
      <c r="J18" s="11">
        <v>6200489</v>
      </c>
      <c r="K18" s="11">
        <v>178593172992</v>
      </c>
      <c r="L18" s="3">
        <v>76.010000000000005</v>
      </c>
    </row>
    <row r="19" spans="2:12" x14ac:dyDescent="0.35">
      <c r="B19" s="9" t="s">
        <v>13</v>
      </c>
      <c r="C19" s="3">
        <v>3.7711488164944698E-2</v>
      </c>
      <c r="D19" s="3">
        <v>28.458601569719601</v>
      </c>
      <c r="E19" s="3">
        <v>0.90876432797441098</v>
      </c>
      <c r="F19" s="3">
        <v>0.84687825955547502</v>
      </c>
      <c r="G19" s="3">
        <v>40.197133403176103</v>
      </c>
      <c r="H19" s="3">
        <v>5.3373531429371397</v>
      </c>
      <c r="I19" s="3">
        <v>419.81</v>
      </c>
      <c r="J19" s="11">
        <v>8218316</v>
      </c>
      <c r="K19" s="11">
        <v>180462347136</v>
      </c>
      <c r="L19" s="3">
        <v>71.349999999999994</v>
      </c>
    </row>
    <row r="20" spans="2:12" x14ac:dyDescent="0.35">
      <c r="B20" s="9" t="s">
        <v>14</v>
      </c>
      <c r="C20" s="3">
        <v>4.8530938921209597E-2</v>
      </c>
      <c r="D20" s="3">
        <v>26.271259168636401</v>
      </c>
      <c r="E20" s="3">
        <v>0.86800702853464495</v>
      </c>
      <c r="F20" s="3">
        <v>0.81660560483321398</v>
      </c>
      <c r="G20" s="3">
        <v>42.592728901092599</v>
      </c>
      <c r="H20" s="3">
        <v>7.1338926776837202</v>
      </c>
      <c r="I20" s="3">
        <v>443.02</v>
      </c>
      <c r="J20" s="11">
        <v>10236143</v>
      </c>
      <c r="K20" s="11">
        <v>180929640672</v>
      </c>
      <c r="L20" s="3">
        <v>83.66</v>
      </c>
    </row>
    <row r="21" spans="2:12" x14ac:dyDescent="0.35">
      <c r="B21" s="9" t="s">
        <v>15</v>
      </c>
      <c r="C21" s="3">
        <v>5.5631324944341601E-2</v>
      </c>
      <c r="D21" s="3">
        <v>25.083580317717701</v>
      </c>
      <c r="E21" s="3">
        <v>0.86380333515540997</v>
      </c>
      <c r="F21" s="3">
        <v>0.89162251559998096</v>
      </c>
      <c r="G21" s="3">
        <v>20.1734588047571</v>
      </c>
      <c r="H21" s="3">
        <v>7.11291417853485</v>
      </c>
      <c r="I21" s="3">
        <v>394.67</v>
      </c>
      <c r="J21" s="11">
        <v>6193676</v>
      </c>
      <c r="K21" s="11">
        <v>178233790464</v>
      </c>
      <c r="L21" s="3">
        <v>78.930000000000007</v>
      </c>
    </row>
    <row r="22" spans="2:12" x14ac:dyDescent="0.35">
      <c r="B22" s="9" t="s">
        <v>16</v>
      </c>
      <c r="C22" s="3">
        <v>2.6473305318775599E-2</v>
      </c>
      <c r="D22" s="3">
        <v>31.523762697966099</v>
      </c>
      <c r="E22" s="3">
        <v>0.95591862217276602</v>
      </c>
      <c r="F22" s="3">
        <v>0.88868349563027005</v>
      </c>
      <c r="G22" s="3">
        <v>22.400732501377199</v>
      </c>
      <c r="H22" s="3">
        <v>3.5620924222195001</v>
      </c>
      <c r="I22" s="3">
        <v>392.04</v>
      </c>
      <c r="J22" s="11">
        <v>6198002</v>
      </c>
      <c r="K22" s="11">
        <v>178470061056</v>
      </c>
      <c r="L22" s="3">
        <v>82.73</v>
      </c>
    </row>
    <row r="23" spans="2:12" x14ac:dyDescent="0.35">
      <c r="B23" s="9" t="s">
        <v>17</v>
      </c>
      <c r="C23" s="3">
        <v>1.95906794673994E-2</v>
      </c>
      <c r="D23" s="3">
        <v>34.126773996167898</v>
      </c>
      <c r="E23" s="3">
        <v>0.96593102164122802</v>
      </c>
      <c r="F23" s="3">
        <v>0.89462696986511703</v>
      </c>
      <c r="G23" s="3">
        <v>28.3660267563384</v>
      </c>
      <c r="H23" s="3">
        <v>2.6892170847369101</v>
      </c>
      <c r="I23" s="3">
        <v>391.46</v>
      </c>
      <c r="J23" s="11">
        <v>6212597</v>
      </c>
      <c r="K23" s="11">
        <v>179118798336</v>
      </c>
      <c r="L23" s="3">
        <v>77.709999999999994</v>
      </c>
    </row>
    <row r="24" spans="2:12" x14ac:dyDescent="0.35">
      <c r="B24" s="9" t="s">
        <v>18</v>
      </c>
      <c r="C24" s="3">
        <v>2.1031748309254101E-2</v>
      </c>
      <c r="D24" s="3">
        <v>33.515176380788098</v>
      </c>
      <c r="E24" s="3">
        <v>0.95856049211878303</v>
      </c>
      <c r="F24" s="3">
        <v>0.88022709537108901</v>
      </c>
      <c r="G24" s="3">
        <v>26.533493865472298</v>
      </c>
      <c r="H24" s="3">
        <v>2.88276906444603</v>
      </c>
      <c r="I24" s="3">
        <v>392.2</v>
      </c>
      <c r="J24" s="11">
        <v>6247181</v>
      </c>
      <c r="K24" s="11">
        <v>180329301504</v>
      </c>
      <c r="L24" s="3">
        <v>114.24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1.90532776656567E-2</v>
      </c>
      <c r="D26" s="3">
        <v>34.3620375433687</v>
      </c>
      <c r="E26" s="3">
        <v>0.97322717335646303</v>
      </c>
      <c r="F26" s="3">
        <v>0.91560491116843401</v>
      </c>
      <c r="G26" s="3">
        <v>17.079610848613601</v>
      </c>
      <c r="H26" s="3">
        <v>2.6936750638308098</v>
      </c>
      <c r="I26" s="3">
        <v>352.4</v>
      </c>
      <c r="J26" s="11">
        <v>4182662</v>
      </c>
      <c r="K26" s="11">
        <v>171116476416</v>
      </c>
      <c r="L26" s="3">
        <v>67.5</v>
      </c>
    </row>
    <row r="27" spans="2:12" x14ac:dyDescent="0.35">
      <c r="B27" s="9" t="s">
        <v>12</v>
      </c>
      <c r="C27" s="3">
        <v>2.3396565382472801E-2</v>
      </c>
      <c r="D27" s="3">
        <v>32.590515611216901</v>
      </c>
      <c r="E27" s="3">
        <v>0.96419252031583502</v>
      </c>
      <c r="F27" s="3">
        <v>0.90267905762564604</v>
      </c>
      <c r="G27" s="3">
        <v>23.992680529754999</v>
      </c>
      <c r="H27" s="3">
        <v>3.2869132786263902</v>
      </c>
      <c r="I27" s="3">
        <v>390.85</v>
      </c>
      <c r="J27" s="11">
        <v>6200489</v>
      </c>
      <c r="K27" s="11">
        <v>178593172992</v>
      </c>
      <c r="L27" s="3">
        <v>76.010000000000005</v>
      </c>
    </row>
    <row r="28" spans="2:12" x14ac:dyDescent="0.35">
      <c r="B28" s="9" t="s">
        <v>13</v>
      </c>
      <c r="C28" s="3">
        <v>3.5381041715718299E-2</v>
      </c>
      <c r="D28" s="3">
        <v>29.012903363264599</v>
      </c>
      <c r="E28" s="3">
        <v>0.92375319484236396</v>
      </c>
      <c r="F28" s="3">
        <v>0.85991149170664205</v>
      </c>
      <c r="G28" s="3">
        <v>35.019773277262701</v>
      </c>
      <c r="H28" s="3">
        <v>5.0906304884170002</v>
      </c>
      <c r="I28" s="3">
        <v>418.32</v>
      </c>
      <c r="J28" s="11">
        <v>8218316</v>
      </c>
      <c r="K28" s="11">
        <v>180462347136</v>
      </c>
      <c r="L28" s="3">
        <v>71.349999999999994</v>
      </c>
    </row>
    <row r="29" spans="2:12" x14ac:dyDescent="0.35">
      <c r="B29" s="9" t="s">
        <v>14</v>
      </c>
      <c r="C29" s="3">
        <v>6.6389751214572204E-2</v>
      </c>
      <c r="D29" s="3">
        <v>23.5512658350967</v>
      </c>
      <c r="E29" s="3">
        <v>0.78639883715858805</v>
      </c>
      <c r="F29" s="3">
        <v>0.776680671479139</v>
      </c>
      <c r="G29" s="3">
        <v>56.741779742659403</v>
      </c>
      <c r="H29" s="3">
        <v>9.6249787812032608</v>
      </c>
      <c r="I29" s="3">
        <v>440.4</v>
      </c>
      <c r="J29" s="11">
        <v>10236143</v>
      </c>
      <c r="K29" s="11">
        <v>180929640672</v>
      </c>
      <c r="L29" s="3">
        <v>83.66</v>
      </c>
    </row>
    <row r="30" spans="2:12" x14ac:dyDescent="0.35">
      <c r="B30" s="9" t="s">
        <v>15</v>
      </c>
      <c r="C30" s="3">
        <v>5.7317667796887101E-2</v>
      </c>
      <c r="D30" s="3">
        <v>24.8253808681715</v>
      </c>
      <c r="E30" s="3">
        <v>0.85690377556582098</v>
      </c>
      <c r="F30" s="3">
        <v>0.88255994830034501</v>
      </c>
      <c r="G30" s="3">
        <v>24.181165462893301</v>
      </c>
      <c r="H30" s="3">
        <v>7.5043997043056399</v>
      </c>
      <c r="I30" s="3">
        <v>392.99</v>
      </c>
      <c r="J30" s="11">
        <v>6193676</v>
      </c>
      <c r="K30" s="11">
        <v>178233790464</v>
      </c>
      <c r="L30" s="3">
        <v>78.930000000000007</v>
      </c>
    </row>
    <row r="31" spans="2:12" x14ac:dyDescent="0.35">
      <c r="B31" s="9" t="s">
        <v>16</v>
      </c>
      <c r="C31" s="3">
        <v>2.6779397604490201E-2</v>
      </c>
      <c r="D31" s="3">
        <v>31.4171066177556</v>
      </c>
      <c r="E31" s="3">
        <v>0.95005991398267697</v>
      </c>
      <c r="F31" s="3">
        <v>0.89254472129870499</v>
      </c>
      <c r="G31" s="3">
        <v>25.362551643867501</v>
      </c>
      <c r="H31" s="3">
        <v>3.61129304957546</v>
      </c>
      <c r="I31" s="3">
        <v>393.26</v>
      </c>
      <c r="J31" s="11">
        <v>6198002</v>
      </c>
      <c r="K31" s="11">
        <v>178470061056</v>
      </c>
      <c r="L31" s="3">
        <v>82.73</v>
      </c>
    </row>
    <row r="32" spans="2:12" x14ac:dyDescent="0.35">
      <c r="B32" s="9" t="s">
        <v>17</v>
      </c>
      <c r="C32" s="3">
        <v>2.38582588672978E-2</v>
      </c>
      <c r="D32" s="3">
        <v>32.421751469553797</v>
      </c>
      <c r="E32" s="3">
        <v>0.94244173758411998</v>
      </c>
      <c r="F32" s="3">
        <v>0.87101340423838003</v>
      </c>
      <c r="G32" s="3">
        <v>31.5824749421318</v>
      </c>
      <c r="H32" s="3">
        <v>3.3550860370625202</v>
      </c>
      <c r="I32" s="3">
        <v>391.66</v>
      </c>
      <c r="J32" s="11">
        <v>6212597</v>
      </c>
      <c r="K32" s="11">
        <v>179118798336</v>
      </c>
      <c r="L32" s="3">
        <v>77.709999999999994</v>
      </c>
    </row>
    <row r="33" spans="2:12" x14ac:dyDescent="0.35">
      <c r="B33" s="9" t="s">
        <v>18</v>
      </c>
      <c r="C33" s="3">
        <v>2.3371741110185602E-2</v>
      </c>
      <c r="D33" s="3">
        <v>32.607306487538303</v>
      </c>
      <c r="E33" s="3">
        <v>0.944701427855691</v>
      </c>
      <c r="F33" s="3">
        <v>0.86391506599728396</v>
      </c>
      <c r="G33" s="3">
        <v>31.7399165363496</v>
      </c>
      <c r="H33" s="3">
        <v>3.2360973115317302</v>
      </c>
      <c r="I33" s="3">
        <v>392.47</v>
      </c>
      <c r="J33" s="11">
        <v>6247181</v>
      </c>
      <c r="K33" s="11">
        <v>180329301504</v>
      </c>
      <c r="L33" s="3">
        <v>114.24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2.1778162449992099E-2</v>
      </c>
      <c r="D35" s="3">
        <v>33.210324041690299</v>
      </c>
      <c r="E35" s="3">
        <v>0.96642196588394802</v>
      </c>
      <c r="F35" s="3">
        <v>0.90830523012497999</v>
      </c>
      <c r="G35" s="3">
        <v>20.096141225377199</v>
      </c>
      <c r="H35" s="3">
        <v>3.0288670242360101</v>
      </c>
      <c r="I35" s="3">
        <v>354.06</v>
      </c>
      <c r="J35" s="11">
        <v>4182662</v>
      </c>
      <c r="K35" s="11">
        <v>171116476416</v>
      </c>
      <c r="L35" s="3">
        <v>67.5</v>
      </c>
    </row>
    <row r="36" spans="2:12" x14ac:dyDescent="0.35">
      <c r="B36" s="9" t="s">
        <v>12</v>
      </c>
      <c r="C36" s="3">
        <v>2.6409294036751501E-2</v>
      </c>
      <c r="D36" s="3">
        <v>31.5409829045431</v>
      </c>
      <c r="E36" s="3">
        <v>0.95609373953476595</v>
      </c>
      <c r="F36" s="3">
        <v>0.89398763232334499</v>
      </c>
      <c r="G36" s="3">
        <v>23.190388565030101</v>
      </c>
      <c r="H36" s="3">
        <v>3.60310279898696</v>
      </c>
      <c r="I36" s="3">
        <v>392.43</v>
      </c>
      <c r="J36" s="11">
        <v>6200489</v>
      </c>
      <c r="K36" s="11">
        <v>178593172992</v>
      </c>
      <c r="L36" s="3">
        <v>76.010000000000005</v>
      </c>
    </row>
    <row r="37" spans="2:12" x14ac:dyDescent="0.35">
      <c r="B37" s="9" t="s">
        <v>13</v>
      </c>
      <c r="C37" s="3">
        <v>4.1360314232465598E-2</v>
      </c>
      <c r="D37" s="3">
        <v>27.6593759881337</v>
      </c>
      <c r="E37" s="3">
        <v>0.901856125488674</v>
      </c>
      <c r="F37" s="3">
        <v>0.84518451626218705</v>
      </c>
      <c r="G37" s="3">
        <v>40.319523814026503</v>
      </c>
      <c r="H37" s="3">
        <v>5.8670488272236199</v>
      </c>
      <c r="I37" s="3">
        <v>419.72</v>
      </c>
      <c r="J37" s="11">
        <v>8218316</v>
      </c>
      <c r="K37" s="11">
        <v>180462347136</v>
      </c>
      <c r="L37" s="3">
        <v>71.349999999999994</v>
      </c>
    </row>
    <row r="38" spans="2:12" x14ac:dyDescent="0.35">
      <c r="B38" s="9" t="s">
        <v>14</v>
      </c>
      <c r="C38" s="3">
        <v>7.4883120178546606E-2</v>
      </c>
      <c r="D38" s="3">
        <v>22.505741118789899</v>
      </c>
      <c r="E38" s="3">
        <v>0.77610458008603</v>
      </c>
      <c r="F38" s="3">
        <v>0.77561635656082395</v>
      </c>
      <c r="G38" s="3">
        <v>54.661814093336602</v>
      </c>
      <c r="H38" s="3">
        <v>10.6874881311323</v>
      </c>
      <c r="I38" s="3">
        <v>440.01</v>
      </c>
      <c r="J38" s="11">
        <v>10236143</v>
      </c>
      <c r="K38" s="11">
        <v>180929640672</v>
      </c>
      <c r="L38" s="3">
        <v>83.66</v>
      </c>
    </row>
    <row r="39" spans="2:12" x14ac:dyDescent="0.35">
      <c r="B39" s="9" t="s">
        <v>15</v>
      </c>
      <c r="C39" s="3">
        <v>5.77419893061068E-2</v>
      </c>
      <c r="D39" s="3">
        <v>24.7615896349363</v>
      </c>
      <c r="E39" s="3">
        <v>0.85152415183102903</v>
      </c>
      <c r="F39" s="3">
        <v>0.87810124577873805</v>
      </c>
      <c r="G39" s="3">
        <v>25.393756219708401</v>
      </c>
      <c r="H39" s="3">
        <v>7.6100157732152001</v>
      </c>
      <c r="I39" s="3">
        <v>393.03</v>
      </c>
      <c r="J39" s="11">
        <v>6193676</v>
      </c>
      <c r="K39" s="11">
        <v>178233790464</v>
      </c>
      <c r="L39" s="3">
        <v>78.930000000000007</v>
      </c>
    </row>
    <row r="40" spans="2:12" x14ac:dyDescent="0.35">
      <c r="B40" s="9" t="s">
        <v>16</v>
      </c>
      <c r="C40" s="3">
        <v>2.94004472606391E-2</v>
      </c>
      <c r="D40" s="3">
        <v>30.612061940291099</v>
      </c>
      <c r="E40" s="3">
        <v>0.94571224352755701</v>
      </c>
      <c r="F40" s="3">
        <v>0.88337532297149501</v>
      </c>
      <c r="G40" s="3">
        <v>26.7016576155881</v>
      </c>
      <c r="H40" s="3">
        <v>3.8623383600665702</v>
      </c>
      <c r="I40" s="3">
        <v>393.03</v>
      </c>
      <c r="J40" s="11">
        <v>6198002</v>
      </c>
      <c r="K40" s="11">
        <v>178470061056</v>
      </c>
      <c r="L40" s="3">
        <v>82.73</v>
      </c>
    </row>
    <row r="41" spans="2:12" x14ac:dyDescent="0.35">
      <c r="B41" s="9" t="s">
        <v>17</v>
      </c>
      <c r="C41" s="3">
        <v>2.2193549032269999E-2</v>
      </c>
      <c r="D41" s="3">
        <v>33.049667576723898</v>
      </c>
      <c r="E41" s="3">
        <v>0.953855983629328</v>
      </c>
      <c r="F41" s="3">
        <v>0.881475284832693</v>
      </c>
      <c r="G41" s="3">
        <v>30.255762677557001</v>
      </c>
      <c r="H41" s="3">
        <v>3.0377069965693</v>
      </c>
      <c r="I41" s="3">
        <v>392.7</v>
      </c>
      <c r="J41" s="11">
        <v>6212597</v>
      </c>
      <c r="K41" s="11">
        <v>179118798336</v>
      </c>
      <c r="L41" s="3">
        <v>77.709999999999994</v>
      </c>
    </row>
    <row r="42" spans="2:12" x14ac:dyDescent="0.35">
      <c r="B42" s="9" t="s">
        <v>18</v>
      </c>
      <c r="C42" s="3">
        <v>2.1712690673572399E-2</v>
      </c>
      <c r="D42" s="3">
        <v>33.238698895304999</v>
      </c>
      <c r="E42" s="3">
        <v>0.95983499505440395</v>
      </c>
      <c r="F42" s="3">
        <v>0.88490178956557397</v>
      </c>
      <c r="G42" s="3">
        <v>29.2547079786473</v>
      </c>
      <c r="H42" s="3">
        <v>2.8647930737676099</v>
      </c>
      <c r="I42" s="3">
        <v>396.55</v>
      </c>
      <c r="J42" s="11">
        <v>6247181</v>
      </c>
      <c r="K42" s="11">
        <v>180329301504</v>
      </c>
      <c r="L42" s="3">
        <v>114.24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2.12284862900937E-2</v>
      </c>
      <c r="D44" s="3">
        <v>33.429519276837603</v>
      </c>
      <c r="E44" s="3">
        <v>0.96772444274749703</v>
      </c>
      <c r="F44" s="3">
        <v>0.90719541436004203</v>
      </c>
      <c r="G44" s="3">
        <v>25.005370757699101</v>
      </c>
      <c r="H44" s="3">
        <v>2.9300819982701198</v>
      </c>
      <c r="I44" s="3">
        <v>353.88</v>
      </c>
      <c r="J44" s="11">
        <v>4182662</v>
      </c>
      <c r="K44" s="11">
        <v>171116476416</v>
      </c>
      <c r="L44" s="3">
        <v>67.5</v>
      </c>
    </row>
    <row r="45" spans="2:12" x14ac:dyDescent="0.35">
      <c r="B45" s="9" t="s">
        <v>12</v>
      </c>
      <c r="C45" s="3">
        <v>3.0061319974719499E-2</v>
      </c>
      <c r="D45" s="3">
        <v>30.420047822493601</v>
      </c>
      <c r="E45" s="3">
        <v>0.94158551727763395</v>
      </c>
      <c r="F45" s="3">
        <v>0.88197614479540298</v>
      </c>
      <c r="G45" s="3">
        <v>28.813130476923501</v>
      </c>
      <c r="H45" s="3">
        <v>4.0823775999335803</v>
      </c>
      <c r="I45" s="3">
        <v>392.38</v>
      </c>
      <c r="J45" s="11">
        <v>6200489</v>
      </c>
      <c r="K45" s="11">
        <v>178593172992</v>
      </c>
      <c r="L45" s="3">
        <v>76.010000000000005</v>
      </c>
    </row>
    <row r="46" spans="2:12" x14ac:dyDescent="0.35">
      <c r="B46" s="9" t="s">
        <v>13</v>
      </c>
      <c r="C46" s="3">
        <v>3.6761627031583997E-2</v>
      </c>
      <c r="D46" s="3">
        <v>28.677698874486602</v>
      </c>
      <c r="E46" s="3">
        <v>0.91740137140182398</v>
      </c>
      <c r="F46" s="3">
        <v>0.85873293411503504</v>
      </c>
      <c r="G46" s="3">
        <v>34.0043952280365</v>
      </c>
      <c r="H46" s="3">
        <v>5.0432699567121304</v>
      </c>
      <c r="I46" s="3">
        <v>417.51</v>
      </c>
      <c r="J46" s="11">
        <v>8218316</v>
      </c>
      <c r="K46" s="11">
        <v>180462347136</v>
      </c>
      <c r="L46" s="3">
        <v>71.349999999999994</v>
      </c>
    </row>
    <row r="47" spans="2:12" x14ac:dyDescent="0.35">
      <c r="B47" s="9" t="s">
        <v>14</v>
      </c>
      <c r="C47" s="3">
        <v>6.5999477476608295E-2</v>
      </c>
      <c r="D47" s="3">
        <v>23.602432607204701</v>
      </c>
      <c r="E47" s="3">
        <v>0.80613409985328599</v>
      </c>
      <c r="F47" s="3">
        <v>0.787955925552841</v>
      </c>
      <c r="G47" s="3">
        <v>51.560734679804298</v>
      </c>
      <c r="H47" s="3">
        <v>9.6750457753667405</v>
      </c>
      <c r="I47" s="3">
        <v>440.91</v>
      </c>
      <c r="J47" s="11">
        <v>10236143</v>
      </c>
      <c r="K47" s="11">
        <v>180929640672</v>
      </c>
      <c r="L47" s="3">
        <v>83.66</v>
      </c>
    </row>
    <row r="48" spans="2:12" x14ac:dyDescent="0.35">
      <c r="B48" s="9" t="s">
        <v>15</v>
      </c>
      <c r="C48" s="3">
        <v>5.8898945050537298E-2</v>
      </c>
      <c r="D48" s="3">
        <v>24.589295673730899</v>
      </c>
      <c r="E48" s="3">
        <v>0.84562154640911003</v>
      </c>
      <c r="F48" s="3">
        <v>0.87307798747819199</v>
      </c>
      <c r="G48" s="3">
        <v>26.164994887900299</v>
      </c>
      <c r="H48" s="3">
        <v>7.65065454500313</v>
      </c>
      <c r="I48" s="3">
        <v>393.46</v>
      </c>
      <c r="J48" s="11">
        <v>6193676</v>
      </c>
      <c r="K48" s="11">
        <v>178233790464</v>
      </c>
      <c r="L48" s="3">
        <v>78.930000000000007</v>
      </c>
    </row>
    <row r="49" spans="2:12" x14ac:dyDescent="0.35">
      <c r="B49" s="9" t="s">
        <v>16</v>
      </c>
      <c r="C49" s="3">
        <v>2.4992773118016998E-2</v>
      </c>
      <c r="D49" s="3">
        <v>32.022116831065503</v>
      </c>
      <c r="E49" s="3">
        <v>0.95873704230206103</v>
      </c>
      <c r="F49" s="3">
        <v>0.894231028217502</v>
      </c>
      <c r="G49" s="3">
        <v>22.731745993688602</v>
      </c>
      <c r="H49" s="3">
        <v>3.4020830746374999</v>
      </c>
      <c r="I49" s="3">
        <v>393.91</v>
      </c>
      <c r="J49" s="11">
        <v>6198002</v>
      </c>
      <c r="K49" s="11">
        <v>178470061056</v>
      </c>
      <c r="L49" s="3">
        <v>82.73</v>
      </c>
    </row>
    <row r="50" spans="2:12" x14ac:dyDescent="0.35">
      <c r="B50" s="9" t="s">
        <v>17</v>
      </c>
      <c r="C50" s="3">
        <v>2.3426793374311802E-2</v>
      </c>
      <c r="D50" s="3">
        <v>32.581277047372303</v>
      </c>
      <c r="E50" s="3">
        <v>0.94053765599092798</v>
      </c>
      <c r="F50" s="3">
        <v>0.86740206101143102</v>
      </c>
      <c r="G50" s="3">
        <v>33.383196888789499</v>
      </c>
      <c r="H50" s="3">
        <v>3.2373681536041699</v>
      </c>
      <c r="I50" s="3">
        <v>394.17</v>
      </c>
      <c r="J50" s="11">
        <v>6212597</v>
      </c>
      <c r="K50" s="11">
        <v>179118798336</v>
      </c>
      <c r="L50" s="3">
        <v>77.709999999999994</v>
      </c>
    </row>
    <row r="51" spans="2:12" x14ac:dyDescent="0.35">
      <c r="B51" s="9" t="s">
        <v>18</v>
      </c>
      <c r="C51" s="3">
        <v>2.3032959920281398E-2</v>
      </c>
      <c r="D51" s="3">
        <v>32.732907120116401</v>
      </c>
      <c r="E51" s="3">
        <v>0.95285009799930098</v>
      </c>
      <c r="F51" s="3">
        <v>0.87564409033507196</v>
      </c>
      <c r="G51" s="3">
        <v>30.5144933366206</v>
      </c>
      <c r="H51" s="3">
        <v>3.2022101817383599</v>
      </c>
      <c r="I51" s="3">
        <v>394.56</v>
      </c>
      <c r="J51" s="11">
        <v>6247181</v>
      </c>
      <c r="K51" s="11">
        <v>180329301504</v>
      </c>
      <c r="L51" s="3">
        <v>114.24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2.29856251227635E-2</v>
      </c>
      <c r="D53" s="3">
        <v>32.741740789265002</v>
      </c>
      <c r="E53" s="3">
        <v>0.96627938553649895</v>
      </c>
      <c r="F53" s="3">
        <v>0.90975274639089998</v>
      </c>
      <c r="G53" s="3">
        <v>19.318577354990101</v>
      </c>
      <c r="H53" s="3">
        <v>3.1538421971309099</v>
      </c>
      <c r="I53" s="3">
        <v>355.42</v>
      </c>
      <c r="J53" s="11">
        <v>4182662</v>
      </c>
      <c r="K53" s="11">
        <v>171116476416</v>
      </c>
      <c r="L53" s="3">
        <v>67.5</v>
      </c>
    </row>
    <row r="54" spans="2:12" x14ac:dyDescent="0.35">
      <c r="B54" s="9" t="s">
        <v>12</v>
      </c>
      <c r="C54" s="3">
        <v>2.8024723413395101E-2</v>
      </c>
      <c r="D54" s="3">
        <v>31.028783329171201</v>
      </c>
      <c r="E54" s="3">
        <v>0.951128420680727</v>
      </c>
      <c r="F54" s="3">
        <v>0.887660220967876</v>
      </c>
      <c r="G54" s="3">
        <v>32.127582178331799</v>
      </c>
      <c r="H54" s="3">
        <v>3.8947505958860398</v>
      </c>
      <c r="I54" s="3">
        <v>394.46</v>
      </c>
      <c r="J54" s="11">
        <v>6200489</v>
      </c>
      <c r="K54" s="11">
        <v>178593172992</v>
      </c>
      <c r="L54" s="3">
        <v>76.010000000000005</v>
      </c>
    </row>
    <row r="55" spans="2:12" x14ac:dyDescent="0.35">
      <c r="B55" s="9" t="s">
        <v>13</v>
      </c>
      <c r="C55" s="3">
        <v>3.6884875071654798E-2</v>
      </c>
      <c r="D55" s="3">
        <v>28.649493270552</v>
      </c>
      <c r="E55" s="3">
        <v>0.92202731628021195</v>
      </c>
      <c r="F55" s="3">
        <v>0.86203802153599696</v>
      </c>
      <c r="G55" s="3">
        <v>32.659759554892197</v>
      </c>
      <c r="H55" s="3">
        <v>4.9422296876596699</v>
      </c>
      <c r="I55" s="3">
        <v>420.19</v>
      </c>
      <c r="J55" s="11">
        <v>8218316</v>
      </c>
      <c r="K55" s="11">
        <v>180462347136</v>
      </c>
      <c r="L55" s="3">
        <v>71.349999999999994</v>
      </c>
    </row>
    <row r="56" spans="2:12" x14ac:dyDescent="0.35">
      <c r="B56" s="9" t="s">
        <v>14</v>
      </c>
      <c r="C56" s="3">
        <v>6.3815886443257502E-2</v>
      </c>
      <c r="D56" s="3">
        <v>23.894090525534999</v>
      </c>
      <c r="E56" s="3">
        <v>0.80656654926570404</v>
      </c>
      <c r="F56" s="3">
        <v>0.78827940822534304</v>
      </c>
      <c r="G56" s="3">
        <v>57.718857088221199</v>
      </c>
      <c r="H56" s="3">
        <v>9.34678176121405</v>
      </c>
      <c r="I56" s="3">
        <v>445.9</v>
      </c>
      <c r="J56" s="11">
        <v>10236143</v>
      </c>
      <c r="K56" s="11">
        <v>180929640672</v>
      </c>
      <c r="L56" s="3">
        <v>83.66</v>
      </c>
    </row>
    <row r="57" spans="2:12" x14ac:dyDescent="0.35">
      <c r="B57" s="9" t="s">
        <v>15</v>
      </c>
      <c r="C57" s="3">
        <v>5.6337442063116902E-2</v>
      </c>
      <c r="D57" s="3">
        <v>24.9750797831847</v>
      </c>
      <c r="E57" s="3">
        <v>0.86089542883197201</v>
      </c>
      <c r="F57" s="3">
        <v>0.88839446269440903</v>
      </c>
      <c r="G57" s="3">
        <v>18.528945979944201</v>
      </c>
      <c r="H57" s="3">
        <v>7.38927942716602</v>
      </c>
      <c r="I57" s="3">
        <v>394.32</v>
      </c>
      <c r="J57" s="11">
        <v>6193676</v>
      </c>
      <c r="K57" s="11">
        <v>178233790464</v>
      </c>
      <c r="L57" s="3">
        <v>78.930000000000007</v>
      </c>
    </row>
    <row r="58" spans="2:12" x14ac:dyDescent="0.35">
      <c r="B58" s="9" t="s">
        <v>16</v>
      </c>
      <c r="C58" s="3">
        <v>2.7125457894126698E-2</v>
      </c>
      <c r="D58" s="3">
        <v>31.310636791070799</v>
      </c>
      <c r="E58" s="3">
        <v>0.95663376296111002</v>
      </c>
      <c r="F58" s="3">
        <v>0.89242806803128005</v>
      </c>
      <c r="G58" s="3">
        <v>22.479256972563402</v>
      </c>
      <c r="H58" s="3">
        <v>3.59816414533022</v>
      </c>
      <c r="I58" s="3">
        <v>400.02</v>
      </c>
      <c r="J58" s="11">
        <v>6198002</v>
      </c>
      <c r="K58" s="11">
        <v>178470061056</v>
      </c>
      <c r="L58" s="3">
        <v>82.73</v>
      </c>
    </row>
    <row r="59" spans="2:12" x14ac:dyDescent="0.35">
      <c r="B59" s="9" t="s">
        <v>17</v>
      </c>
      <c r="C59" s="3">
        <v>2.17228543263665E-2</v>
      </c>
      <c r="D59" s="3">
        <v>33.2346203453342</v>
      </c>
      <c r="E59" s="3">
        <v>0.95927881763881695</v>
      </c>
      <c r="F59" s="3">
        <v>0.88155429922356598</v>
      </c>
      <c r="G59" s="3">
        <v>28.571672210022999</v>
      </c>
      <c r="H59" s="3">
        <v>2.9380829245525502</v>
      </c>
      <c r="I59" s="3">
        <v>394.76</v>
      </c>
      <c r="J59" s="11">
        <v>6212597</v>
      </c>
      <c r="K59" s="11">
        <v>179118798336</v>
      </c>
      <c r="L59" s="3">
        <v>77.709999999999994</v>
      </c>
    </row>
    <row r="60" spans="2:12" x14ac:dyDescent="0.35">
      <c r="B60" s="9" t="s">
        <v>18</v>
      </c>
      <c r="C60" s="3">
        <v>1.96251595878849E-2</v>
      </c>
      <c r="D60" s="3">
        <v>34.114722883202496</v>
      </c>
      <c r="E60" s="3">
        <v>0.96478384597906497</v>
      </c>
      <c r="F60" s="3">
        <v>0.88949702311000201</v>
      </c>
      <c r="G60" s="3">
        <v>26.520601981761601</v>
      </c>
      <c r="H60" s="3">
        <v>2.6801056123841098</v>
      </c>
      <c r="I60" s="3">
        <v>394.29</v>
      </c>
      <c r="J60" s="11">
        <v>6247181</v>
      </c>
      <c r="K60" s="11">
        <v>180329301504</v>
      </c>
      <c r="L60" s="3">
        <v>114.24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2.0400683941004801E-2</v>
      </c>
      <c r="D62" s="3">
        <v>33.776154186703501</v>
      </c>
      <c r="E62" s="3">
        <v>0.97199706257684404</v>
      </c>
      <c r="F62" s="3">
        <v>0.91118324560444097</v>
      </c>
      <c r="G62" s="3">
        <v>21.428803104608701</v>
      </c>
      <c r="H62" s="3">
        <v>2.8635811420767601</v>
      </c>
      <c r="I62" s="3">
        <v>355.71</v>
      </c>
      <c r="J62" s="11">
        <v>4182662</v>
      </c>
      <c r="K62" s="11">
        <v>171116476416</v>
      </c>
      <c r="L62" s="3">
        <v>67.5</v>
      </c>
    </row>
    <row r="63" spans="2:12" x14ac:dyDescent="0.35">
      <c r="B63" s="9" t="s">
        <v>12</v>
      </c>
      <c r="C63" s="3">
        <v>2.6397398957975299E-2</v>
      </c>
      <c r="D63" s="3">
        <v>31.546840155250099</v>
      </c>
      <c r="E63" s="3">
        <v>0.95706137325260898</v>
      </c>
      <c r="F63" s="3">
        <v>0.88934596245069097</v>
      </c>
      <c r="G63" s="3">
        <v>28.106243580324701</v>
      </c>
      <c r="H63" s="3">
        <v>3.6033905207057502</v>
      </c>
      <c r="I63" s="3">
        <v>393.17</v>
      </c>
      <c r="J63" s="11">
        <v>6200489</v>
      </c>
      <c r="K63" s="11">
        <v>178593172992</v>
      </c>
      <c r="L63" s="3">
        <v>76.010000000000005</v>
      </c>
    </row>
    <row r="64" spans="2:12" x14ac:dyDescent="0.35">
      <c r="B64" s="9" t="s">
        <v>13</v>
      </c>
      <c r="C64" s="3">
        <v>3.31644640845861E-2</v>
      </c>
      <c r="D64" s="3">
        <v>29.572930039814501</v>
      </c>
      <c r="E64" s="3">
        <v>0.93140258899728601</v>
      </c>
      <c r="F64" s="3">
        <v>0.86515144578465497</v>
      </c>
      <c r="G64" s="3">
        <v>34.698339591167702</v>
      </c>
      <c r="H64" s="3">
        <v>4.5767543760219196</v>
      </c>
      <c r="I64" s="3">
        <v>419.79</v>
      </c>
      <c r="J64" s="11">
        <v>8218316</v>
      </c>
      <c r="K64" s="11">
        <v>180462347136</v>
      </c>
      <c r="L64" s="3">
        <v>71.349999999999994</v>
      </c>
    </row>
    <row r="65" spans="2:12" x14ac:dyDescent="0.35">
      <c r="B65" s="9" t="s">
        <v>14</v>
      </c>
      <c r="C65" s="3">
        <v>7.9485718414586098E-2</v>
      </c>
      <c r="D65" s="3">
        <v>21.9888318835613</v>
      </c>
      <c r="E65" s="3">
        <v>0.734528532136283</v>
      </c>
      <c r="F65" s="3">
        <v>0.76650328518979804</v>
      </c>
      <c r="G65" s="3">
        <v>55.923579656205199</v>
      </c>
      <c r="H65" s="3">
        <v>10.8288713394042</v>
      </c>
      <c r="I65" s="3">
        <v>444.32</v>
      </c>
      <c r="J65" s="11">
        <v>10236143</v>
      </c>
      <c r="K65" s="11">
        <v>180929640672</v>
      </c>
      <c r="L65" s="3">
        <v>83.66</v>
      </c>
    </row>
    <row r="66" spans="2:12" x14ac:dyDescent="0.35">
      <c r="B66" s="9" t="s">
        <v>15</v>
      </c>
      <c r="C66" s="3">
        <v>5.8957330855706098E-2</v>
      </c>
      <c r="D66" s="3">
        <v>24.5809231059417</v>
      </c>
      <c r="E66" s="3">
        <v>0.84847086995410304</v>
      </c>
      <c r="F66" s="3">
        <v>0.88376915489614805</v>
      </c>
      <c r="G66" s="3">
        <v>23.235546275794501</v>
      </c>
      <c r="H66" s="3">
        <v>7.84734435630563</v>
      </c>
      <c r="I66" s="3">
        <v>392.37</v>
      </c>
      <c r="J66" s="11">
        <v>6193676</v>
      </c>
      <c r="K66" s="11">
        <v>178233790464</v>
      </c>
      <c r="L66" s="3">
        <v>78.930000000000007</v>
      </c>
    </row>
    <row r="67" spans="2:12" x14ac:dyDescent="0.35">
      <c r="B67" s="9" t="s">
        <v>16</v>
      </c>
      <c r="C67" s="3">
        <v>2.5440092724707701E-2</v>
      </c>
      <c r="D67" s="3">
        <v>31.8617209457915</v>
      </c>
      <c r="E67" s="3">
        <v>0.95947371353163702</v>
      </c>
      <c r="F67" s="3">
        <v>0.90172393090777503</v>
      </c>
      <c r="G67" s="3">
        <v>23.620268311238402</v>
      </c>
      <c r="H67" s="3">
        <v>3.3667598975711299</v>
      </c>
      <c r="I67" s="3">
        <v>394.28</v>
      </c>
      <c r="J67" s="11">
        <v>6198002</v>
      </c>
      <c r="K67" s="11">
        <v>178470061056</v>
      </c>
      <c r="L67" s="3">
        <v>82.73</v>
      </c>
    </row>
    <row r="68" spans="2:12" x14ac:dyDescent="0.35">
      <c r="B68" s="9" t="s">
        <v>17</v>
      </c>
      <c r="C68" s="3">
        <v>2.42417897919774E-2</v>
      </c>
      <c r="D68" s="3">
        <v>32.287343833653203</v>
      </c>
      <c r="E68" s="3">
        <v>0.94686529918402695</v>
      </c>
      <c r="F68" s="3">
        <v>0.87248443402433196</v>
      </c>
      <c r="G68" s="3">
        <v>28.109133798529999</v>
      </c>
      <c r="H68" s="3">
        <v>3.45941760352129</v>
      </c>
      <c r="I68" s="3">
        <v>392.92</v>
      </c>
      <c r="J68" s="11">
        <v>6212597</v>
      </c>
      <c r="K68" s="11">
        <v>179118798336</v>
      </c>
      <c r="L68" s="3">
        <v>77.709999999999994</v>
      </c>
    </row>
    <row r="69" spans="2:12" x14ac:dyDescent="0.35">
      <c r="B69" s="9" t="s">
        <v>18</v>
      </c>
      <c r="C69" s="3">
        <v>2.1824524017805901E-2</v>
      </c>
      <c r="D69" s="3">
        <v>33.1986067341373</v>
      </c>
      <c r="E69" s="3">
        <v>0.95717676059787704</v>
      </c>
      <c r="F69" s="3">
        <v>0.87906983531202298</v>
      </c>
      <c r="G69" s="3">
        <v>29.7975602389348</v>
      </c>
      <c r="H69" s="3">
        <v>2.9898901228505101</v>
      </c>
      <c r="I69" s="3">
        <v>391.85</v>
      </c>
      <c r="J69" s="11">
        <v>6247181</v>
      </c>
      <c r="K69" s="11">
        <v>180329301504</v>
      </c>
      <c r="L69" s="3">
        <v>114.24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2.1764783817870899E-2</v>
      </c>
      <c r="D71" s="3">
        <v>33.214006768025101</v>
      </c>
      <c r="E71" s="3">
        <v>0.96558318581846603</v>
      </c>
      <c r="F71" s="3">
        <v>0.90794133562680202</v>
      </c>
      <c r="G71" s="3">
        <v>22.8881997362368</v>
      </c>
      <c r="H71" s="3">
        <v>3.0616098839000001</v>
      </c>
      <c r="I71" s="3">
        <v>352.35</v>
      </c>
      <c r="J71" s="11">
        <v>4182662</v>
      </c>
      <c r="K71" s="11">
        <v>171116476416</v>
      </c>
      <c r="L71" s="3">
        <v>67.5</v>
      </c>
    </row>
    <row r="72" spans="2:12" x14ac:dyDescent="0.35">
      <c r="B72" s="9" t="s">
        <v>12</v>
      </c>
      <c r="C72" s="3">
        <v>2.5419069232524599E-2</v>
      </c>
      <c r="D72" s="3">
        <v>31.872534921033498</v>
      </c>
      <c r="E72" s="3">
        <v>0.95815230394947903</v>
      </c>
      <c r="F72" s="3">
        <v>0.89063123202653205</v>
      </c>
      <c r="G72" s="3">
        <v>23.722362500441601</v>
      </c>
      <c r="H72" s="3">
        <v>3.4830436547471799</v>
      </c>
      <c r="I72" s="3">
        <v>391.42</v>
      </c>
      <c r="J72" s="11">
        <v>6200489</v>
      </c>
      <c r="K72" s="11">
        <v>178593172992</v>
      </c>
      <c r="L72" s="3">
        <v>76.010000000000005</v>
      </c>
    </row>
    <row r="73" spans="2:12" x14ac:dyDescent="0.35">
      <c r="B73" s="9" t="s">
        <v>13</v>
      </c>
      <c r="C73" s="3">
        <v>3.7641063923547602E-2</v>
      </c>
      <c r="D73" s="3">
        <v>28.475243366546799</v>
      </c>
      <c r="E73" s="3">
        <v>0.90815724651693797</v>
      </c>
      <c r="F73" s="3">
        <v>0.84586438450272095</v>
      </c>
      <c r="G73" s="3">
        <v>38.9102565801062</v>
      </c>
      <c r="H73" s="3">
        <v>5.3127998935314098</v>
      </c>
      <c r="I73" s="3">
        <v>417.96</v>
      </c>
      <c r="J73" s="11">
        <v>8218316</v>
      </c>
      <c r="K73" s="11">
        <v>180462347136</v>
      </c>
      <c r="L73" s="3">
        <v>71.349999999999994</v>
      </c>
    </row>
    <row r="74" spans="2:12" x14ac:dyDescent="0.35">
      <c r="B74" s="9" t="s">
        <v>14</v>
      </c>
      <c r="C74" s="3">
        <v>4.8772295023557802E-2</v>
      </c>
      <c r="D74" s="3">
        <v>26.227996166356899</v>
      </c>
      <c r="E74" s="3">
        <v>0.86721770243360696</v>
      </c>
      <c r="F74" s="3">
        <v>0.815772925273056</v>
      </c>
      <c r="G74" s="3">
        <v>43.423501797628703</v>
      </c>
      <c r="H74" s="3">
        <v>7.26008554524158</v>
      </c>
      <c r="I74" s="3">
        <v>445.1</v>
      </c>
      <c r="J74" s="11">
        <v>10236143</v>
      </c>
      <c r="K74" s="11">
        <v>180929640672</v>
      </c>
      <c r="L74" s="3">
        <v>83.66</v>
      </c>
    </row>
    <row r="75" spans="2:12" x14ac:dyDescent="0.35">
      <c r="B75" s="9" t="s">
        <v>15</v>
      </c>
      <c r="C75" s="3">
        <v>5.5260352118050103E-2</v>
      </c>
      <c r="D75" s="3">
        <v>25.141881652313302</v>
      </c>
      <c r="E75" s="3">
        <v>0.86506147495840202</v>
      </c>
      <c r="F75" s="3">
        <v>0.89185629515894405</v>
      </c>
      <c r="G75" s="3">
        <v>18.385957557686702</v>
      </c>
      <c r="H75" s="3">
        <v>7.0792618364941902</v>
      </c>
      <c r="I75" s="3">
        <v>392.38</v>
      </c>
      <c r="J75" s="11">
        <v>6193676</v>
      </c>
      <c r="K75" s="11">
        <v>178233790464</v>
      </c>
      <c r="L75" s="3">
        <v>78.930000000000007</v>
      </c>
    </row>
    <row r="76" spans="2:12" x14ac:dyDescent="0.35">
      <c r="B76" s="9" t="s">
        <v>16</v>
      </c>
      <c r="C76" s="3">
        <v>2.65177318720968E-2</v>
      </c>
      <c r="D76" s="3">
        <v>31.508146435212598</v>
      </c>
      <c r="E76" s="3">
        <v>0.953858111799471</v>
      </c>
      <c r="F76" s="3">
        <v>0.88921110932953595</v>
      </c>
      <c r="G76" s="3">
        <v>26.669027635084099</v>
      </c>
      <c r="H76" s="3">
        <v>3.5985103505437799</v>
      </c>
      <c r="I76" s="3">
        <v>395.24</v>
      </c>
      <c r="J76" s="11">
        <v>6198002</v>
      </c>
      <c r="K76" s="11">
        <v>178470061056</v>
      </c>
      <c r="L76" s="3">
        <v>82.73</v>
      </c>
    </row>
    <row r="77" spans="2:12" x14ac:dyDescent="0.35">
      <c r="B77" s="9" t="s">
        <v>17</v>
      </c>
      <c r="C77" s="3">
        <v>2.0431829236021999E-2</v>
      </c>
      <c r="D77" s="3">
        <v>33.7618171168169</v>
      </c>
      <c r="E77" s="3">
        <v>0.96612915528531595</v>
      </c>
      <c r="F77" s="3">
        <v>0.89213775629926095</v>
      </c>
      <c r="G77" s="3">
        <v>24.498212122525501</v>
      </c>
      <c r="H77" s="3">
        <v>2.6652550735812102</v>
      </c>
      <c r="I77" s="3">
        <v>393.03</v>
      </c>
      <c r="J77" s="11">
        <v>6212597</v>
      </c>
      <c r="K77" s="11">
        <v>179118798336</v>
      </c>
      <c r="L77" s="3">
        <v>77.709999999999994</v>
      </c>
    </row>
    <row r="78" spans="2:12" x14ac:dyDescent="0.35">
      <c r="B78" s="9" t="s">
        <v>18</v>
      </c>
      <c r="C78" s="3">
        <v>2.0116485013425101E-2</v>
      </c>
      <c r="D78" s="3">
        <v>33.899078103883497</v>
      </c>
      <c r="E78" s="3">
        <v>0.95775812823087003</v>
      </c>
      <c r="F78" s="3">
        <v>0.88380569623371097</v>
      </c>
      <c r="G78" s="3">
        <v>29.144192195312002</v>
      </c>
      <c r="H78" s="3">
        <v>2.8783279473816399</v>
      </c>
      <c r="I78" s="3">
        <v>393.06</v>
      </c>
      <c r="J78" s="11">
        <v>6247181</v>
      </c>
      <c r="K78" s="11">
        <v>180329301504</v>
      </c>
      <c r="L78" s="3">
        <v>114.24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2.0763098557102799E-2</v>
      </c>
      <c r="D80" s="3">
        <v>33.615397597840598</v>
      </c>
      <c r="E80" s="3">
        <v>0.96769002962671402</v>
      </c>
      <c r="F80" s="3">
        <v>0.91055519174732202</v>
      </c>
      <c r="G80" s="3">
        <v>23.5718794783647</v>
      </c>
      <c r="H80" s="3">
        <v>2.8456783624885098</v>
      </c>
      <c r="I80" s="3">
        <v>357.24</v>
      </c>
      <c r="J80" s="11">
        <v>4182662</v>
      </c>
      <c r="K80" s="11">
        <v>171116476416</v>
      </c>
      <c r="L80" s="3">
        <v>67.5</v>
      </c>
    </row>
    <row r="81" spans="2:12" x14ac:dyDescent="0.35">
      <c r="B81" s="9" t="s">
        <v>12</v>
      </c>
      <c r="C81" s="3">
        <v>2.3293112551773399E-2</v>
      </c>
      <c r="D81" s="3">
        <v>32.629704402586697</v>
      </c>
      <c r="E81" s="3">
        <v>0.96473847061018003</v>
      </c>
      <c r="F81" s="3">
        <v>0.89969668683069504</v>
      </c>
      <c r="G81" s="3">
        <v>22.294630083230601</v>
      </c>
      <c r="H81" s="3">
        <v>3.2794739219597702</v>
      </c>
      <c r="I81" s="3">
        <v>393.43</v>
      </c>
      <c r="J81" s="11">
        <v>6200489</v>
      </c>
      <c r="K81" s="11">
        <v>178593172992</v>
      </c>
      <c r="L81" s="3">
        <v>76.010000000000005</v>
      </c>
    </row>
    <row r="82" spans="2:12" x14ac:dyDescent="0.35">
      <c r="B82" s="9" t="s">
        <v>13</v>
      </c>
      <c r="C82" s="3">
        <v>3.5317343529338803E-2</v>
      </c>
      <c r="D82" s="3">
        <v>29.027808963372198</v>
      </c>
      <c r="E82" s="3">
        <v>0.92118361888949796</v>
      </c>
      <c r="F82" s="3">
        <v>0.85893677970138604</v>
      </c>
      <c r="G82" s="3">
        <v>32.583421028338797</v>
      </c>
      <c r="H82" s="3">
        <v>4.9418506121607297</v>
      </c>
      <c r="I82" s="3">
        <v>419.32</v>
      </c>
      <c r="J82" s="11">
        <v>8218316</v>
      </c>
      <c r="K82" s="11">
        <v>180462347136</v>
      </c>
      <c r="L82" s="3">
        <v>71.349999999999994</v>
      </c>
    </row>
    <row r="83" spans="2:12" x14ac:dyDescent="0.35">
      <c r="B83" s="9" t="s">
        <v>14</v>
      </c>
      <c r="C83" s="3">
        <v>6.5293175719591603E-2</v>
      </c>
      <c r="D83" s="3">
        <v>23.696267400050001</v>
      </c>
      <c r="E83" s="3">
        <v>0.79249944795786098</v>
      </c>
      <c r="F83" s="3">
        <v>0.77962684286510398</v>
      </c>
      <c r="G83" s="3">
        <v>59.168729718631603</v>
      </c>
      <c r="H83" s="3">
        <v>9.5611233426528095</v>
      </c>
      <c r="I83" s="3">
        <v>447.03</v>
      </c>
      <c r="J83" s="11">
        <v>10236143</v>
      </c>
      <c r="K83" s="11">
        <v>180929640672</v>
      </c>
      <c r="L83" s="3">
        <v>83.66</v>
      </c>
    </row>
    <row r="84" spans="2:12" x14ac:dyDescent="0.35">
      <c r="B84" s="9" t="s">
        <v>15</v>
      </c>
      <c r="C84" s="3">
        <v>5.8705916112905598E-2</v>
      </c>
      <c r="D84" s="3">
        <v>24.617036688799001</v>
      </c>
      <c r="E84" s="3">
        <v>0.84879424109637203</v>
      </c>
      <c r="F84" s="3">
        <v>0.87993919336246995</v>
      </c>
      <c r="G84" s="3">
        <v>27.085966339813702</v>
      </c>
      <c r="H84" s="3">
        <v>7.86193193282549</v>
      </c>
      <c r="I84" s="3">
        <v>393.64</v>
      </c>
      <c r="J84" s="11">
        <v>6193676</v>
      </c>
      <c r="K84" s="11">
        <v>178233790464</v>
      </c>
      <c r="L84" s="3">
        <v>78.930000000000007</v>
      </c>
    </row>
    <row r="85" spans="2:12" x14ac:dyDescent="0.35">
      <c r="B85" s="9" t="s">
        <v>16</v>
      </c>
      <c r="C85" s="3">
        <v>2.7467194195850701E-2</v>
      </c>
      <c r="D85" s="3">
        <v>31.198919120144801</v>
      </c>
      <c r="E85" s="3">
        <v>0.95081186436295695</v>
      </c>
      <c r="F85" s="3">
        <v>0.89278558865518398</v>
      </c>
      <c r="G85" s="3">
        <v>23.6819809329672</v>
      </c>
      <c r="H85" s="3">
        <v>3.6460309648073199</v>
      </c>
      <c r="I85" s="3">
        <v>394.12</v>
      </c>
      <c r="J85" s="11">
        <v>6198002</v>
      </c>
      <c r="K85" s="11">
        <v>178470061056</v>
      </c>
      <c r="L85" s="3">
        <v>82.73</v>
      </c>
    </row>
    <row r="86" spans="2:12" x14ac:dyDescent="0.35">
      <c r="B86" s="9" t="s">
        <v>17</v>
      </c>
      <c r="C86" s="3">
        <v>2.36445846661478E-2</v>
      </c>
      <c r="D86" s="3">
        <v>32.503529578469198</v>
      </c>
      <c r="E86" s="3">
        <v>0.94488112373293198</v>
      </c>
      <c r="F86" s="3">
        <v>0.87119239627159695</v>
      </c>
      <c r="G86" s="3">
        <v>35.286571418265602</v>
      </c>
      <c r="H86" s="3">
        <v>3.3492929694292899</v>
      </c>
      <c r="I86" s="3">
        <v>392.94</v>
      </c>
      <c r="J86" s="11">
        <v>6212597</v>
      </c>
      <c r="K86" s="11">
        <v>179118798336</v>
      </c>
      <c r="L86" s="3">
        <v>77.709999999999994</v>
      </c>
    </row>
    <row r="87" spans="2:12" x14ac:dyDescent="0.35">
      <c r="B87" s="9" t="s">
        <v>18</v>
      </c>
      <c r="C87" s="3">
        <v>2.2862591761588301E-2</v>
      </c>
      <c r="D87" s="3">
        <v>32.7986073791552</v>
      </c>
      <c r="E87" s="3">
        <v>0.947429407416993</v>
      </c>
      <c r="F87" s="3">
        <v>0.86713199670766805</v>
      </c>
      <c r="G87" s="3">
        <v>33.100067151430501</v>
      </c>
      <c r="H87" s="3">
        <v>3.2493506532858998</v>
      </c>
      <c r="I87" s="3">
        <v>396.83</v>
      </c>
      <c r="J87" s="11">
        <v>6247181</v>
      </c>
      <c r="K87" s="11">
        <v>180329301504</v>
      </c>
      <c r="L87" s="3">
        <v>114.24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2.13671455205247E-2</v>
      </c>
      <c r="D89" s="3">
        <v>33.378851186634499</v>
      </c>
      <c r="E89" s="3">
        <v>0.96851024394369101</v>
      </c>
      <c r="F89" s="3">
        <v>0.90919933262673502</v>
      </c>
      <c r="G89" s="3">
        <v>19.142997946458301</v>
      </c>
      <c r="H89" s="3">
        <v>2.98379204458216</v>
      </c>
      <c r="I89" s="3">
        <v>356.06</v>
      </c>
      <c r="J89" s="11">
        <v>4182662</v>
      </c>
      <c r="K89" s="11">
        <v>171116476416</v>
      </c>
      <c r="L89" s="3">
        <v>67.5</v>
      </c>
    </row>
    <row r="90" spans="2:12" x14ac:dyDescent="0.35">
      <c r="B90" s="9" t="s">
        <v>12</v>
      </c>
      <c r="C90" s="3">
        <v>2.4844136282203E-2</v>
      </c>
      <c r="D90" s="3">
        <v>32.0728887646451</v>
      </c>
      <c r="E90" s="3">
        <v>0.95828644232696003</v>
      </c>
      <c r="F90" s="3">
        <v>0.89339763697660102</v>
      </c>
      <c r="G90" s="3">
        <v>24.582576032656998</v>
      </c>
      <c r="H90" s="3">
        <v>3.4538300818933898</v>
      </c>
      <c r="I90" s="3">
        <v>393.07</v>
      </c>
      <c r="J90" s="11">
        <v>6200489</v>
      </c>
      <c r="K90" s="11">
        <v>178593172992</v>
      </c>
      <c r="L90" s="3">
        <v>76.010000000000005</v>
      </c>
    </row>
    <row r="91" spans="2:12" x14ac:dyDescent="0.35">
      <c r="B91" s="9" t="s">
        <v>13</v>
      </c>
      <c r="C91" s="3">
        <v>4.1749075662118801E-2</v>
      </c>
      <c r="D91" s="3">
        <v>27.5781441802452</v>
      </c>
      <c r="E91" s="3">
        <v>0.89682228138902698</v>
      </c>
      <c r="F91" s="3">
        <v>0.84230634789826597</v>
      </c>
      <c r="G91" s="3">
        <v>41.471178227600703</v>
      </c>
      <c r="H91" s="3">
        <v>5.9930039188209996</v>
      </c>
      <c r="I91" s="3">
        <v>419.13</v>
      </c>
      <c r="J91" s="3">
        <v>8218316</v>
      </c>
      <c r="K91" s="3">
        <v>180462347136</v>
      </c>
      <c r="L91" s="3">
        <v>71.349999999999994</v>
      </c>
    </row>
    <row r="92" spans="2:12" x14ac:dyDescent="0.35">
      <c r="B92" s="9" t="s">
        <v>14</v>
      </c>
      <c r="C92" s="3">
        <v>7.5445119646601999E-2</v>
      </c>
      <c r="D92" s="3">
        <v>22.441291775743</v>
      </c>
      <c r="E92" s="3">
        <v>0.77611742766752101</v>
      </c>
      <c r="F92" s="3">
        <v>0.77342722292662602</v>
      </c>
      <c r="G92" s="3">
        <v>52.6446579851061</v>
      </c>
      <c r="H92" s="3">
        <v>10.711420260210399</v>
      </c>
      <c r="I92" s="3">
        <v>446.41</v>
      </c>
      <c r="J92" s="11">
        <v>10236143</v>
      </c>
      <c r="K92" s="11">
        <v>180929640672</v>
      </c>
      <c r="L92" s="3">
        <v>83.66</v>
      </c>
    </row>
    <row r="93" spans="2:12" x14ac:dyDescent="0.35">
      <c r="B93" s="9" t="s">
        <v>15</v>
      </c>
      <c r="C93" s="3">
        <v>5.7865296942327199E-2</v>
      </c>
      <c r="D93" s="3">
        <v>24.743477694722799</v>
      </c>
      <c r="E93" s="3">
        <v>0.85085040840987902</v>
      </c>
      <c r="F93" s="3">
        <v>0.87847835835454302</v>
      </c>
      <c r="G93" s="3">
        <v>25.4082313124396</v>
      </c>
      <c r="H93" s="3">
        <v>7.6156310424865898</v>
      </c>
      <c r="I93" s="3">
        <v>394.32</v>
      </c>
      <c r="J93" s="11">
        <v>6193676</v>
      </c>
      <c r="K93" s="11">
        <v>178233790464</v>
      </c>
      <c r="L93" s="3">
        <v>78.930000000000007</v>
      </c>
    </row>
    <row r="94" spans="2:12" x14ac:dyDescent="0.35">
      <c r="B94" s="9" t="s">
        <v>16</v>
      </c>
      <c r="C94" s="3">
        <v>2.87903769123533E-2</v>
      </c>
      <c r="D94" s="3">
        <v>30.794392462598999</v>
      </c>
      <c r="E94" s="3">
        <v>0.94632723933774199</v>
      </c>
      <c r="F94" s="3">
        <v>0.88595853710792805</v>
      </c>
      <c r="G94" s="3">
        <v>27.3480698988167</v>
      </c>
      <c r="H94" s="3">
        <v>3.83779151396319</v>
      </c>
      <c r="I94" s="3">
        <v>393.45</v>
      </c>
      <c r="J94" s="11">
        <v>6198002</v>
      </c>
      <c r="K94" s="11">
        <v>178470061056</v>
      </c>
      <c r="L94" s="3">
        <v>82.73</v>
      </c>
    </row>
    <row r="95" spans="2:12" x14ac:dyDescent="0.35">
      <c r="B95" s="9" t="s">
        <v>17</v>
      </c>
      <c r="C95" s="3">
        <v>2.2236431420366999E-2</v>
      </c>
      <c r="D95" s="3">
        <v>33.029738584064702</v>
      </c>
      <c r="E95" s="3">
        <v>0.95396595553922303</v>
      </c>
      <c r="F95" s="3">
        <v>0.88283628490419896</v>
      </c>
      <c r="G95" s="3">
        <v>25.5976522627119</v>
      </c>
      <c r="H95" s="3">
        <v>3.04661889933229</v>
      </c>
      <c r="I95" s="3">
        <v>393.44</v>
      </c>
      <c r="J95" s="11">
        <v>6212597</v>
      </c>
      <c r="K95" s="11">
        <v>179118798336</v>
      </c>
      <c r="L95" s="3">
        <v>77.709999999999994</v>
      </c>
    </row>
    <row r="96" spans="2:12" x14ac:dyDescent="0.35">
      <c r="B96" s="9" t="s">
        <v>18</v>
      </c>
      <c r="C96" s="3">
        <v>2.11932373079066E-2</v>
      </c>
      <c r="D96" s="3">
        <v>33.449002329689201</v>
      </c>
      <c r="E96" s="3">
        <v>0.95789881052764503</v>
      </c>
      <c r="F96" s="3">
        <v>0.88495676847967397</v>
      </c>
      <c r="G96" s="3">
        <v>27.117401277767499</v>
      </c>
      <c r="H96" s="3">
        <v>2.88865860850128</v>
      </c>
      <c r="I96" s="3">
        <v>394.59</v>
      </c>
      <c r="J96" s="11">
        <v>6247181</v>
      </c>
      <c r="K96" s="11">
        <v>180329301504</v>
      </c>
      <c r="L96" s="3">
        <v>114.24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3.4942830067252816E-2</v>
      </c>
      <c r="D97" s="10">
        <f t="shared" ref="D97" si="0">(SUM(D8:D15)+SUM(D17:D24)+SUM(D26:D33)+SUM(D35:D42)+SUM(D44:D51)+SUM(D53:D60)+SUM(D62:D69)+SUM(D71:D78)+SUM(D80:D87)+SUM(D89:D96))/80</f>
        <v>29.978648267799798</v>
      </c>
      <c r="E97" s="10">
        <f t="shared" ref="E97" si="1">(SUM(E8:E15)+SUM(E17:E24)+SUM(E26:E33)+SUM(E35:E42)+SUM(E44:E51)+SUM(E53:E60)+SUM(E62:E69)+SUM(E71:E78)+SUM(E80:E87)+SUM(E89:E96))/80</f>
        <v>0.91878340591162311</v>
      </c>
      <c r="F97" s="10">
        <f t="shared" ref="F97:L97" si="2">(SUM(F8:F15)+SUM(F17:F24)+SUM(F26:F33)+SUM(F35:F42)+SUM(F44:F51)+SUM(F53:F60)+SUM(F62:F69)+SUM(F71:F78)+SUM(F80:F87)+SUM(F89:F96))/80</f>
        <v>0.87181686978626016</v>
      </c>
      <c r="G97" s="10">
        <f t="shared" si="2"/>
        <v>30.30058725713215</v>
      </c>
      <c r="H97" s="10">
        <f t="shared" si="2"/>
        <v>4.8144110803328619</v>
      </c>
      <c r="I97" s="10">
        <f t="shared" si="2"/>
        <v>398.07074999999998</v>
      </c>
      <c r="J97" s="10">
        <f t="shared" si="2"/>
        <v>6711133.25</v>
      </c>
      <c r="K97" s="10">
        <f t="shared" si="2"/>
        <v>178406698572</v>
      </c>
      <c r="L97" s="10">
        <f t="shared" si="2"/>
        <v>81.516249999999999</v>
      </c>
      <c r="M97" s="10"/>
    </row>
    <row r="98" spans="2:13" x14ac:dyDescent="0.35">
      <c r="B98" s="17" t="s">
        <v>142</v>
      </c>
      <c r="C98" s="12">
        <f>SUM(C8:C11,C13:C15,C17:C20,C22:C24,C26:C29,C31:C33,C35:C38,C40:C42,C44:C47,C49:C51,C53:C56,C58:C60,C62:C65,C67:C69,C71:C74,C76:C78,C80:C83,C85:C87,C89:C92,C94:C96)/70</f>
        <v>3.1729627283120926E-2</v>
      </c>
      <c r="D98" s="12">
        <f t="shared" ref="D98:L98" si="3">SUM(D8:D11,D13:D15,D17:D20,D22:D24,D26:D29,D31:D33,D35:D38,D40:D42,D44:D47,D49:D51,D53:D56,D58:D60,D62:D65,D67:D69,D71:D74,D76:D78,D80:D83,D85:D87,D89:D92,D94:D96)/70</f>
        <v>30.717088845848462</v>
      </c>
      <c r="E98" s="12">
        <f t="shared" si="3"/>
        <v>0.92796155840048178</v>
      </c>
      <c r="F98" s="12">
        <f t="shared" si="3"/>
        <v>0.87017666449521613</v>
      </c>
      <c r="G98" s="12">
        <f t="shared" si="3"/>
        <v>31.345612840195624</v>
      </c>
      <c r="H98" s="12">
        <f t="shared" si="3"/>
        <v>4.4264189668708598</v>
      </c>
      <c r="I98" s="12">
        <f t="shared" si="3"/>
        <v>398.72857142857129</v>
      </c>
      <c r="J98" s="12">
        <f t="shared" si="3"/>
        <v>6785055.7142857146</v>
      </c>
      <c r="K98" s="12">
        <f t="shared" si="3"/>
        <v>178431399730.28571</v>
      </c>
      <c r="L98" s="12">
        <f t="shared" si="3"/>
        <v>81.885714285714258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4.64671765125989E-2</v>
      </c>
      <c r="D103" s="3">
        <v>26.640850729140698</v>
      </c>
      <c r="E103" s="3">
        <v>0.93961453731901001</v>
      </c>
      <c r="F103" s="3">
        <v>0.96429385709507398</v>
      </c>
      <c r="G103" s="3">
        <v>8.8663591433995599</v>
      </c>
      <c r="H103" s="3">
        <v>8.0874297744998103</v>
      </c>
      <c r="I103" s="3">
        <v>324.73</v>
      </c>
      <c r="J103" s="11">
        <v>3760232</v>
      </c>
      <c r="K103" s="11">
        <v>169214046208</v>
      </c>
      <c r="L103" s="3">
        <v>65.31</v>
      </c>
    </row>
    <row r="104" spans="2:13" x14ac:dyDescent="0.35">
      <c r="B104" s="9" t="s">
        <v>12</v>
      </c>
      <c r="C104" s="3">
        <v>4.7570764569547799E-2</v>
      </c>
      <c r="D104" s="3">
        <v>26.440365104002499</v>
      </c>
      <c r="E104" s="3">
        <v>0.929606327181415</v>
      </c>
      <c r="F104" s="3">
        <v>0.96124527391707704</v>
      </c>
      <c r="G104" s="3">
        <v>8.9797036032409601</v>
      </c>
      <c r="H104" s="3">
        <v>8.6921021528528097</v>
      </c>
      <c r="I104" s="3">
        <v>369.49</v>
      </c>
      <c r="J104" s="11">
        <v>5571164</v>
      </c>
      <c r="K104" s="11">
        <v>176602909696</v>
      </c>
      <c r="L104" s="3">
        <v>71.48</v>
      </c>
    </row>
    <row r="105" spans="2:13" x14ac:dyDescent="0.35">
      <c r="B105" s="9" t="s">
        <v>13</v>
      </c>
      <c r="C105" s="3">
        <v>5.0085938783019597E-2</v>
      </c>
      <c r="D105" s="3">
        <v>25.9877154731284</v>
      </c>
      <c r="E105" s="3">
        <v>0.91212795529528301</v>
      </c>
      <c r="F105" s="3">
        <v>0.954928715527389</v>
      </c>
      <c r="G105" s="3">
        <v>9.2180358508909208</v>
      </c>
      <c r="H105" s="3">
        <v>9.5739299473465795</v>
      </c>
      <c r="I105" s="3">
        <v>403.63</v>
      </c>
      <c r="J105" s="11">
        <v>7382096</v>
      </c>
      <c r="K105" s="11">
        <v>178450125568</v>
      </c>
      <c r="L105" s="3">
        <v>76.819999999999993</v>
      </c>
    </row>
    <row r="106" spans="2:13" x14ac:dyDescent="0.35">
      <c r="B106" s="9" t="s">
        <v>14</v>
      </c>
      <c r="C106" s="3">
        <v>5.4465593442699703E-2</v>
      </c>
      <c r="D106" s="3">
        <v>25.2652831874681</v>
      </c>
      <c r="E106" s="3">
        <v>0.86336858298329899</v>
      </c>
      <c r="F106" s="3">
        <v>0.93623837005100696</v>
      </c>
      <c r="G106" s="3">
        <v>9.5894864833706297</v>
      </c>
      <c r="H106" s="3">
        <v>11.526986682018499</v>
      </c>
      <c r="I106" s="3">
        <v>430.43</v>
      </c>
      <c r="J106" s="11">
        <v>9193028</v>
      </c>
      <c r="K106" s="11">
        <v>178911929536</v>
      </c>
      <c r="L106" s="3">
        <v>71.91</v>
      </c>
    </row>
    <row r="107" spans="2:13" x14ac:dyDescent="0.35">
      <c r="B107" s="9" t="s">
        <v>15</v>
      </c>
      <c r="C107" s="3">
        <v>5.6379590114854598E-2</v>
      </c>
      <c r="D107" s="3">
        <v>24.962614492633101</v>
      </c>
      <c r="E107" s="3">
        <v>0.86695543773010597</v>
      </c>
      <c r="F107" s="3">
        <v>0.95007716702305101</v>
      </c>
      <c r="G107" s="3">
        <v>9.9743525403133493</v>
      </c>
      <c r="H107" s="3">
        <v>10.4400807501478</v>
      </c>
      <c r="I107" s="3">
        <v>370.31</v>
      </c>
      <c r="J107" s="11">
        <v>5564351</v>
      </c>
      <c r="K107" s="11">
        <v>176223561472</v>
      </c>
      <c r="L107" s="3">
        <v>69.25</v>
      </c>
    </row>
    <row r="108" spans="2:13" x14ac:dyDescent="0.35">
      <c r="B108" s="9" t="s">
        <v>16</v>
      </c>
      <c r="C108" s="3">
        <v>4.8131195295686803E-2</v>
      </c>
      <c r="D108" s="3">
        <v>26.333891910072101</v>
      </c>
      <c r="E108" s="3">
        <v>0.92596974650567598</v>
      </c>
      <c r="F108" s="3">
        <v>0.95985567124326898</v>
      </c>
      <c r="G108" s="3">
        <v>9.0478235313087207</v>
      </c>
      <c r="H108" s="3">
        <v>8.8458975223939795</v>
      </c>
      <c r="I108" s="3">
        <v>370.18</v>
      </c>
      <c r="J108" s="11">
        <v>5568677</v>
      </c>
      <c r="K108" s="11">
        <v>176472958208</v>
      </c>
      <c r="L108" s="3">
        <v>70.19</v>
      </c>
    </row>
    <row r="109" spans="2:13" x14ac:dyDescent="0.35">
      <c r="B109" s="9" t="s">
        <v>17</v>
      </c>
      <c r="C109" s="3">
        <v>4.6850496027853197E-2</v>
      </c>
      <c r="D109" s="3">
        <v>26.571803842073301</v>
      </c>
      <c r="E109" s="3">
        <v>0.93034492147460002</v>
      </c>
      <c r="F109" s="3">
        <v>0.96191588896620595</v>
      </c>
      <c r="G109" s="3">
        <v>8.8682777661030894</v>
      </c>
      <c r="H109" s="3">
        <v>8.6929405585734294</v>
      </c>
      <c r="I109" s="3">
        <v>368.67</v>
      </c>
      <c r="J109" s="11">
        <v>5583272</v>
      </c>
      <c r="K109" s="11">
        <v>177157736448</v>
      </c>
      <c r="L109" s="3">
        <v>74.89</v>
      </c>
    </row>
    <row r="110" spans="2:13" x14ac:dyDescent="0.35">
      <c r="B110" s="9" t="s">
        <v>18</v>
      </c>
      <c r="C110" s="3">
        <v>4.62157816747433E-2</v>
      </c>
      <c r="D110" s="3">
        <v>26.6962610227671</v>
      </c>
      <c r="E110" s="3">
        <v>0.933063626523434</v>
      </c>
      <c r="F110" s="3">
        <v>0.96008030707902803</v>
      </c>
      <c r="G110" s="3">
        <v>8.7514332014967895</v>
      </c>
      <c r="H110" s="3">
        <v>8.5086441255199095</v>
      </c>
      <c r="I110" s="3">
        <v>368.16</v>
      </c>
      <c r="J110" s="11">
        <v>5617856</v>
      </c>
      <c r="K110" s="11">
        <v>178435489792</v>
      </c>
      <c r="L110" s="3">
        <v>70.7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4.6058716400194398E-2</v>
      </c>
      <c r="D112" s="3">
        <v>26.720663305716101</v>
      </c>
      <c r="E112" s="3">
        <v>0.93801761704362796</v>
      </c>
      <c r="F112" s="3">
        <v>0.96382655415332696</v>
      </c>
      <c r="G112" s="3">
        <v>8.7826033685266705</v>
      </c>
      <c r="H112" s="3">
        <v>8.1137755216758407</v>
      </c>
      <c r="I112" s="3">
        <v>325.81</v>
      </c>
      <c r="J112" s="11">
        <v>3760232</v>
      </c>
      <c r="K112" s="11">
        <v>169214046208</v>
      </c>
      <c r="L112" s="3">
        <v>65.31</v>
      </c>
    </row>
    <row r="113" spans="2:12" x14ac:dyDescent="0.35">
      <c r="B113" s="9" t="s">
        <v>12</v>
      </c>
      <c r="C113" s="3">
        <v>4.8082805184306299E-2</v>
      </c>
      <c r="D113" s="3">
        <v>26.334792218204001</v>
      </c>
      <c r="E113" s="3">
        <v>0.92910829500333802</v>
      </c>
      <c r="F113" s="3">
        <v>0.95867235029344</v>
      </c>
      <c r="G113" s="3">
        <v>9.0566726605127599</v>
      </c>
      <c r="H113" s="3">
        <v>8.7635314174191592</v>
      </c>
      <c r="I113" s="3">
        <v>368.94</v>
      </c>
      <c r="J113" s="11">
        <v>5571164</v>
      </c>
      <c r="K113" s="11">
        <v>176602909696</v>
      </c>
      <c r="L113" s="3">
        <v>71.48</v>
      </c>
    </row>
    <row r="114" spans="2:12" x14ac:dyDescent="0.35">
      <c r="B114" s="9" t="s">
        <v>13</v>
      </c>
      <c r="C114" s="3">
        <v>5.0121609269614002E-2</v>
      </c>
      <c r="D114" s="3">
        <v>25.987456618794798</v>
      </c>
      <c r="E114" s="3">
        <v>0.907875398599572</v>
      </c>
      <c r="F114" s="3">
        <v>0.95598095507819603</v>
      </c>
      <c r="G114" s="3">
        <v>9.1964829139553999</v>
      </c>
      <c r="H114" s="3">
        <v>9.6200064034874906</v>
      </c>
      <c r="I114" s="3">
        <v>404.06</v>
      </c>
      <c r="J114" s="11">
        <v>7382096</v>
      </c>
      <c r="K114" s="11">
        <v>178450125568</v>
      </c>
      <c r="L114" s="3">
        <v>76.819999999999993</v>
      </c>
    </row>
    <row r="115" spans="2:12" x14ac:dyDescent="0.35">
      <c r="B115" s="9" t="s">
        <v>14</v>
      </c>
      <c r="C115" s="3">
        <v>5.1938776438957598E-2</v>
      </c>
      <c r="D115" s="3">
        <v>25.6739879328364</v>
      </c>
      <c r="E115" s="3">
        <v>0.88313122159071</v>
      </c>
      <c r="F115" s="3">
        <v>0.94223132574565704</v>
      </c>
      <c r="G115" s="3">
        <v>9.4172550743827692</v>
      </c>
      <c r="H115" s="3">
        <v>10.8481179587117</v>
      </c>
      <c r="I115" s="3">
        <v>429.38</v>
      </c>
      <c r="J115" s="11">
        <v>9193028</v>
      </c>
      <c r="K115" s="11">
        <v>178911929536</v>
      </c>
      <c r="L115" s="3">
        <v>71.91</v>
      </c>
    </row>
    <row r="116" spans="2:12" x14ac:dyDescent="0.35">
      <c r="B116" s="9" t="s">
        <v>15</v>
      </c>
      <c r="C116" s="3">
        <v>5.5540404067065501E-2</v>
      </c>
      <c r="D116" s="3">
        <v>25.091561987289399</v>
      </c>
      <c r="E116" s="3">
        <v>0.871406963978823</v>
      </c>
      <c r="F116" s="3">
        <v>0.95309721237289602</v>
      </c>
      <c r="G116" s="3">
        <v>9.8570976874568004</v>
      </c>
      <c r="H116" s="3">
        <v>10.194766822144</v>
      </c>
      <c r="I116" s="3">
        <v>370.31</v>
      </c>
      <c r="J116" s="11">
        <v>5564351</v>
      </c>
      <c r="K116" s="11">
        <v>176223561472</v>
      </c>
      <c r="L116" s="3">
        <v>69.25</v>
      </c>
    </row>
    <row r="117" spans="2:12" x14ac:dyDescent="0.35">
      <c r="B117" s="9" t="s">
        <v>16</v>
      </c>
      <c r="C117" s="3">
        <v>4.8546119577712099E-2</v>
      </c>
      <c r="D117" s="3">
        <v>26.2651442452241</v>
      </c>
      <c r="E117" s="3">
        <v>0.92599561206941905</v>
      </c>
      <c r="F117" s="3">
        <v>0.96042170574041397</v>
      </c>
      <c r="G117" s="3">
        <v>9.1299935277753104</v>
      </c>
      <c r="H117" s="3">
        <v>8.8101098924640606</v>
      </c>
      <c r="I117" s="3">
        <v>368.48</v>
      </c>
      <c r="J117" s="11">
        <v>5568677</v>
      </c>
      <c r="K117" s="11">
        <v>176472958208</v>
      </c>
      <c r="L117" s="3">
        <v>70.19</v>
      </c>
    </row>
    <row r="118" spans="2:12" x14ac:dyDescent="0.35">
      <c r="B118" s="9" t="s">
        <v>17</v>
      </c>
      <c r="C118" s="3">
        <v>4.6567907572312502E-2</v>
      </c>
      <c r="D118" s="3">
        <v>26.628106688433501</v>
      </c>
      <c r="E118" s="3">
        <v>0.93894885858941002</v>
      </c>
      <c r="F118" s="3">
        <v>0.96383868004142603</v>
      </c>
      <c r="G118" s="3">
        <v>8.8827152719775793</v>
      </c>
      <c r="H118" s="3">
        <v>8.2423777384634302</v>
      </c>
      <c r="I118" s="3">
        <v>367.57</v>
      </c>
      <c r="J118" s="11">
        <v>5583272</v>
      </c>
      <c r="K118" s="11">
        <v>177157736448</v>
      </c>
      <c r="L118" s="3">
        <v>74.89</v>
      </c>
    </row>
    <row r="119" spans="2:12" x14ac:dyDescent="0.35">
      <c r="B119" s="9" t="s">
        <v>18</v>
      </c>
      <c r="C119" s="3">
        <v>4.6552265210515899E-2</v>
      </c>
      <c r="D119" s="3">
        <v>26.6246312745665</v>
      </c>
      <c r="E119" s="3">
        <v>0.93338790294129104</v>
      </c>
      <c r="F119" s="3">
        <v>0.95935865502115403</v>
      </c>
      <c r="G119" s="3">
        <v>8.80771934302388</v>
      </c>
      <c r="H119" s="3">
        <v>8.5382256748152408</v>
      </c>
      <c r="I119" s="3">
        <v>368.62</v>
      </c>
      <c r="J119" s="11">
        <v>5617856</v>
      </c>
      <c r="K119" s="11">
        <v>178435489792</v>
      </c>
      <c r="L119" s="3">
        <v>70.7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4.6810334375748198E-2</v>
      </c>
      <c r="D121" s="3">
        <v>26.5682114088149</v>
      </c>
      <c r="E121" s="3">
        <v>0.93901992678424295</v>
      </c>
      <c r="F121" s="3">
        <v>0.96266207835766304</v>
      </c>
      <c r="G121" s="3">
        <v>8.8843589899489608</v>
      </c>
      <c r="H121" s="3">
        <v>8.1448665427777396</v>
      </c>
      <c r="I121" s="3">
        <v>325.85000000000002</v>
      </c>
      <c r="J121" s="11">
        <v>3760232</v>
      </c>
      <c r="K121" s="11">
        <v>169214046208</v>
      </c>
      <c r="L121" s="3">
        <v>65.31</v>
      </c>
    </row>
    <row r="122" spans="2:12" x14ac:dyDescent="0.35">
      <c r="B122" s="9" t="s">
        <v>12</v>
      </c>
      <c r="C122" s="3">
        <v>4.7262146651506902E-2</v>
      </c>
      <c r="D122" s="3">
        <v>26.492297927458601</v>
      </c>
      <c r="E122" s="3">
        <v>0.93685647530391303</v>
      </c>
      <c r="F122" s="3">
        <v>0.96175645266475296</v>
      </c>
      <c r="G122" s="3">
        <v>8.9895294575425293</v>
      </c>
      <c r="H122" s="3">
        <v>8.4606936362254803</v>
      </c>
      <c r="I122" s="3">
        <v>368.12</v>
      </c>
      <c r="J122" s="11">
        <v>5571164</v>
      </c>
      <c r="K122" s="11">
        <v>176602909696</v>
      </c>
      <c r="L122" s="3">
        <v>71.48</v>
      </c>
    </row>
    <row r="123" spans="2:12" x14ac:dyDescent="0.35">
      <c r="B123" s="9" t="s">
        <v>13</v>
      </c>
      <c r="C123" s="3">
        <v>5.0131178067421497E-2</v>
      </c>
      <c r="D123" s="3">
        <v>25.9854801526408</v>
      </c>
      <c r="E123" s="3">
        <v>0.914680510693899</v>
      </c>
      <c r="F123" s="3">
        <v>0.95661230944575204</v>
      </c>
      <c r="G123" s="3">
        <v>9.2704075493921305</v>
      </c>
      <c r="H123" s="3">
        <v>9.4546859434955604</v>
      </c>
      <c r="I123" s="3">
        <v>403.37</v>
      </c>
      <c r="J123" s="11">
        <v>7382096</v>
      </c>
      <c r="K123" s="11">
        <v>178450125568</v>
      </c>
      <c r="L123" s="3">
        <v>76.819999999999993</v>
      </c>
    </row>
    <row r="124" spans="2:12" x14ac:dyDescent="0.35">
      <c r="B124" s="9" t="s">
        <v>14</v>
      </c>
      <c r="C124" s="3">
        <v>5.4626081822463202E-2</v>
      </c>
      <c r="D124" s="3">
        <v>25.242559668398599</v>
      </c>
      <c r="E124" s="3">
        <v>0.85678663526138898</v>
      </c>
      <c r="F124" s="3">
        <v>0.93541344436487195</v>
      </c>
      <c r="G124" s="3">
        <v>9.7037503341201408</v>
      </c>
      <c r="H124" s="3">
        <v>11.618206419705</v>
      </c>
      <c r="I124" s="3">
        <v>425.12</v>
      </c>
      <c r="J124" s="11">
        <v>9193028</v>
      </c>
      <c r="K124" s="11">
        <v>178911929536</v>
      </c>
      <c r="L124" s="3">
        <v>71.91</v>
      </c>
    </row>
    <row r="125" spans="2:12" x14ac:dyDescent="0.35">
      <c r="B125" s="9" t="s">
        <v>15</v>
      </c>
      <c r="C125" s="3">
        <v>5.5779242111514402E-2</v>
      </c>
      <c r="D125" s="3">
        <v>25.059306767922202</v>
      </c>
      <c r="E125" s="3">
        <v>0.87247945400162796</v>
      </c>
      <c r="F125" s="3">
        <v>0.95088407182946499</v>
      </c>
      <c r="G125" s="3">
        <v>9.8945510803250194</v>
      </c>
      <c r="H125" s="3">
        <v>10.2979043861585</v>
      </c>
      <c r="I125" s="3">
        <v>367.69</v>
      </c>
      <c r="J125" s="11">
        <v>5564351</v>
      </c>
      <c r="K125" s="11">
        <v>176223561472</v>
      </c>
      <c r="L125" s="3">
        <v>69.25</v>
      </c>
    </row>
    <row r="126" spans="2:12" x14ac:dyDescent="0.35">
      <c r="B126" s="9" t="s">
        <v>16</v>
      </c>
      <c r="C126" s="3">
        <v>4.8403447771757799E-2</v>
      </c>
      <c r="D126" s="3">
        <v>26.291311513326999</v>
      </c>
      <c r="E126" s="3">
        <v>0.92514341860524596</v>
      </c>
      <c r="F126" s="3">
        <v>0.95958004376493</v>
      </c>
      <c r="G126" s="3">
        <v>9.0913546410954407</v>
      </c>
      <c r="H126" s="3">
        <v>8.7958245518149791</v>
      </c>
      <c r="I126" s="3">
        <v>368.37</v>
      </c>
      <c r="J126" s="11">
        <v>5568677</v>
      </c>
      <c r="K126" s="11">
        <v>176472958208</v>
      </c>
      <c r="L126" s="3">
        <v>70.19</v>
      </c>
    </row>
    <row r="127" spans="2:12" x14ac:dyDescent="0.35">
      <c r="B127" s="9" t="s">
        <v>17</v>
      </c>
      <c r="C127" s="3">
        <v>4.6887439140661097E-2</v>
      </c>
      <c r="D127" s="3">
        <v>26.5653475717668</v>
      </c>
      <c r="E127" s="3">
        <v>0.93271493277468698</v>
      </c>
      <c r="F127" s="3">
        <v>0.96272927804448305</v>
      </c>
      <c r="G127" s="3">
        <v>8.8983825665543002</v>
      </c>
      <c r="H127" s="3">
        <v>8.5750463708571303</v>
      </c>
      <c r="I127" s="3">
        <v>369.66</v>
      </c>
      <c r="J127" s="11">
        <v>5583272</v>
      </c>
      <c r="K127" s="11">
        <v>177157736448</v>
      </c>
      <c r="L127" s="3">
        <v>74.89</v>
      </c>
    </row>
    <row r="128" spans="2:12" x14ac:dyDescent="0.35">
      <c r="B128" s="9" t="s">
        <v>18</v>
      </c>
      <c r="C128" s="3">
        <v>4.6931749645228497E-2</v>
      </c>
      <c r="D128" s="3">
        <v>26.546084468680899</v>
      </c>
      <c r="E128" s="3">
        <v>0.92824149683897095</v>
      </c>
      <c r="F128" s="3">
        <v>0.95453072685179297</v>
      </c>
      <c r="G128" s="3">
        <v>8.8260773723274593</v>
      </c>
      <c r="H128" s="3">
        <v>8.7595246576973</v>
      </c>
      <c r="I128" s="3">
        <v>368.21</v>
      </c>
      <c r="J128" s="11">
        <v>5617856</v>
      </c>
      <c r="K128" s="11">
        <v>178435489792</v>
      </c>
      <c r="L128" s="3">
        <v>70.7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4.6218348944896001E-2</v>
      </c>
      <c r="D130" s="3">
        <v>26.688183994846401</v>
      </c>
      <c r="E130" s="3">
        <v>0.93807503343749699</v>
      </c>
      <c r="F130" s="3">
        <v>0.96345487384210404</v>
      </c>
      <c r="G130" s="3">
        <v>8.8017235311584994</v>
      </c>
      <c r="H130" s="3">
        <v>8.19650277290304</v>
      </c>
      <c r="I130" s="3">
        <v>324.73</v>
      </c>
      <c r="J130" s="11">
        <v>3760232</v>
      </c>
      <c r="K130" s="11">
        <v>169214046208</v>
      </c>
      <c r="L130" s="3">
        <v>65.31</v>
      </c>
    </row>
    <row r="131" spans="2:12" x14ac:dyDescent="0.35">
      <c r="B131" s="9" t="s">
        <v>12</v>
      </c>
      <c r="C131" s="3">
        <v>4.7802614411911103E-2</v>
      </c>
      <c r="D131" s="3">
        <v>26.394027650162901</v>
      </c>
      <c r="E131" s="3">
        <v>0.93143424973098699</v>
      </c>
      <c r="F131" s="3">
        <v>0.96040542805918505</v>
      </c>
      <c r="G131" s="3">
        <v>9.0124481864291592</v>
      </c>
      <c r="H131" s="3">
        <v>8.7707799556758292</v>
      </c>
      <c r="I131" s="3">
        <v>366.93</v>
      </c>
      <c r="J131" s="11">
        <v>5571164</v>
      </c>
      <c r="K131" s="11">
        <v>176602909696</v>
      </c>
      <c r="L131" s="3">
        <v>71.48</v>
      </c>
    </row>
    <row r="132" spans="2:12" x14ac:dyDescent="0.35">
      <c r="B132" s="9" t="s">
        <v>13</v>
      </c>
      <c r="C132" s="3">
        <v>5.0857096297685103E-2</v>
      </c>
      <c r="D132" s="3">
        <v>25.856898440011399</v>
      </c>
      <c r="E132" s="3">
        <v>0.903284899053998</v>
      </c>
      <c r="F132" s="3">
        <v>0.95395149467884799</v>
      </c>
      <c r="G132" s="3">
        <v>9.2618102477338695</v>
      </c>
      <c r="H132" s="3">
        <v>9.7195905615862692</v>
      </c>
      <c r="I132" s="3">
        <v>402.01</v>
      </c>
      <c r="J132" s="11">
        <v>7382096</v>
      </c>
      <c r="K132" s="11">
        <v>178450125568</v>
      </c>
      <c r="L132" s="3">
        <v>76.819999999999993</v>
      </c>
    </row>
    <row r="133" spans="2:12" x14ac:dyDescent="0.35">
      <c r="B133" s="9" t="s">
        <v>14</v>
      </c>
      <c r="C133" s="3">
        <v>5.47252202391224E-2</v>
      </c>
      <c r="D133" s="3">
        <v>25.226319402438701</v>
      </c>
      <c r="E133" s="3">
        <v>0.858356944380816</v>
      </c>
      <c r="F133" s="3">
        <v>0.93324872126481295</v>
      </c>
      <c r="G133" s="3">
        <v>9.6549232430071399</v>
      </c>
      <c r="H133" s="3">
        <v>11.6261909108447</v>
      </c>
      <c r="I133" s="3">
        <v>427.13</v>
      </c>
      <c r="J133" s="11">
        <v>9193028</v>
      </c>
      <c r="K133" s="11">
        <v>178911929536</v>
      </c>
      <c r="L133" s="3">
        <v>71.91</v>
      </c>
    </row>
    <row r="134" spans="2:12" x14ac:dyDescent="0.35">
      <c r="B134" s="9" t="s">
        <v>15</v>
      </c>
      <c r="C134" s="3">
        <v>5.6830582295972501E-2</v>
      </c>
      <c r="D134" s="3">
        <v>24.896223662546699</v>
      </c>
      <c r="E134" s="3">
        <v>0.86636716521534995</v>
      </c>
      <c r="F134" s="3">
        <v>0.95220973025468103</v>
      </c>
      <c r="G134" s="3">
        <v>10.0028934514346</v>
      </c>
      <c r="H134" s="3">
        <v>10.3970343366775</v>
      </c>
      <c r="I134" s="3">
        <v>368.27</v>
      </c>
      <c r="J134" s="11">
        <v>5564351</v>
      </c>
      <c r="K134" s="11">
        <v>176223561472</v>
      </c>
      <c r="L134" s="3">
        <v>69.25</v>
      </c>
    </row>
    <row r="135" spans="2:12" x14ac:dyDescent="0.35">
      <c r="B135" s="9" t="s">
        <v>16</v>
      </c>
      <c r="C135" s="3">
        <v>4.7724514267081401E-2</v>
      </c>
      <c r="D135" s="3">
        <v>26.413574595048399</v>
      </c>
      <c r="E135" s="3">
        <v>0.92402370481012197</v>
      </c>
      <c r="F135" s="3">
        <v>0.95997700975346201</v>
      </c>
      <c r="G135" s="3">
        <v>9.0075789570012095</v>
      </c>
      <c r="H135" s="3">
        <v>8.8241194642254008</v>
      </c>
      <c r="I135" s="3">
        <v>368.76</v>
      </c>
      <c r="J135" s="11">
        <v>5568677</v>
      </c>
      <c r="K135" s="11">
        <v>176472958208</v>
      </c>
      <c r="L135" s="3">
        <v>70.19</v>
      </c>
    </row>
    <row r="136" spans="2:12" x14ac:dyDescent="0.35">
      <c r="B136" s="9" t="s">
        <v>17</v>
      </c>
      <c r="C136" s="3">
        <v>4.7443330434684801E-2</v>
      </c>
      <c r="D136" s="3">
        <v>26.458999836239901</v>
      </c>
      <c r="E136" s="3">
        <v>0.93113293194319402</v>
      </c>
      <c r="F136" s="3">
        <v>0.96070365629440502</v>
      </c>
      <c r="G136" s="3">
        <v>8.9803626889767703</v>
      </c>
      <c r="H136" s="3">
        <v>8.6896134026739809</v>
      </c>
      <c r="I136" s="3">
        <v>367.1</v>
      </c>
      <c r="J136" s="11">
        <v>5583272</v>
      </c>
      <c r="K136" s="11">
        <v>177157736448</v>
      </c>
      <c r="L136" s="3">
        <v>74.89</v>
      </c>
    </row>
    <row r="137" spans="2:12" x14ac:dyDescent="0.35">
      <c r="B137" s="9" t="s">
        <v>18</v>
      </c>
      <c r="C137" s="3">
        <v>4.70891474940184E-2</v>
      </c>
      <c r="D137" s="3">
        <v>26.5187289393855</v>
      </c>
      <c r="E137" s="3">
        <v>0.93013360893978603</v>
      </c>
      <c r="F137" s="3">
        <v>0.95559892593241602</v>
      </c>
      <c r="G137" s="3">
        <v>8.8923526601969805</v>
      </c>
      <c r="H137" s="3">
        <v>8.6734360996248103</v>
      </c>
      <c r="I137" s="3">
        <v>372.25</v>
      </c>
      <c r="J137" s="11">
        <v>5617856</v>
      </c>
      <c r="K137" s="11">
        <v>178435489792</v>
      </c>
      <c r="L137" s="3">
        <v>70.7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4.5669649446470902E-2</v>
      </c>
      <c r="D139" s="3">
        <v>26.796238960500698</v>
      </c>
      <c r="E139" s="3">
        <v>0.93719313181313402</v>
      </c>
      <c r="F139" s="3">
        <v>0.96191151931769103</v>
      </c>
      <c r="G139" s="3">
        <v>8.7372040253294294</v>
      </c>
      <c r="H139" s="3">
        <v>8.1051891201154902</v>
      </c>
      <c r="I139" s="3">
        <v>329.56</v>
      </c>
      <c r="J139" s="11">
        <v>3760232</v>
      </c>
      <c r="K139" s="11">
        <v>169214046208</v>
      </c>
      <c r="L139" s="3">
        <v>65.31</v>
      </c>
    </row>
    <row r="140" spans="2:12" x14ac:dyDescent="0.35">
      <c r="B140" s="9" t="s">
        <v>12</v>
      </c>
      <c r="C140" s="3">
        <v>4.7680161080047301E-2</v>
      </c>
      <c r="D140" s="3">
        <v>26.4136579512748</v>
      </c>
      <c r="E140" s="3">
        <v>0.92970117793142404</v>
      </c>
      <c r="F140" s="3">
        <v>0.96086132309795802</v>
      </c>
      <c r="G140" s="3">
        <v>9.0091722573079096</v>
      </c>
      <c r="H140" s="3">
        <v>8.7082615266554093</v>
      </c>
      <c r="I140" s="3">
        <v>369.01</v>
      </c>
      <c r="J140" s="11">
        <v>5571164</v>
      </c>
      <c r="K140" s="11">
        <v>176602909696</v>
      </c>
      <c r="L140" s="3">
        <v>71.48</v>
      </c>
    </row>
    <row r="141" spans="2:12" x14ac:dyDescent="0.35">
      <c r="B141" s="9" t="s">
        <v>13</v>
      </c>
      <c r="C141" s="3">
        <v>4.9543024229539101E-2</v>
      </c>
      <c r="D141" s="3">
        <v>26.089149853649001</v>
      </c>
      <c r="E141" s="3">
        <v>0.91691080429448302</v>
      </c>
      <c r="F141" s="3">
        <v>0.95752273653611797</v>
      </c>
      <c r="G141" s="3">
        <v>9.1597719482167399</v>
      </c>
      <c r="H141" s="3">
        <v>9.3976692318515909</v>
      </c>
      <c r="I141" s="3">
        <v>402.61</v>
      </c>
      <c r="J141" s="11">
        <v>7382096</v>
      </c>
      <c r="K141" s="11">
        <v>178450125568</v>
      </c>
      <c r="L141" s="3">
        <v>76.819999999999993</v>
      </c>
    </row>
    <row r="142" spans="2:12" x14ac:dyDescent="0.35">
      <c r="B142" s="9" t="s">
        <v>14</v>
      </c>
      <c r="C142" s="3">
        <v>5.2408742661635997E-2</v>
      </c>
      <c r="D142" s="3">
        <v>25.6007303031619</v>
      </c>
      <c r="E142" s="3">
        <v>0.87675547231928896</v>
      </c>
      <c r="F142" s="3">
        <v>0.93954252233340196</v>
      </c>
      <c r="G142" s="3">
        <v>9.4338493473501792</v>
      </c>
      <c r="H142" s="3">
        <v>10.8996133161854</v>
      </c>
      <c r="I142" s="3">
        <v>426.7</v>
      </c>
      <c r="J142" s="11">
        <v>9193028</v>
      </c>
      <c r="K142" s="11">
        <v>178911929536</v>
      </c>
      <c r="L142" s="3">
        <v>71.91</v>
      </c>
    </row>
    <row r="143" spans="2:12" x14ac:dyDescent="0.35">
      <c r="B143" s="9" t="s">
        <v>15</v>
      </c>
      <c r="C143" s="3">
        <v>5.7049776690398901E-2</v>
      </c>
      <c r="D143" s="3">
        <v>24.859833936404002</v>
      </c>
      <c r="E143" s="3">
        <v>0.86717676981126801</v>
      </c>
      <c r="F143" s="3">
        <v>0.94965342957092402</v>
      </c>
      <c r="G143" s="3">
        <v>10.0522308575833</v>
      </c>
      <c r="H143" s="3">
        <v>10.4694992286767</v>
      </c>
      <c r="I143" s="3">
        <v>368.9</v>
      </c>
      <c r="J143" s="11">
        <v>5564351</v>
      </c>
      <c r="K143" s="11">
        <v>176223561472</v>
      </c>
      <c r="L143" s="3">
        <v>69.25</v>
      </c>
    </row>
    <row r="144" spans="2:12" x14ac:dyDescent="0.35">
      <c r="B144" s="9" t="s">
        <v>16</v>
      </c>
      <c r="C144" s="3">
        <v>4.8000067228931603E-2</v>
      </c>
      <c r="D144" s="3">
        <v>26.362961154729501</v>
      </c>
      <c r="E144" s="3">
        <v>0.92804759447089602</v>
      </c>
      <c r="F144" s="3">
        <v>0.96003309405965398</v>
      </c>
      <c r="G144" s="3">
        <v>9.0656777552486805</v>
      </c>
      <c r="H144" s="3">
        <v>8.6918989547249996</v>
      </c>
      <c r="I144" s="3">
        <v>368.95</v>
      </c>
      <c r="J144" s="11">
        <v>5568677</v>
      </c>
      <c r="K144" s="11">
        <v>176472958208</v>
      </c>
      <c r="L144" s="3">
        <v>70.19</v>
      </c>
    </row>
    <row r="145" spans="2:12" x14ac:dyDescent="0.35">
      <c r="B145" s="9" t="s">
        <v>17</v>
      </c>
      <c r="C145" s="3">
        <v>4.72503099552017E-2</v>
      </c>
      <c r="D145" s="3">
        <v>26.497533970042301</v>
      </c>
      <c r="E145" s="3">
        <v>0.93115791390948099</v>
      </c>
      <c r="F145" s="3">
        <v>0.96213372925688101</v>
      </c>
      <c r="G145" s="3">
        <v>8.9342174699746</v>
      </c>
      <c r="H145" s="3">
        <v>8.6653517169684502</v>
      </c>
      <c r="I145" s="3">
        <v>368.23</v>
      </c>
      <c r="J145" s="11">
        <v>5583272</v>
      </c>
      <c r="K145" s="11">
        <v>177157736448</v>
      </c>
      <c r="L145" s="3">
        <v>74.89</v>
      </c>
    </row>
    <row r="146" spans="2:12" x14ac:dyDescent="0.35">
      <c r="B146" s="9" t="s">
        <v>18</v>
      </c>
      <c r="C146" s="3">
        <v>4.68504488005188E-2</v>
      </c>
      <c r="D146" s="3">
        <v>26.572367275564599</v>
      </c>
      <c r="E146" s="3">
        <v>0.92672591371711599</v>
      </c>
      <c r="F146" s="3">
        <v>0.95783103398879399</v>
      </c>
      <c r="G146" s="3">
        <v>8.8179143709107493</v>
      </c>
      <c r="H146" s="3">
        <v>8.8377473991668705</v>
      </c>
      <c r="I146" s="3">
        <v>368.84</v>
      </c>
      <c r="J146" s="11">
        <v>5617856</v>
      </c>
      <c r="K146" s="11">
        <v>178435489792</v>
      </c>
      <c r="L146" s="3">
        <v>70.7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4.71869618105102E-2</v>
      </c>
      <c r="D148" s="3">
        <v>26.508508561511999</v>
      </c>
      <c r="E148" s="3">
        <v>0.93599540132804104</v>
      </c>
      <c r="F148" s="3">
        <v>0.96289430753076699</v>
      </c>
      <c r="G148" s="3">
        <v>8.9118146964178298</v>
      </c>
      <c r="H148" s="3">
        <v>8.2863197604887002</v>
      </c>
      <c r="I148" s="3">
        <v>326.06</v>
      </c>
      <c r="J148" s="11">
        <v>3760232</v>
      </c>
      <c r="K148" s="11">
        <v>169214046208</v>
      </c>
      <c r="L148" s="3">
        <v>65.31</v>
      </c>
    </row>
    <row r="149" spans="2:12" x14ac:dyDescent="0.35">
      <c r="B149" s="9" t="s">
        <v>12</v>
      </c>
      <c r="C149" s="3">
        <v>4.7608802712655399E-2</v>
      </c>
      <c r="D149" s="3">
        <v>26.423024163821601</v>
      </c>
      <c r="E149" s="3">
        <v>0.930061439508857</v>
      </c>
      <c r="F149" s="3">
        <v>0.95983777344925902</v>
      </c>
      <c r="G149" s="3">
        <v>8.9567822376109802</v>
      </c>
      <c r="H149" s="3">
        <v>8.73288265106601</v>
      </c>
      <c r="I149" s="3">
        <v>368.29</v>
      </c>
      <c r="J149" s="11">
        <v>5571164</v>
      </c>
      <c r="K149" s="11">
        <v>176602909696</v>
      </c>
      <c r="L149" s="3">
        <v>71.48</v>
      </c>
    </row>
    <row r="150" spans="2:12" x14ac:dyDescent="0.35">
      <c r="B150" s="9" t="s">
        <v>13</v>
      </c>
      <c r="C150" s="3">
        <v>4.9516587545563401E-2</v>
      </c>
      <c r="D150" s="3">
        <v>26.087500414802101</v>
      </c>
      <c r="E150" s="3">
        <v>0.91684657748940301</v>
      </c>
      <c r="F150" s="3">
        <v>0.95713375176072901</v>
      </c>
      <c r="G150" s="3">
        <v>9.2123326695029704</v>
      </c>
      <c r="H150" s="3">
        <v>9.3316682601281098</v>
      </c>
      <c r="I150" s="3">
        <v>403.55</v>
      </c>
      <c r="J150" s="11">
        <v>7382096</v>
      </c>
      <c r="K150" s="11">
        <v>178450125568</v>
      </c>
      <c r="L150" s="3">
        <v>76.819999999999993</v>
      </c>
    </row>
    <row r="151" spans="2:12" x14ac:dyDescent="0.35">
      <c r="B151" s="9" t="s">
        <v>14</v>
      </c>
      <c r="C151" s="3">
        <v>5.2766993792243297E-2</v>
      </c>
      <c r="D151" s="3">
        <v>25.540838879476901</v>
      </c>
      <c r="E151" s="3">
        <v>0.87917564990678998</v>
      </c>
      <c r="F151" s="3">
        <v>0.94424351602780099</v>
      </c>
      <c r="G151" s="3">
        <v>9.4750085641001291</v>
      </c>
      <c r="H151" s="3">
        <v>10.9749656706562</v>
      </c>
      <c r="I151" s="3">
        <v>426.95</v>
      </c>
      <c r="J151" s="11">
        <v>9193028</v>
      </c>
      <c r="K151" s="11">
        <v>178911929536</v>
      </c>
      <c r="L151" s="3">
        <v>71.91</v>
      </c>
    </row>
    <row r="152" spans="2:12" x14ac:dyDescent="0.35">
      <c r="B152" s="9" t="s">
        <v>15</v>
      </c>
      <c r="C152" s="3">
        <v>5.62660872704943E-2</v>
      </c>
      <c r="D152" s="3">
        <v>24.987073422886201</v>
      </c>
      <c r="E152" s="3">
        <v>0.87319188226145095</v>
      </c>
      <c r="F152" s="3">
        <v>0.95197607749329705</v>
      </c>
      <c r="G152" s="3">
        <v>9.9253612420336896</v>
      </c>
      <c r="H152" s="3">
        <v>10.435878476260999</v>
      </c>
      <c r="I152" s="3">
        <v>372.69</v>
      </c>
      <c r="J152" s="11">
        <v>5564351</v>
      </c>
      <c r="K152" s="11">
        <v>176223561472</v>
      </c>
      <c r="L152" s="3">
        <v>69.25</v>
      </c>
    </row>
    <row r="153" spans="2:12" x14ac:dyDescent="0.35">
      <c r="B153" s="9" t="s">
        <v>16</v>
      </c>
      <c r="C153" s="3">
        <v>4.85245238495376E-2</v>
      </c>
      <c r="D153" s="3">
        <v>26.258376301608902</v>
      </c>
      <c r="E153" s="3">
        <v>0.92458737958808201</v>
      </c>
      <c r="F153" s="3">
        <v>0.956981219195573</v>
      </c>
      <c r="G153" s="3">
        <v>9.1244361063846497</v>
      </c>
      <c r="H153" s="3">
        <v>8.97387904574075</v>
      </c>
      <c r="I153" s="3">
        <v>380.05</v>
      </c>
      <c r="J153" s="11">
        <v>5568677</v>
      </c>
      <c r="K153" s="11">
        <v>176472958208</v>
      </c>
      <c r="L153" s="3">
        <v>70.19</v>
      </c>
    </row>
    <row r="154" spans="2:12" x14ac:dyDescent="0.35">
      <c r="B154" s="9" t="s">
        <v>17</v>
      </c>
      <c r="C154" s="3">
        <v>4.6866721210130698E-2</v>
      </c>
      <c r="D154" s="3">
        <v>26.561546435000601</v>
      </c>
      <c r="E154" s="3">
        <v>0.93259236620664598</v>
      </c>
      <c r="F154" s="3">
        <v>0.96143790846291</v>
      </c>
      <c r="G154" s="3">
        <v>8.8845052707848993</v>
      </c>
      <c r="H154" s="3">
        <v>8.5673333797368905</v>
      </c>
      <c r="I154" s="3">
        <v>371.96</v>
      </c>
      <c r="J154" s="11">
        <v>5583272</v>
      </c>
      <c r="K154" s="11">
        <v>177157736448</v>
      </c>
      <c r="L154" s="3">
        <v>74.89</v>
      </c>
    </row>
    <row r="155" spans="2:12" x14ac:dyDescent="0.35">
      <c r="B155" s="9" t="s">
        <v>18</v>
      </c>
      <c r="C155" s="3">
        <v>4.6208935359480001E-2</v>
      </c>
      <c r="D155" s="3">
        <v>26.6975274339195</v>
      </c>
      <c r="E155" s="3">
        <v>0.93569231830642097</v>
      </c>
      <c r="F155" s="3">
        <v>0.96143843620455904</v>
      </c>
      <c r="G155" s="3">
        <v>8.7589689773328097</v>
      </c>
      <c r="H155" s="3">
        <v>8.3110902952874</v>
      </c>
      <c r="I155" s="3">
        <v>367.32</v>
      </c>
      <c r="J155" s="11">
        <v>5617856</v>
      </c>
      <c r="K155" s="11">
        <v>178435489792</v>
      </c>
      <c r="L155" s="3">
        <v>70.7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4.6760531272266301E-2</v>
      </c>
      <c r="D157" s="3">
        <v>26.5917947124357</v>
      </c>
      <c r="E157" s="3">
        <v>0.93839892497025101</v>
      </c>
      <c r="F157" s="3">
        <v>0.96343610192856299</v>
      </c>
      <c r="G157" s="3">
        <v>8.8929899824547203</v>
      </c>
      <c r="H157" s="3">
        <v>8.1347945750729096</v>
      </c>
      <c r="I157" s="3">
        <v>325.3</v>
      </c>
      <c r="J157" s="11">
        <v>3760232</v>
      </c>
      <c r="K157" s="11">
        <v>169214046208</v>
      </c>
      <c r="L157" s="3">
        <v>65.31</v>
      </c>
    </row>
    <row r="158" spans="2:12" x14ac:dyDescent="0.35">
      <c r="B158" s="9" t="s">
        <v>12</v>
      </c>
      <c r="C158" s="3">
        <v>4.8030467891267699E-2</v>
      </c>
      <c r="D158" s="3">
        <v>26.356564709108799</v>
      </c>
      <c r="E158" s="3">
        <v>0.92703767246059299</v>
      </c>
      <c r="F158" s="3">
        <v>0.95850260161290102</v>
      </c>
      <c r="G158" s="3">
        <v>9.0347505255687199</v>
      </c>
      <c r="H158" s="3">
        <v>8.8496088764342407</v>
      </c>
      <c r="I158" s="3">
        <v>367.68</v>
      </c>
      <c r="J158" s="11">
        <v>5571164</v>
      </c>
      <c r="K158" s="11">
        <v>176602909696</v>
      </c>
      <c r="L158" s="3">
        <v>71.48</v>
      </c>
    </row>
    <row r="159" spans="2:12" x14ac:dyDescent="0.35">
      <c r="B159" s="9" t="s">
        <v>13</v>
      </c>
      <c r="C159" s="3">
        <v>4.9216882245519303E-2</v>
      </c>
      <c r="D159" s="3">
        <v>26.138597942307999</v>
      </c>
      <c r="E159" s="3">
        <v>0.91591551962372797</v>
      </c>
      <c r="F159" s="3">
        <v>0.95651509867245199</v>
      </c>
      <c r="G159" s="3">
        <v>9.1375175977302803</v>
      </c>
      <c r="H159" s="3">
        <v>9.3588489979301706</v>
      </c>
      <c r="I159" s="3">
        <v>403.5</v>
      </c>
      <c r="J159" s="11">
        <v>7382096</v>
      </c>
      <c r="K159" s="11">
        <v>178450125568</v>
      </c>
      <c r="L159" s="3">
        <v>76.819999999999993</v>
      </c>
    </row>
    <row r="160" spans="2:12" x14ac:dyDescent="0.35">
      <c r="B160" s="9" t="s">
        <v>14</v>
      </c>
      <c r="C160" s="3">
        <v>5.3576832106842803E-2</v>
      </c>
      <c r="D160" s="3">
        <v>25.410981132194401</v>
      </c>
      <c r="E160" s="3">
        <v>0.86317617083042497</v>
      </c>
      <c r="F160" s="3">
        <v>0.935171215151538</v>
      </c>
      <c r="G160" s="3">
        <v>9.55046083578873</v>
      </c>
      <c r="H160" s="3">
        <v>11.402433059861499</v>
      </c>
      <c r="I160" s="3">
        <v>425.43</v>
      </c>
      <c r="J160" s="11">
        <v>9193028</v>
      </c>
      <c r="K160" s="11">
        <v>178911929536</v>
      </c>
      <c r="L160" s="3">
        <v>71.91</v>
      </c>
    </row>
    <row r="161" spans="2:12" x14ac:dyDescent="0.35">
      <c r="B161" s="9" t="s">
        <v>15</v>
      </c>
      <c r="C161" s="3">
        <v>5.8371189118213603E-2</v>
      </c>
      <c r="D161" s="3">
        <v>24.659890710003499</v>
      </c>
      <c r="E161" s="3">
        <v>0.85481967075399701</v>
      </c>
      <c r="F161" s="3">
        <v>0.94810704607753904</v>
      </c>
      <c r="G161" s="3">
        <v>10.1840883030826</v>
      </c>
      <c r="H161" s="3">
        <v>10.6755925029191</v>
      </c>
      <c r="I161" s="3">
        <v>368.85</v>
      </c>
      <c r="J161" s="11">
        <v>5564351</v>
      </c>
      <c r="K161" s="11">
        <v>176223561472</v>
      </c>
      <c r="L161" s="3">
        <v>69.25</v>
      </c>
    </row>
    <row r="162" spans="2:12" x14ac:dyDescent="0.35">
      <c r="B162" s="9" t="s">
        <v>16</v>
      </c>
      <c r="C162" s="3">
        <v>4.8409402852711801E-2</v>
      </c>
      <c r="D162" s="3">
        <v>26.291341028740501</v>
      </c>
      <c r="E162" s="3">
        <v>0.92737169122933905</v>
      </c>
      <c r="F162" s="3">
        <v>0.96050201879407204</v>
      </c>
      <c r="G162" s="3">
        <v>9.1075709896621895</v>
      </c>
      <c r="H162" s="3">
        <v>8.7268234194985705</v>
      </c>
      <c r="I162" s="3">
        <v>374.45</v>
      </c>
      <c r="J162" s="11">
        <v>5568677</v>
      </c>
      <c r="K162" s="11">
        <v>176472958208</v>
      </c>
      <c r="L162" s="3">
        <v>70.19</v>
      </c>
    </row>
    <row r="163" spans="2:12" x14ac:dyDescent="0.35">
      <c r="B163" s="9" t="s">
        <v>17</v>
      </c>
      <c r="C163" s="3">
        <v>4.6978549342005398E-2</v>
      </c>
      <c r="D163" s="3">
        <v>26.541406103256399</v>
      </c>
      <c r="E163" s="3">
        <v>0.93466378990389798</v>
      </c>
      <c r="F163" s="3">
        <v>0.962144929587056</v>
      </c>
      <c r="G163" s="3">
        <v>8.9310958543396097</v>
      </c>
      <c r="H163" s="3">
        <v>8.4368468845120308</v>
      </c>
      <c r="I163" s="3">
        <v>368.56</v>
      </c>
      <c r="J163" s="11">
        <v>5583272</v>
      </c>
      <c r="K163" s="11">
        <v>177157736448</v>
      </c>
      <c r="L163" s="3">
        <v>74.89</v>
      </c>
    </row>
    <row r="164" spans="2:12" x14ac:dyDescent="0.35">
      <c r="B164" s="9" t="s">
        <v>18</v>
      </c>
      <c r="C164" s="3">
        <v>4.7355341072166601E-2</v>
      </c>
      <c r="D164" s="3">
        <v>26.487210246983299</v>
      </c>
      <c r="E164" s="3">
        <v>0.92681995941297302</v>
      </c>
      <c r="F164" s="3">
        <v>0.958538957338127</v>
      </c>
      <c r="G164" s="3">
        <v>8.8640156718222691</v>
      </c>
      <c r="H164" s="3">
        <v>8.8126481615143604</v>
      </c>
      <c r="I164" s="3">
        <v>368.66</v>
      </c>
      <c r="J164" s="11">
        <v>5617856</v>
      </c>
      <c r="K164" s="11">
        <v>178435489792</v>
      </c>
      <c r="L164" s="3">
        <v>70.7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4.60065812121567E-2</v>
      </c>
      <c r="D166" s="3">
        <v>26.725285511847598</v>
      </c>
      <c r="E166" s="3">
        <v>0.93970784720448097</v>
      </c>
      <c r="F166" s="3">
        <v>0.96367875068346498</v>
      </c>
      <c r="G166" s="3">
        <v>8.7894954975039603</v>
      </c>
      <c r="H166" s="3">
        <v>8.1026423133287206</v>
      </c>
      <c r="I166" s="3">
        <v>328.09</v>
      </c>
      <c r="J166" s="11">
        <v>3760232</v>
      </c>
      <c r="K166" s="11">
        <v>169214046208</v>
      </c>
      <c r="L166" s="3">
        <v>65.31</v>
      </c>
    </row>
    <row r="167" spans="2:12" x14ac:dyDescent="0.35">
      <c r="B167" s="9" t="s">
        <v>12</v>
      </c>
      <c r="C167" s="3">
        <v>4.7618917394272403E-2</v>
      </c>
      <c r="D167" s="3">
        <v>26.430768804466702</v>
      </c>
      <c r="E167" s="3">
        <v>0.92907510415891303</v>
      </c>
      <c r="F167" s="3">
        <v>0.96018808028140501</v>
      </c>
      <c r="G167" s="3">
        <v>8.9834488723308308</v>
      </c>
      <c r="H167" s="3">
        <v>8.7465583973316701</v>
      </c>
      <c r="I167" s="3">
        <v>359.67</v>
      </c>
      <c r="J167" s="11">
        <v>5571164</v>
      </c>
      <c r="K167" s="11">
        <v>176602909696</v>
      </c>
      <c r="L167" s="3">
        <v>71.48</v>
      </c>
    </row>
    <row r="168" spans="2:12" x14ac:dyDescent="0.35">
      <c r="B168" s="9" t="s">
        <v>13</v>
      </c>
      <c r="C168" s="3">
        <v>4.9835030188362099E-2</v>
      </c>
      <c r="D168" s="3">
        <v>26.033536375825701</v>
      </c>
      <c r="E168" s="3">
        <v>0.91278934806185896</v>
      </c>
      <c r="F168" s="3">
        <v>0.95627371953218299</v>
      </c>
      <c r="G168" s="3">
        <v>9.2098786756448696</v>
      </c>
      <c r="H168" s="3">
        <v>9.5033262818961592</v>
      </c>
      <c r="I168" s="3">
        <v>394.84</v>
      </c>
      <c r="J168" s="11">
        <v>7382096</v>
      </c>
      <c r="K168" s="11">
        <v>178450125568</v>
      </c>
      <c r="L168" s="3">
        <v>76.819999999999993</v>
      </c>
    </row>
    <row r="169" spans="2:12" x14ac:dyDescent="0.35">
      <c r="B169" s="9" t="s">
        <v>14</v>
      </c>
      <c r="C169" s="3">
        <v>5.4180116770468897E-2</v>
      </c>
      <c r="D169" s="3">
        <v>25.313820559619401</v>
      </c>
      <c r="E169" s="3">
        <v>0.86254472938481397</v>
      </c>
      <c r="F169" s="3">
        <v>0.93753823066463104</v>
      </c>
      <c r="G169" s="3">
        <v>9.5442248987338907</v>
      </c>
      <c r="H169" s="3">
        <v>11.430382193945199</v>
      </c>
      <c r="I169" s="3">
        <v>415.69</v>
      </c>
      <c r="J169" s="11">
        <v>9193028</v>
      </c>
      <c r="K169" s="11">
        <v>178911929536</v>
      </c>
      <c r="L169" s="3">
        <v>71.91</v>
      </c>
    </row>
    <row r="170" spans="2:12" x14ac:dyDescent="0.35">
      <c r="B170" s="9" t="s">
        <v>15</v>
      </c>
      <c r="C170" s="3">
        <v>5.5847478536756902E-2</v>
      </c>
      <c r="D170" s="3">
        <v>25.048073187197499</v>
      </c>
      <c r="E170" s="3">
        <v>0.87146041081172798</v>
      </c>
      <c r="F170" s="3">
        <v>0.95329309815412699</v>
      </c>
      <c r="G170" s="3">
        <v>9.8923857140171201</v>
      </c>
      <c r="H170" s="3">
        <v>10.276399535556701</v>
      </c>
      <c r="I170" s="3">
        <v>360.09</v>
      </c>
      <c r="J170" s="11">
        <v>5564351</v>
      </c>
      <c r="K170" s="11">
        <v>176223561472</v>
      </c>
      <c r="L170" s="3">
        <v>69.25</v>
      </c>
    </row>
    <row r="171" spans="2:12" x14ac:dyDescent="0.35">
      <c r="B171" s="9" t="s">
        <v>16</v>
      </c>
      <c r="C171" s="3">
        <v>4.8083014172700902E-2</v>
      </c>
      <c r="D171" s="3">
        <v>26.340298139272001</v>
      </c>
      <c r="E171" s="3">
        <v>0.92590048945555203</v>
      </c>
      <c r="F171" s="3">
        <v>0.95946419716772702</v>
      </c>
      <c r="G171" s="3">
        <v>9.0364860275669106</v>
      </c>
      <c r="H171" s="3">
        <v>8.8642323114472408</v>
      </c>
      <c r="I171" s="3">
        <v>365.32</v>
      </c>
      <c r="J171" s="11">
        <v>5568677</v>
      </c>
      <c r="K171" s="11">
        <v>176472958208</v>
      </c>
      <c r="L171" s="3">
        <v>70.19</v>
      </c>
    </row>
    <row r="172" spans="2:12" x14ac:dyDescent="0.35">
      <c r="B172" s="9" t="s">
        <v>17</v>
      </c>
      <c r="C172" s="3">
        <v>4.6807395749604797E-2</v>
      </c>
      <c r="D172" s="3">
        <v>26.5785566547477</v>
      </c>
      <c r="E172" s="3">
        <v>0.92999944621056096</v>
      </c>
      <c r="F172" s="3">
        <v>0.96090767696288404</v>
      </c>
      <c r="G172" s="3">
        <v>8.8745344707934599</v>
      </c>
      <c r="H172" s="3">
        <v>8.6672692925779309</v>
      </c>
      <c r="I172" s="3">
        <v>365.21</v>
      </c>
      <c r="J172" s="11">
        <v>5583272</v>
      </c>
      <c r="K172" s="11">
        <v>177157736448</v>
      </c>
      <c r="L172" s="3">
        <v>74.89</v>
      </c>
    </row>
    <row r="173" spans="2:12" x14ac:dyDescent="0.35">
      <c r="B173" s="9" t="s">
        <v>18</v>
      </c>
      <c r="C173" s="3">
        <v>4.6364924182651902E-2</v>
      </c>
      <c r="D173" s="3">
        <v>26.653330282007101</v>
      </c>
      <c r="E173" s="3">
        <v>0.93178323896233095</v>
      </c>
      <c r="F173" s="3">
        <v>0.95658502760610398</v>
      </c>
      <c r="G173" s="3">
        <v>8.7640405697757409</v>
      </c>
      <c r="H173" s="3">
        <v>8.5647857191764807</v>
      </c>
      <c r="I173" s="3">
        <v>366.01</v>
      </c>
      <c r="J173" s="11">
        <v>5617856</v>
      </c>
      <c r="K173" s="11">
        <v>178435489792</v>
      </c>
      <c r="L173" s="3">
        <v>70.7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4.6714852977502698E-2</v>
      </c>
      <c r="D175" s="3">
        <v>26.598304333469901</v>
      </c>
      <c r="E175" s="3">
        <v>0.93744408857677897</v>
      </c>
      <c r="F175" s="3">
        <v>0.96305742825861096</v>
      </c>
      <c r="G175" s="3">
        <v>8.86778374542385</v>
      </c>
      <c r="H175" s="3">
        <v>8.2314588273015197</v>
      </c>
      <c r="I175" s="3">
        <v>329.04</v>
      </c>
      <c r="J175" s="11">
        <v>3760232</v>
      </c>
      <c r="K175" s="11">
        <v>169214046208</v>
      </c>
      <c r="L175" s="3">
        <v>65.31</v>
      </c>
    </row>
    <row r="176" spans="2:12" x14ac:dyDescent="0.35">
      <c r="B176" s="9" t="s">
        <v>12</v>
      </c>
      <c r="C176" s="3">
        <v>4.77413439163017E-2</v>
      </c>
      <c r="D176" s="3">
        <v>26.4110767752036</v>
      </c>
      <c r="E176" s="3">
        <v>0.92961026488093501</v>
      </c>
      <c r="F176" s="3">
        <v>0.96007002668229202</v>
      </c>
      <c r="G176" s="3">
        <v>9.0015492239994295</v>
      </c>
      <c r="H176" s="3">
        <v>8.6902451951722099</v>
      </c>
      <c r="I176" s="3">
        <v>364.72</v>
      </c>
      <c r="J176" s="11">
        <v>5571164</v>
      </c>
      <c r="K176" s="11">
        <v>176602909696</v>
      </c>
      <c r="L176" s="3">
        <v>71.48</v>
      </c>
    </row>
    <row r="177" spans="2:13" x14ac:dyDescent="0.35">
      <c r="B177" s="9" t="s">
        <v>13</v>
      </c>
      <c r="C177" s="3">
        <v>5.0379930621631201E-2</v>
      </c>
      <c r="D177" s="3">
        <v>25.936901324573601</v>
      </c>
      <c r="E177" s="3">
        <v>0.90724758643058001</v>
      </c>
      <c r="F177" s="3">
        <v>0.95442045837331102</v>
      </c>
      <c r="G177" s="3">
        <v>9.2121175467963496</v>
      </c>
      <c r="H177" s="3">
        <v>9.6834341014411702</v>
      </c>
      <c r="I177" s="3">
        <v>396.57</v>
      </c>
      <c r="J177" s="11">
        <v>7382096</v>
      </c>
      <c r="K177" s="11">
        <v>178450125568</v>
      </c>
      <c r="L177" s="3">
        <v>76.819999999999993</v>
      </c>
    </row>
    <row r="178" spans="2:13" x14ac:dyDescent="0.35">
      <c r="B178" s="9" t="s">
        <v>14</v>
      </c>
      <c r="C178" s="3">
        <v>5.1743329605607E-2</v>
      </c>
      <c r="D178" s="3">
        <v>25.705970254507701</v>
      </c>
      <c r="E178" s="3">
        <v>0.88372221681023899</v>
      </c>
      <c r="F178" s="3">
        <v>0.94254793904151801</v>
      </c>
      <c r="G178" s="3">
        <v>9.4082025294340497</v>
      </c>
      <c r="H178" s="3">
        <v>10.7722029674079</v>
      </c>
      <c r="I178" s="3">
        <v>433</v>
      </c>
      <c r="J178" s="11">
        <v>9193028</v>
      </c>
      <c r="K178" s="11">
        <v>178911929536</v>
      </c>
      <c r="L178" s="3">
        <v>71.91</v>
      </c>
    </row>
    <row r="179" spans="2:13" x14ac:dyDescent="0.35">
      <c r="B179" s="9" t="s">
        <v>15</v>
      </c>
      <c r="C179" s="3">
        <v>5.6627133881521498E-2</v>
      </c>
      <c r="D179" s="3">
        <v>24.926790842011499</v>
      </c>
      <c r="E179" s="3">
        <v>0.86570466168496796</v>
      </c>
      <c r="F179" s="3">
        <v>0.95035895046462204</v>
      </c>
      <c r="G179" s="3">
        <v>9.9738726805835398</v>
      </c>
      <c r="H179" s="3">
        <v>10.4448046797326</v>
      </c>
      <c r="I179" s="3">
        <v>366.11</v>
      </c>
      <c r="J179" s="11">
        <v>5564351</v>
      </c>
      <c r="K179" s="11">
        <v>176223561472</v>
      </c>
      <c r="L179" s="3">
        <v>69.25</v>
      </c>
    </row>
    <row r="180" spans="2:13" x14ac:dyDescent="0.35">
      <c r="B180" s="9" t="s">
        <v>16</v>
      </c>
      <c r="C180" s="3">
        <v>4.8592352386693398E-2</v>
      </c>
      <c r="D180" s="3">
        <v>26.2492767269027</v>
      </c>
      <c r="E180" s="3">
        <v>0.92464835709887105</v>
      </c>
      <c r="F180" s="3">
        <v>0.95942170208043698</v>
      </c>
      <c r="G180" s="3">
        <v>9.1151588668096899</v>
      </c>
      <c r="H180" s="3">
        <v>8.9081777485671001</v>
      </c>
      <c r="I180" s="3">
        <v>365.73</v>
      </c>
      <c r="J180" s="11">
        <v>5568677</v>
      </c>
      <c r="K180" s="11">
        <v>176472958208</v>
      </c>
      <c r="L180" s="3">
        <v>70.19</v>
      </c>
    </row>
    <row r="181" spans="2:13" x14ac:dyDescent="0.35">
      <c r="B181" s="9" t="s">
        <v>17</v>
      </c>
      <c r="C181" s="3">
        <v>4.6583138934839799E-2</v>
      </c>
      <c r="D181" s="3">
        <v>26.617482901234101</v>
      </c>
      <c r="E181" s="3">
        <v>0.93843410237889102</v>
      </c>
      <c r="F181" s="3">
        <v>0.96329057043563204</v>
      </c>
      <c r="G181" s="3">
        <v>8.8975467364900993</v>
      </c>
      <c r="H181" s="3">
        <v>8.3320154335833791</v>
      </c>
      <c r="I181" s="3">
        <v>366.36</v>
      </c>
      <c r="J181" s="11">
        <v>5583272</v>
      </c>
      <c r="K181" s="11">
        <v>177157736448</v>
      </c>
      <c r="L181" s="3">
        <v>74.89</v>
      </c>
    </row>
    <row r="182" spans="2:13" x14ac:dyDescent="0.35">
      <c r="B182" s="9" t="s">
        <v>18</v>
      </c>
      <c r="C182" s="3">
        <v>4.6728531064390101E-2</v>
      </c>
      <c r="D182" s="3">
        <v>26.587940797275401</v>
      </c>
      <c r="E182" s="3">
        <v>0.93269139242052201</v>
      </c>
      <c r="F182" s="3">
        <v>0.95850711850682502</v>
      </c>
      <c r="G182" s="3">
        <v>8.8308797583656293</v>
      </c>
      <c r="H182" s="3">
        <v>8.5790676447309693</v>
      </c>
      <c r="I182" s="3">
        <v>365.95</v>
      </c>
      <c r="J182" s="11">
        <v>5617856</v>
      </c>
      <c r="K182" s="11">
        <v>178435489792</v>
      </c>
      <c r="L182" s="3">
        <v>70.7</v>
      </c>
    </row>
    <row r="183" spans="2:13" x14ac:dyDescent="0.35">
      <c r="B183" s="10" t="s">
        <v>38</v>
      </c>
      <c r="C183" s="3"/>
    </row>
    <row r="184" spans="2:13" x14ac:dyDescent="0.35">
      <c r="B184" s="9" t="s">
        <v>11</v>
      </c>
      <c r="C184" s="3">
        <v>4.6592797407310003E-2</v>
      </c>
      <c r="D184" s="3">
        <v>26.610527747243601</v>
      </c>
      <c r="E184" s="3">
        <v>0.93878756226781501</v>
      </c>
      <c r="F184" s="3">
        <v>0.96281914176343597</v>
      </c>
      <c r="G184" s="3">
        <v>8.8596411712236396</v>
      </c>
      <c r="H184" s="3">
        <v>8.1369887733437807</v>
      </c>
      <c r="I184" s="3">
        <v>329.12</v>
      </c>
      <c r="J184" s="11">
        <v>3760232</v>
      </c>
      <c r="K184" s="11">
        <v>169214046208</v>
      </c>
      <c r="L184" s="3">
        <v>65.31</v>
      </c>
    </row>
    <row r="185" spans="2:13" x14ac:dyDescent="0.35">
      <c r="B185" s="9" t="s">
        <v>12</v>
      </c>
      <c r="C185" s="3">
        <v>4.71805736727436E-2</v>
      </c>
      <c r="D185" s="3">
        <v>26.5145043676049</v>
      </c>
      <c r="E185" s="3">
        <v>0.93741306248128597</v>
      </c>
      <c r="F185" s="3">
        <v>0.96290633170107298</v>
      </c>
      <c r="G185" s="3">
        <v>8.9560912291491004</v>
      </c>
      <c r="H185" s="3">
        <v>8.3312342306970599</v>
      </c>
      <c r="I185" s="3">
        <v>365.07</v>
      </c>
      <c r="J185" s="11">
        <v>5571164</v>
      </c>
      <c r="K185" s="11">
        <v>176602909696</v>
      </c>
      <c r="L185" s="3">
        <v>71.48</v>
      </c>
    </row>
    <row r="186" spans="2:13" x14ac:dyDescent="0.35">
      <c r="B186" s="9" t="s">
        <v>13</v>
      </c>
      <c r="C186" s="3">
        <v>5.0651452670425201E-2</v>
      </c>
      <c r="D186" s="3">
        <v>25.885899426455399</v>
      </c>
      <c r="E186" s="3">
        <v>0.91294923820952101</v>
      </c>
      <c r="F186" s="3">
        <v>0.95276554157608195</v>
      </c>
      <c r="G186" s="3">
        <v>9.3445249272912605</v>
      </c>
      <c r="H186" s="3">
        <v>9.6200166487712409</v>
      </c>
      <c r="I186" s="3">
        <v>398.28</v>
      </c>
      <c r="J186" s="11">
        <v>7382096</v>
      </c>
      <c r="K186" s="11">
        <v>178450125568</v>
      </c>
      <c r="L186" s="3">
        <v>76.819999999999993</v>
      </c>
    </row>
    <row r="187" spans="2:13" x14ac:dyDescent="0.35">
      <c r="B187" s="9" t="s">
        <v>14</v>
      </c>
      <c r="C187" s="3">
        <v>5.5039024247875601E-2</v>
      </c>
      <c r="D187" s="3">
        <v>25.169301630321801</v>
      </c>
      <c r="E187" s="3">
        <v>0.85512787464673001</v>
      </c>
      <c r="F187" s="3">
        <v>0.931140828614615</v>
      </c>
      <c r="G187" s="3">
        <v>9.7542987417211808</v>
      </c>
      <c r="H187" s="3">
        <v>11.7718131052704</v>
      </c>
      <c r="I187" s="3">
        <v>432.16</v>
      </c>
      <c r="J187" s="11">
        <v>9193028</v>
      </c>
      <c r="K187" s="11">
        <v>178911929536</v>
      </c>
      <c r="L187" s="3">
        <v>71.91</v>
      </c>
    </row>
    <row r="188" spans="2:13" x14ac:dyDescent="0.35">
      <c r="B188" s="9" t="s">
        <v>15</v>
      </c>
      <c r="C188" s="3">
        <v>5.6321177804882903E-2</v>
      </c>
      <c r="D188" s="3">
        <v>24.9703810005878</v>
      </c>
      <c r="E188" s="3">
        <v>0.87005189390800397</v>
      </c>
      <c r="F188" s="3">
        <v>0.95158969660805104</v>
      </c>
      <c r="G188" s="3">
        <v>9.9537713808967094</v>
      </c>
      <c r="H188" s="3">
        <v>10.3268524354083</v>
      </c>
      <c r="I188" s="3">
        <v>364.54</v>
      </c>
      <c r="J188" s="11">
        <v>5564351</v>
      </c>
      <c r="K188" s="11">
        <v>176223561472</v>
      </c>
      <c r="L188" s="3">
        <v>69.25</v>
      </c>
    </row>
    <row r="189" spans="2:13" x14ac:dyDescent="0.35">
      <c r="B189" s="9" t="s">
        <v>16</v>
      </c>
      <c r="C189" s="3">
        <v>4.8052749977113299E-2</v>
      </c>
      <c r="D189" s="3">
        <v>26.355441198628199</v>
      </c>
      <c r="E189" s="3">
        <v>0.92480287569037101</v>
      </c>
      <c r="F189" s="3">
        <v>0.95901119738006702</v>
      </c>
      <c r="G189" s="3">
        <v>9.0471942973407202</v>
      </c>
      <c r="H189" s="3">
        <v>8.8131817700432702</v>
      </c>
      <c r="I189" s="3">
        <v>368.5</v>
      </c>
      <c r="J189" s="11">
        <v>5568677</v>
      </c>
      <c r="K189" s="11">
        <v>176472958208</v>
      </c>
      <c r="L189" s="3">
        <v>70.19</v>
      </c>
    </row>
    <row r="190" spans="2:13" x14ac:dyDescent="0.35">
      <c r="B190" s="9" t="s">
        <v>17</v>
      </c>
      <c r="C190" s="3">
        <v>4.7518467794149498E-2</v>
      </c>
      <c r="D190" s="3">
        <v>26.443325974819299</v>
      </c>
      <c r="E190" s="3">
        <v>0.930499385531384</v>
      </c>
      <c r="F190" s="3">
        <v>0.96019700207275505</v>
      </c>
      <c r="G190" s="3">
        <v>9.0051908625106201</v>
      </c>
      <c r="H190" s="3">
        <v>8.6660031462605396</v>
      </c>
      <c r="I190" s="3">
        <v>365.3</v>
      </c>
      <c r="J190" s="11">
        <v>5583272</v>
      </c>
      <c r="K190" s="11">
        <v>177157736448</v>
      </c>
      <c r="L190" s="3">
        <v>74.89</v>
      </c>
    </row>
    <row r="191" spans="2:13" x14ac:dyDescent="0.35">
      <c r="B191" s="9" t="s">
        <v>18</v>
      </c>
      <c r="C191" s="3">
        <v>4.6373967753312803E-2</v>
      </c>
      <c r="D191" s="3">
        <v>26.661232687703102</v>
      </c>
      <c r="E191" s="3">
        <v>0.93017429014325903</v>
      </c>
      <c r="F191" s="3">
        <v>0.95912018523560205</v>
      </c>
      <c r="G191" s="3">
        <v>8.7649521656108096</v>
      </c>
      <c r="H191" s="3">
        <v>8.6327247570769501</v>
      </c>
      <c r="I191" s="3">
        <v>365</v>
      </c>
      <c r="J191" s="11">
        <v>5617856</v>
      </c>
      <c r="K191" s="11">
        <v>178435489792</v>
      </c>
      <c r="L191" s="3">
        <v>70.7</v>
      </c>
    </row>
    <row r="192" spans="2:13" x14ac:dyDescent="0.35">
      <c r="B192" s="10" t="s">
        <v>19</v>
      </c>
      <c r="C192" s="10">
        <f t="shared" ref="C192:L192" si="4">(SUM(C103:C110)+SUM(C112:C119)+SUM(C121:C128)+SUM(C130:C137)+SUM(C139:C146)+SUM(C148:C155)+SUM(C157:C164)+SUM(C166:C173)+SUM(C175:C182)+SUM(C184:C191))/80</f>
        <v>4.9509736082262286E-2</v>
      </c>
      <c r="D192" s="10">
        <f t="shared" si="4"/>
        <v>26.11164211423689</v>
      </c>
      <c r="E192" s="10">
        <f t="shared" si="4"/>
        <v>0.91337798815078897</v>
      </c>
      <c r="F192" s="10">
        <f t="shared" si="4"/>
        <v>0.95596605227560316</v>
      </c>
      <c r="G192" s="10">
        <f t="shared" si="4"/>
        <v>9.1730940633941422</v>
      </c>
      <c r="H192" s="10">
        <f t="shared" si="4"/>
        <v>9.2548200622124774</v>
      </c>
      <c r="I192" s="10">
        <f t="shared" si="4"/>
        <v>374.43512500000003</v>
      </c>
      <c r="J192" s="10">
        <f t="shared" si="4"/>
        <v>6030084.5</v>
      </c>
      <c r="K192" s="10">
        <f t="shared" si="4"/>
        <v>176433594616</v>
      </c>
      <c r="L192" s="10">
        <f t="shared" si="4"/>
        <v>71.318750000000009</v>
      </c>
      <c r="M192" s="10"/>
    </row>
    <row r="193" spans="2:12" x14ac:dyDescent="0.35">
      <c r="B193" s="17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4.8510946066990107E-2</v>
      </c>
      <c r="D193" s="12">
        <f t="shared" ref="D193:L193" si="5">SUM(D103:D106,D108:D110,D112:D115,D117:D119,D121:D124,D126:D128,D130:D133,D135:D137,D139:D142,D144:D146,D148:D151,D153:D155,D157:D160,D162:D164,D166:D169,D171:D173,D175:D178,D180:D182,D184:D187,D189:D191)/70</f>
        <v>26.27813741613528</v>
      </c>
      <c r="E193" s="12">
        <f t="shared" si="5"/>
        <v>0.91986606774151158</v>
      </c>
      <c r="F193" s="12">
        <f t="shared" si="5"/>
        <v>0.95665768145999452</v>
      </c>
      <c r="G193" s="12">
        <f t="shared" si="5"/>
        <v>9.0590988590543517</v>
      </c>
      <c r="H193" s="12">
        <f t="shared" si="5"/>
        <v>9.0918113117616581</v>
      </c>
      <c r="I193" s="12">
        <f t="shared" si="5"/>
        <v>375.38642857142844</v>
      </c>
      <c r="J193" s="12">
        <f t="shared" si="5"/>
        <v>6096617.8571428573</v>
      </c>
      <c r="K193" s="12">
        <f t="shared" si="5"/>
        <v>176463599350.85715</v>
      </c>
      <c r="L193" s="12">
        <f t="shared" si="5"/>
        <v>71.614285714285671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2.1053913042697599E-2</v>
      </c>
      <c r="D198" s="3">
        <v>33.507734963521898</v>
      </c>
      <c r="E198" s="3">
        <v>0.95541989650717296</v>
      </c>
      <c r="F198" s="3">
        <v>0.99261015571067601</v>
      </c>
      <c r="G198" s="3">
        <v>2.5413408174366401</v>
      </c>
      <c r="H198" s="3">
        <v>3.00705353446111</v>
      </c>
      <c r="I198" s="3">
        <v>206.87</v>
      </c>
      <c r="J198" s="11">
        <v>2166934</v>
      </c>
      <c r="K198" s="11">
        <v>65757583360</v>
      </c>
      <c r="L198" s="3">
        <v>20.12</v>
      </c>
    </row>
    <row r="199" spans="2:12" x14ac:dyDescent="0.35">
      <c r="B199" s="9" t="s">
        <v>12</v>
      </c>
      <c r="C199" s="3">
        <v>2.4097388631408801E-2</v>
      </c>
      <c r="D199" s="3">
        <v>32.341414361442901</v>
      </c>
      <c r="E199" s="3">
        <v>0.94737754021808196</v>
      </c>
      <c r="F199" s="3">
        <v>0.98971467335766194</v>
      </c>
      <c r="G199" s="3">
        <v>2.90448029229578</v>
      </c>
      <c r="H199" s="3">
        <v>3.5268736189813898</v>
      </c>
      <c r="I199" s="3">
        <v>235.98</v>
      </c>
      <c r="J199" s="11">
        <v>3202241</v>
      </c>
      <c r="K199" s="11">
        <v>68653565440</v>
      </c>
      <c r="L199" s="3">
        <v>21.12</v>
      </c>
    </row>
    <row r="200" spans="2:12" x14ac:dyDescent="0.35">
      <c r="B200" s="9" t="s">
        <v>13</v>
      </c>
      <c r="C200" s="3">
        <v>2.9196038419717098E-2</v>
      </c>
      <c r="D200" s="3">
        <v>30.679845706302501</v>
      </c>
      <c r="E200" s="3">
        <v>0.93036359933939605</v>
      </c>
      <c r="F200" s="3">
        <v>0.98681497170647803</v>
      </c>
      <c r="G200" s="3">
        <v>3.4578074430525998</v>
      </c>
      <c r="H200" s="3">
        <v>4.1808300810642596</v>
      </c>
      <c r="I200" s="3">
        <v>266.16000000000003</v>
      </c>
      <c r="J200" s="11">
        <v>4237548</v>
      </c>
      <c r="K200" s="11">
        <v>69377560960</v>
      </c>
      <c r="L200" s="3">
        <v>22.57</v>
      </c>
    </row>
    <row r="201" spans="2:12" x14ac:dyDescent="0.35">
      <c r="B201" s="9" t="s">
        <v>14</v>
      </c>
      <c r="C201" s="3">
        <v>4.2002260098846E-2</v>
      </c>
      <c r="D201" s="3">
        <v>27.528966922322802</v>
      </c>
      <c r="E201" s="3">
        <v>0.85781035693475804</v>
      </c>
      <c r="F201" s="3">
        <v>0.97250036429431996</v>
      </c>
      <c r="G201" s="3">
        <v>4.6106888057288096</v>
      </c>
      <c r="H201" s="3">
        <v>6.1235010862164403</v>
      </c>
      <c r="I201" s="3">
        <v>291.69</v>
      </c>
      <c r="J201" s="11">
        <v>5272855</v>
      </c>
      <c r="K201" s="11">
        <v>69558559840</v>
      </c>
      <c r="L201" s="3">
        <v>21.44</v>
      </c>
    </row>
    <row r="202" spans="2:12" x14ac:dyDescent="0.35">
      <c r="B202" s="9" t="s">
        <v>15</v>
      </c>
      <c r="C202" s="3">
        <v>5.2944831020515899E-2</v>
      </c>
      <c r="D202" s="3">
        <v>25.5143567831071</v>
      </c>
      <c r="E202" s="3">
        <v>0.84013039754341601</v>
      </c>
      <c r="F202" s="3">
        <v>0.97476867037716597</v>
      </c>
      <c r="G202" s="3">
        <v>4.4581745834974198</v>
      </c>
      <c r="H202" s="3">
        <v>5.9770959813572198</v>
      </c>
      <c r="I202" s="3">
        <v>237.79</v>
      </c>
      <c r="J202" s="11">
        <v>3195428</v>
      </c>
      <c r="K202" s="11">
        <v>68453908480</v>
      </c>
      <c r="L202" s="3">
        <v>21.12</v>
      </c>
    </row>
    <row r="203" spans="2:12" x14ac:dyDescent="0.35">
      <c r="B203" s="9" t="s">
        <v>16</v>
      </c>
      <c r="C203" s="3">
        <v>2.3760055693495701E-2</v>
      </c>
      <c r="D203" s="3">
        <v>32.4638929793324</v>
      </c>
      <c r="E203" s="3">
        <v>0.94732433065138799</v>
      </c>
      <c r="F203" s="3">
        <v>0.98988233203841303</v>
      </c>
      <c r="G203" s="3">
        <v>2.9571053753775498</v>
      </c>
      <c r="H203" s="3">
        <v>3.4660204754579902</v>
      </c>
      <c r="I203" s="3">
        <v>236.2</v>
      </c>
      <c r="J203" s="11">
        <v>3199754</v>
      </c>
      <c r="K203" s="11">
        <v>68585169920</v>
      </c>
      <c r="L203" s="3">
        <v>21.82</v>
      </c>
    </row>
    <row r="204" spans="2:12" x14ac:dyDescent="0.35">
      <c r="B204" s="9" t="s">
        <v>17</v>
      </c>
      <c r="C204" s="3">
        <v>2.5117572327059901E-2</v>
      </c>
      <c r="D204" s="3">
        <v>31.982557290942001</v>
      </c>
      <c r="E204" s="3">
        <v>0.94621000034431502</v>
      </c>
      <c r="F204" s="3">
        <v>0.99008261371836703</v>
      </c>
      <c r="G204" s="3">
        <v>2.94402932559173</v>
      </c>
      <c r="H204" s="3">
        <v>3.6020001503228301</v>
      </c>
      <c r="I204" s="3">
        <v>236.93</v>
      </c>
      <c r="J204" s="11">
        <v>3214349</v>
      </c>
      <c r="K204" s="11">
        <v>68945579520</v>
      </c>
      <c r="L204" s="3">
        <v>21.75</v>
      </c>
    </row>
    <row r="205" spans="2:12" x14ac:dyDescent="0.35">
      <c r="B205" s="9" t="s">
        <v>18</v>
      </c>
      <c r="C205" s="3">
        <v>2.2877196200902599E-2</v>
      </c>
      <c r="D205" s="3">
        <v>32.788020751550398</v>
      </c>
      <c r="E205" s="3">
        <v>0.95236042007347199</v>
      </c>
      <c r="F205" s="3">
        <v>0.99121315875614802</v>
      </c>
      <c r="G205" s="3">
        <v>2.7293670122956999</v>
      </c>
      <c r="H205" s="3">
        <v>3.3877563259665702</v>
      </c>
      <c r="I205" s="3">
        <v>236.56</v>
      </c>
      <c r="J205" s="11">
        <v>3248933</v>
      </c>
      <c r="K205" s="11">
        <v>69618081280</v>
      </c>
      <c r="L205" s="3">
        <v>31.12</v>
      </c>
    </row>
    <row r="206" spans="2:12" x14ac:dyDescent="0.35">
      <c r="B206" s="10" t="s">
        <v>30</v>
      </c>
      <c r="J206" s="11"/>
      <c r="K206" s="11"/>
      <c r="L206" s="3"/>
    </row>
    <row r="207" spans="2:12" x14ac:dyDescent="0.35">
      <c r="B207" s="9" t="s">
        <v>11</v>
      </c>
      <c r="C207" s="3">
        <v>2.20650259709778E-2</v>
      </c>
      <c r="D207" s="3">
        <v>33.103334428992603</v>
      </c>
      <c r="E207" s="3">
        <v>0.95288077535705296</v>
      </c>
      <c r="F207" s="3">
        <v>0.99177317813246901</v>
      </c>
      <c r="G207" s="3">
        <v>2.7335739219831199</v>
      </c>
      <c r="H207" s="3">
        <v>3.1175469987682898</v>
      </c>
      <c r="I207" s="3">
        <v>202.5</v>
      </c>
      <c r="J207" s="11">
        <v>2166934</v>
      </c>
      <c r="K207" s="11">
        <v>65757583360</v>
      </c>
      <c r="L207" s="3">
        <v>20.12</v>
      </c>
    </row>
    <row r="208" spans="2:12" x14ac:dyDescent="0.35">
      <c r="B208" s="9" t="s">
        <v>12</v>
      </c>
      <c r="C208" s="3">
        <v>2.2955189609139299E-2</v>
      </c>
      <c r="D208" s="3">
        <v>32.7623956055957</v>
      </c>
      <c r="E208" s="3">
        <v>0.94869601451435204</v>
      </c>
      <c r="F208" s="3">
        <v>0.99020350516616895</v>
      </c>
      <c r="G208" s="3">
        <v>2.8613435420611602</v>
      </c>
      <c r="H208" s="3">
        <v>3.43559582468699</v>
      </c>
      <c r="I208" s="3">
        <v>236.21</v>
      </c>
      <c r="J208" s="11">
        <v>3202241</v>
      </c>
      <c r="K208" s="11">
        <v>68653565440</v>
      </c>
      <c r="L208" s="3">
        <v>21.12</v>
      </c>
    </row>
    <row r="209" spans="2:12" x14ac:dyDescent="0.35">
      <c r="B209" s="9" t="s">
        <v>13</v>
      </c>
      <c r="C209" s="3">
        <v>3.0068183693441702E-2</v>
      </c>
      <c r="D209" s="3">
        <v>30.425785219080801</v>
      </c>
      <c r="E209" s="3">
        <v>0.92585115513268001</v>
      </c>
      <c r="F209" s="3">
        <v>0.98638683484809397</v>
      </c>
      <c r="G209" s="3">
        <v>3.4820204483733401</v>
      </c>
      <c r="H209" s="3">
        <v>4.2972775493369904</v>
      </c>
      <c r="I209" s="3">
        <v>266.23</v>
      </c>
      <c r="J209" s="11">
        <v>4237548</v>
      </c>
      <c r="K209" s="11">
        <v>69377560960</v>
      </c>
      <c r="L209" s="3">
        <v>22.57</v>
      </c>
    </row>
    <row r="210" spans="2:12" x14ac:dyDescent="0.35">
      <c r="B210" s="9" t="s">
        <v>14</v>
      </c>
      <c r="C210" s="3">
        <v>3.7343425169708802E-2</v>
      </c>
      <c r="D210" s="3">
        <v>28.549928594034</v>
      </c>
      <c r="E210" s="3">
        <v>0.87171768311127995</v>
      </c>
      <c r="F210" s="3">
        <v>0.97409473383903</v>
      </c>
      <c r="G210" s="3">
        <v>4.2552123966485098</v>
      </c>
      <c r="H210" s="3">
        <v>5.6137162571342003</v>
      </c>
      <c r="I210" s="3">
        <v>290.73</v>
      </c>
      <c r="J210" s="11">
        <v>5272855</v>
      </c>
      <c r="K210" s="11">
        <v>69558559840</v>
      </c>
      <c r="L210" s="3">
        <v>21.44</v>
      </c>
    </row>
    <row r="211" spans="2:12" x14ac:dyDescent="0.35">
      <c r="B211" s="9" t="s">
        <v>15</v>
      </c>
      <c r="C211" s="3">
        <v>5.7989544644001703E-2</v>
      </c>
      <c r="D211" s="3">
        <v>24.7247281587324</v>
      </c>
      <c r="E211" s="3">
        <v>0.81958046811178098</v>
      </c>
      <c r="F211" s="3">
        <v>0.97281630950963904</v>
      </c>
      <c r="G211" s="3">
        <v>4.5779246004523104</v>
      </c>
      <c r="H211" s="3">
        <v>6.2301322919913797</v>
      </c>
      <c r="I211" s="3">
        <v>237.18</v>
      </c>
      <c r="J211" s="11">
        <v>3195428</v>
      </c>
      <c r="K211" s="11">
        <v>68453908480</v>
      </c>
      <c r="L211" s="3">
        <v>21.12</v>
      </c>
    </row>
    <row r="212" spans="2:12" x14ac:dyDescent="0.35">
      <c r="B212" s="9" t="s">
        <v>16</v>
      </c>
      <c r="C212" s="3">
        <v>2.4792514801161101E-2</v>
      </c>
      <c r="D212" s="3">
        <v>32.096660851057898</v>
      </c>
      <c r="E212" s="3">
        <v>0.94446708062165796</v>
      </c>
      <c r="F212" s="3">
        <v>0.98980466617913698</v>
      </c>
      <c r="G212" s="3">
        <v>3.0289761350706801</v>
      </c>
      <c r="H212" s="3">
        <v>3.5869020171625201</v>
      </c>
      <c r="I212" s="3">
        <v>236.06</v>
      </c>
      <c r="J212" s="11">
        <v>3199754</v>
      </c>
      <c r="K212" s="11">
        <v>68585169920</v>
      </c>
      <c r="L212" s="3">
        <v>21.82</v>
      </c>
    </row>
    <row r="213" spans="2:12" x14ac:dyDescent="0.35">
      <c r="B213" s="9" t="s">
        <v>17</v>
      </c>
      <c r="C213" s="3">
        <v>2.1882266680244001E-2</v>
      </c>
      <c r="D213" s="3">
        <v>33.1752941280253</v>
      </c>
      <c r="E213" s="3">
        <v>0.95409719127877102</v>
      </c>
      <c r="F213" s="3">
        <v>0.99176159130160901</v>
      </c>
      <c r="G213" s="3">
        <v>2.6510029694305102</v>
      </c>
      <c r="H213" s="3">
        <v>3.2314064656758101</v>
      </c>
      <c r="I213" s="3">
        <v>239.42</v>
      </c>
      <c r="J213" s="11">
        <v>3214349</v>
      </c>
      <c r="K213" s="11">
        <v>68945579520</v>
      </c>
      <c r="L213" s="3">
        <v>21.75</v>
      </c>
    </row>
    <row r="214" spans="2:12" x14ac:dyDescent="0.35">
      <c r="B214" s="9" t="s">
        <v>18</v>
      </c>
      <c r="C214" s="3">
        <v>2.37417652201861E-2</v>
      </c>
      <c r="D214" s="3">
        <v>32.466400109253499</v>
      </c>
      <c r="E214" s="3">
        <v>0.94984987358690698</v>
      </c>
      <c r="F214" s="3">
        <v>0.99019435428971903</v>
      </c>
      <c r="G214" s="3">
        <v>2.77399123334841</v>
      </c>
      <c r="H214" s="3">
        <v>3.46955104292865</v>
      </c>
      <c r="I214" s="3">
        <v>236.58</v>
      </c>
      <c r="J214" s="11">
        <v>3248933</v>
      </c>
      <c r="K214" s="11">
        <v>69618081280</v>
      </c>
      <c r="L214" s="3">
        <v>31.12</v>
      </c>
    </row>
    <row r="215" spans="2:12" x14ac:dyDescent="0.35">
      <c r="B215" s="10" t="s">
        <v>31</v>
      </c>
      <c r="J215" s="11"/>
      <c r="K215" s="11"/>
      <c r="L215" s="3"/>
    </row>
    <row r="216" spans="2:12" x14ac:dyDescent="0.35">
      <c r="B216" s="9" t="s">
        <v>11</v>
      </c>
      <c r="C216" s="3">
        <v>1.97494660398525E-2</v>
      </c>
      <c r="D216" s="3">
        <v>34.0597901572173</v>
      </c>
      <c r="E216" s="3">
        <v>0.95681506776991398</v>
      </c>
      <c r="F216" s="3">
        <v>0.99275504390021996</v>
      </c>
      <c r="G216" s="3">
        <v>2.4787293079295698</v>
      </c>
      <c r="H216" s="3">
        <v>2.90997883055207</v>
      </c>
      <c r="I216" s="3">
        <v>202.35</v>
      </c>
      <c r="J216" s="11">
        <v>2166934</v>
      </c>
      <c r="K216" s="11">
        <v>65757583360</v>
      </c>
      <c r="L216" s="3">
        <v>20.12</v>
      </c>
    </row>
    <row r="217" spans="2:12" x14ac:dyDescent="0.35">
      <c r="B217" s="9" t="s">
        <v>12</v>
      </c>
      <c r="C217" s="3">
        <v>2.2070034656617901E-2</v>
      </c>
      <c r="D217" s="3">
        <v>33.101327344619598</v>
      </c>
      <c r="E217" s="3">
        <v>0.95201351175942805</v>
      </c>
      <c r="F217" s="3">
        <v>0.99109561203995999</v>
      </c>
      <c r="G217" s="3">
        <v>2.7289994313079702</v>
      </c>
      <c r="H217" s="3">
        <v>3.3466940824500999</v>
      </c>
      <c r="I217" s="3">
        <v>236.15</v>
      </c>
      <c r="J217" s="11">
        <v>3202241</v>
      </c>
      <c r="K217" s="11">
        <v>68653565440</v>
      </c>
      <c r="L217" s="3">
        <v>21.12</v>
      </c>
    </row>
    <row r="218" spans="2:12" x14ac:dyDescent="0.35">
      <c r="B218" s="9" t="s">
        <v>13</v>
      </c>
      <c r="C218" s="3">
        <v>2.91531884807383E-2</v>
      </c>
      <c r="D218" s="3">
        <v>30.692218359736302</v>
      </c>
      <c r="E218" s="3">
        <v>0.92996314798113</v>
      </c>
      <c r="F218" s="3">
        <v>0.98662386811915104</v>
      </c>
      <c r="G218" s="3">
        <v>3.3881929981528098</v>
      </c>
      <c r="H218" s="3">
        <v>4.2356009411317697</v>
      </c>
      <c r="I218" s="3">
        <v>268.81</v>
      </c>
      <c r="J218" s="11">
        <v>4237548</v>
      </c>
      <c r="K218" s="11">
        <v>69377560960</v>
      </c>
      <c r="L218" s="3">
        <v>22.57</v>
      </c>
    </row>
    <row r="219" spans="2:12" x14ac:dyDescent="0.35">
      <c r="B219" s="9" t="s">
        <v>14</v>
      </c>
      <c r="C219" s="3">
        <v>3.9742732670535401E-2</v>
      </c>
      <c r="D219" s="3">
        <v>28.0089646529152</v>
      </c>
      <c r="E219" s="3">
        <v>0.86320788831147499</v>
      </c>
      <c r="F219" s="3">
        <v>0.97209195471106302</v>
      </c>
      <c r="G219" s="3">
        <v>4.6312715472105204</v>
      </c>
      <c r="H219" s="3">
        <v>6.0022140020299402</v>
      </c>
      <c r="I219" s="3">
        <v>290.36</v>
      </c>
      <c r="J219" s="11">
        <v>5272855</v>
      </c>
      <c r="K219" s="11">
        <v>69558559840</v>
      </c>
      <c r="L219" s="3">
        <v>21.44</v>
      </c>
    </row>
    <row r="220" spans="2:12" x14ac:dyDescent="0.35">
      <c r="B220" s="9" t="s">
        <v>15</v>
      </c>
      <c r="C220" s="3">
        <v>5.4842683520509798E-2</v>
      </c>
      <c r="D220" s="3">
        <v>25.2073502861058</v>
      </c>
      <c r="E220" s="3">
        <v>0.83889499878166096</v>
      </c>
      <c r="F220" s="3">
        <v>0.97469355419128101</v>
      </c>
      <c r="G220" s="3">
        <v>4.47085208995962</v>
      </c>
      <c r="H220" s="3">
        <v>6.0392383230864599</v>
      </c>
      <c r="I220" s="3">
        <v>237.7</v>
      </c>
      <c r="J220" s="11">
        <v>3195428</v>
      </c>
      <c r="K220" s="11">
        <v>68453908480</v>
      </c>
      <c r="L220" s="3">
        <v>21.12</v>
      </c>
    </row>
    <row r="221" spans="2:12" x14ac:dyDescent="0.35">
      <c r="B221" s="9" t="s">
        <v>16</v>
      </c>
      <c r="C221" s="3">
        <v>2.4496693046224299E-2</v>
      </c>
      <c r="D221" s="3">
        <v>32.198498171002903</v>
      </c>
      <c r="E221" s="3">
        <v>0.94545633994863998</v>
      </c>
      <c r="F221" s="3">
        <v>0.98939543210426195</v>
      </c>
      <c r="G221" s="3">
        <v>3.0251640325746898</v>
      </c>
      <c r="H221" s="3">
        <v>3.5834873494643298</v>
      </c>
      <c r="I221" s="3">
        <v>239.59</v>
      </c>
      <c r="J221" s="11">
        <v>3199754</v>
      </c>
      <c r="K221" s="11">
        <v>68585169920</v>
      </c>
      <c r="L221" s="3">
        <v>21.82</v>
      </c>
    </row>
    <row r="222" spans="2:12" x14ac:dyDescent="0.35">
      <c r="B222" s="9" t="s">
        <v>17</v>
      </c>
      <c r="C222" s="3">
        <v>2.4541005382658201E-2</v>
      </c>
      <c r="D222" s="3">
        <v>32.182579537928198</v>
      </c>
      <c r="E222" s="3">
        <v>0.94806730785839499</v>
      </c>
      <c r="F222" s="3">
        <v>0.98963590689999104</v>
      </c>
      <c r="G222" s="3">
        <v>2.9070349409353802</v>
      </c>
      <c r="H222" s="3">
        <v>3.5681977575638499</v>
      </c>
      <c r="I222" s="3">
        <v>236.37</v>
      </c>
      <c r="J222" s="11">
        <v>3214349</v>
      </c>
      <c r="K222" s="11">
        <v>68945579520</v>
      </c>
      <c r="L222" s="3">
        <v>21.75</v>
      </c>
    </row>
    <row r="223" spans="2:12" x14ac:dyDescent="0.35">
      <c r="B223" s="9" t="s">
        <v>18</v>
      </c>
      <c r="C223" s="3">
        <v>2.4027865437880401E-2</v>
      </c>
      <c r="D223" s="3">
        <v>32.365283118487199</v>
      </c>
      <c r="E223" s="3">
        <v>0.94866482219526904</v>
      </c>
      <c r="F223" s="3">
        <v>0.989453259166032</v>
      </c>
      <c r="G223" s="3">
        <v>2.8608516461887898</v>
      </c>
      <c r="H223" s="3">
        <v>3.5273203560417898</v>
      </c>
      <c r="I223" s="3">
        <v>235.68</v>
      </c>
      <c r="J223" s="11">
        <v>3248933</v>
      </c>
      <c r="K223" s="11">
        <v>69618081280</v>
      </c>
      <c r="L223" s="3">
        <v>31.12</v>
      </c>
    </row>
    <row r="224" spans="2:12" x14ac:dyDescent="0.35">
      <c r="B224" s="10" t="s">
        <v>32</v>
      </c>
      <c r="J224" s="11"/>
      <c r="K224" s="11"/>
      <c r="L224" s="3"/>
    </row>
    <row r="225" spans="2:12" x14ac:dyDescent="0.35">
      <c r="B225" s="9" t="s">
        <v>11</v>
      </c>
      <c r="C225" s="3">
        <v>2.0186982912763701E-2</v>
      </c>
      <c r="D225" s="3">
        <v>33.872156510540599</v>
      </c>
      <c r="E225" s="3">
        <v>0.95578506001200303</v>
      </c>
      <c r="F225" s="3">
        <v>0.99201810324452599</v>
      </c>
      <c r="G225" s="3">
        <v>2.5809753277131402</v>
      </c>
      <c r="H225" s="3">
        <v>2.9721403821883499</v>
      </c>
      <c r="I225" s="3">
        <v>202.78</v>
      </c>
      <c r="J225" s="11">
        <v>2166934</v>
      </c>
      <c r="K225" s="11">
        <v>65757583360</v>
      </c>
      <c r="L225" s="3">
        <v>20.12</v>
      </c>
    </row>
    <row r="226" spans="2:12" x14ac:dyDescent="0.35">
      <c r="B226" s="9" t="s">
        <v>12</v>
      </c>
      <c r="C226" s="3">
        <v>2.4604465333370601E-2</v>
      </c>
      <c r="D226" s="3">
        <v>32.161555631570401</v>
      </c>
      <c r="E226" s="3">
        <v>0.94709198399719996</v>
      </c>
      <c r="F226" s="3">
        <v>0.99062553906127204</v>
      </c>
      <c r="G226" s="3">
        <v>2.94285170831406</v>
      </c>
      <c r="H226" s="3">
        <v>3.5668948989796698</v>
      </c>
      <c r="I226" s="3">
        <v>236.21</v>
      </c>
      <c r="J226" s="11">
        <v>3202241</v>
      </c>
      <c r="K226" s="11">
        <v>68653565440</v>
      </c>
      <c r="L226" s="3">
        <v>21.12</v>
      </c>
    </row>
    <row r="227" spans="2:12" x14ac:dyDescent="0.35">
      <c r="B227" s="9" t="s">
        <v>13</v>
      </c>
      <c r="C227" s="3">
        <v>3.22704678021664E-2</v>
      </c>
      <c r="D227" s="3">
        <v>29.812806161696798</v>
      </c>
      <c r="E227" s="3">
        <v>0.92256742019006699</v>
      </c>
      <c r="F227" s="3">
        <v>0.98435648302555301</v>
      </c>
      <c r="G227" s="3">
        <v>3.7956957031753098</v>
      </c>
      <c r="H227" s="3">
        <v>4.4525332987000796</v>
      </c>
      <c r="I227" s="3">
        <v>269.18</v>
      </c>
      <c r="J227" s="11">
        <v>4237548</v>
      </c>
      <c r="K227" s="11">
        <v>69377560960</v>
      </c>
      <c r="L227" s="3">
        <v>22.57</v>
      </c>
    </row>
    <row r="228" spans="2:12" x14ac:dyDescent="0.35">
      <c r="B228" s="9" t="s">
        <v>14</v>
      </c>
      <c r="C228" s="3">
        <v>4.1366832827724201E-2</v>
      </c>
      <c r="D228" s="3">
        <v>27.660329079487099</v>
      </c>
      <c r="E228" s="3">
        <v>0.86453100418137097</v>
      </c>
      <c r="F228" s="3">
        <v>0.97274889618322402</v>
      </c>
      <c r="G228" s="3">
        <v>4.5441071648186497</v>
      </c>
      <c r="H228" s="3">
        <v>5.9746473585397704</v>
      </c>
      <c r="I228" s="3">
        <v>293.02</v>
      </c>
      <c r="J228" s="11">
        <v>5272855</v>
      </c>
      <c r="K228" s="11">
        <v>69558559840</v>
      </c>
      <c r="L228" s="3">
        <v>21.44</v>
      </c>
    </row>
    <row r="229" spans="2:12" x14ac:dyDescent="0.35">
      <c r="B229" s="9" t="s">
        <v>15</v>
      </c>
      <c r="C229" s="3">
        <v>6.1762604456506998E-2</v>
      </c>
      <c r="D229" s="3">
        <v>24.176686480701999</v>
      </c>
      <c r="E229" s="3">
        <v>0.81834818205967097</v>
      </c>
      <c r="F229" s="3">
        <v>0.97263698322125702</v>
      </c>
      <c r="G229" s="3">
        <v>4.7965323456517996</v>
      </c>
      <c r="H229" s="3">
        <v>6.1606654261509499</v>
      </c>
      <c r="I229" s="3">
        <v>237.43</v>
      </c>
      <c r="J229" s="11">
        <v>3195428</v>
      </c>
      <c r="K229" s="11">
        <v>68453908480</v>
      </c>
      <c r="L229" s="3">
        <v>21.12</v>
      </c>
    </row>
    <row r="230" spans="2:12" x14ac:dyDescent="0.35">
      <c r="B230" s="9" t="s">
        <v>16</v>
      </c>
      <c r="C230" s="3">
        <v>2.4345572082547801E-2</v>
      </c>
      <c r="D230" s="3">
        <v>32.252593191051098</v>
      </c>
      <c r="E230" s="3">
        <v>0.94481836211672798</v>
      </c>
      <c r="F230" s="3">
        <v>0.98906462679097495</v>
      </c>
      <c r="G230" s="3">
        <v>3.01338921057636</v>
      </c>
      <c r="H230" s="3">
        <v>3.5499105663913699</v>
      </c>
      <c r="I230" s="3">
        <v>237.28</v>
      </c>
      <c r="J230" s="11">
        <v>3199754</v>
      </c>
      <c r="K230" s="11">
        <v>68585169920</v>
      </c>
      <c r="L230" s="3">
        <v>21.82</v>
      </c>
    </row>
    <row r="231" spans="2:12" x14ac:dyDescent="0.35">
      <c r="B231" s="9" t="s">
        <v>17</v>
      </c>
      <c r="C231" s="3">
        <v>2.44428452443946E-2</v>
      </c>
      <c r="D231" s="3">
        <v>32.216430361940397</v>
      </c>
      <c r="E231" s="3">
        <v>0.94650211651528104</v>
      </c>
      <c r="F231" s="3">
        <v>0.99010114115250503</v>
      </c>
      <c r="G231" s="3">
        <v>2.9573949535205601</v>
      </c>
      <c r="H231" s="3">
        <v>3.6234127933708198</v>
      </c>
      <c r="I231" s="3">
        <v>236.82</v>
      </c>
      <c r="J231" s="11">
        <v>3214349</v>
      </c>
      <c r="K231" s="11">
        <v>68945579520</v>
      </c>
      <c r="L231" s="3">
        <v>21.75</v>
      </c>
    </row>
    <row r="232" spans="2:12" x14ac:dyDescent="0.35">
      <c r="B232" s="9" t="s">
        <v>18</v>
      </c>
      <c r="C232" s="3">
        <v>2.3098239222727902E-2</v>
      </c>
      <c r="D232" s="3">
        <v>32.707231505281598</v>
      </c>
      <c r="E232" s="3">
        <v>0.95020111026583898</v>
      </c>
      <c r="F232" s="3">
        <v>0.99062282470264595</v>
      </c>
      <c r="G232" s="3">
        <v>2.7885242399481198</v>
      </c>
      <c r="H232" s="3">
        <v>3.4018768883019299</v>
      </c>
      <c r="I232" s="3">
        <v>241.57</v>
      </c>
      <c r="J232" s="11">
        <v>3248933</v>
      </c>
      <c r="K232" s="11">
        <v>69618081280</v>
      </c>
      <c r="L232" s="3">
        <v>31.12</v>
      </c>
    </row>
    <row r="233" spans="2:12" x14ac:dyDescent="0.35">
      <c r="B233" s="10" t="s">
        <v>33</v>
      </c>
      <c r="J233" s="11"/>
      <c r="K233" s="11"/>
      <c r="L233" s="3"/>
    </row>
    <row r="234" spans="2:12" x14ac:dyDescent="0.35">
      <c r="B234" s="9" t="s">
        <v>11</v>
      </c>
      <c r="C234" s="3">
        <v>2.04779159232297E-2</v>
      </c>
      <c r="D234" s="3">
        <v>33.7486191792078</v>
      </c>
      <c r="E234" s="3">
        <v>0.95527882450364499</v>
      </c>
      <c r="F234" s="3">
        <v>0.99134325081126595</v>
      </c>
      <c r="G234" s="3">
        <v>2.6261103847137299</v>
      </c>
      <c r="H234" s="3">
        <v>3.0737870439730699</v>
      </c>
      <c r="I234" s="3">
        <v>202.48</v>
      </c>
      <c r="J234" s="11">
        <v>2166934</v>
      </c>
      <c r="K234" s="11">
        <v>65757583360</v>
      </c>
      <c r="L234" s="3">
        <v>20.12</v>
      </c>
    </row>
    <row r="235" spans="2:12" x14ac:dyDescent="0.35">
      <c r="B235" s="9" t="s">
        <v>12</v>
      </c>
      <c r="C235" s="3">
        <v>2.3500973589366599E-2</v>
      </c>
      <c r="D235" s="3">
        <v>32.55752312736</v>
      </c>
      <c r="E235" s="3">
        <v>0.94893777539076596</v>
      </c>
      <c r="F235" s="3">
        <v>0.99101847843663304</v>
      </c>
      <c r="G235" s="3">
        <v>2.8176924985920699</v>
      </c>
      <c r="H235" s="3">
        <v>3.4178023281254601</v>
      </c>
      <c r="I235" s="3">
        <v>236.49</v>
      </c>
      <c r="J235" s="11">
        <v>3202241</v>
      </c>
      <c r="K235" s="11">
        <v>68653565440</v>
      </c>
      <c r="L235" s="3">
        <v>21.12</v>
      </c>
    </row>
    <row r="236" spans="2:12" x14ac:dyDescent="0.35">
      <c r="B236" s="9" t="s">
        <v>13</v>
      </c>
      <c r="C236" s="3">
        <v>2.8534394929688602E-2</v>
      </c>
      <c r="D236" s="3">
        <v>30.878269175624101</v>
      </c>
      <c r="E236" s="3">
        <v>0.93453124405370802</v>
      </c>
      <c r="F236" s="3">
        <v>0.98781410571486705</v>
      </c>
      <c r="G236" s="3">
        <v>3.2702559806786402</v>
      </c>
      <c r="H236" s="3">
        <v>4.0781236727411301</v>
      </c>
      <c r="I236" s="3">
        <v>267.52</v>
      </c>
      <c r="J236" s="11">
        <v>4237548</v>
      </c>
      <c r="K236" s="11">
        <v>69377560960</v>
      </c>
      <c r="L236" s="3">
        <v>22.57</v>
      </c>
    </row>
    <row r="237" spans="2:12" x14ac:dyDescent="0.35">
      <c r="B237" s="9" t="s">
        <v>14</v>
      </c>
      <c r="C237" s="3">
        <v>3.9728675639838403E-2</v>
      </c>
      <c r="D237" s="3">
        <v>28.011835054334401</v>
      </c>
      <c r="E237" s="3">
        <v>0.85930878376865505</v>
      </c>
      <c r="F237" s="3">
        <v>0.97182584962741403</v>
      </c>
      <c r="G237" s="3">
        <v>4.5118737329109502</v>
      </c>
      <c r="H237" s="3">
        <v>5.8771523845533604</v>
      </c>
      <c r="I237" s="3">
        <v>292.02999999999997</v>
      </c>
      <c r="J237" s="11">
        <v>5272855</v>
      </c>
      <c r="K237" s="11">
        <v>69558559840</v>
      </c>
      <c r="L237" s="3">
        <v>21.44</v>
      </c>
    </row>
    <row r="238" spans="2:12" x14ac:dyDescent="0.35">
      <c r="B238" s="9" t="s">
        <v>15</v>
      </c>
      <c r="C238" s="3">
        <v>6.3928322803749799E-2</v>
      </c>
      <c r="D238" s="3">
        <v>23.877435570323598</v>
      </c>
      <c r="E238" s="3">
        <v>0.81052574785112297</v>
      </c>
      <c r="F238" s="3">
        <v>0.96923080053912503</v>
      </c>
      <c r="G238" s="3">
        <v>5.0063391600079701</v>
      </c>
      <c r="H238" s="3">
        <v>6.3019346556411397</v>
      </c>
      <c r="I238" s="3">
        <v>237.28</v>
      </c>
      <c r="J238" s="11">
        <v>3195428</v>
      </c>
      <c r="K238" s="11">
        <v>68453908480</v>
      </c>
      <c r="L238" s="3">
        <v>21.12</v>
      </c>
    </row>
    <row r="239" spans="2:12" x14ac:dyDescent="0.35">
      <c r="B239" s="9" t="s">
        <v>16</v>
      </c>
      <c r="C239" s="3">
        <v>2.5441744996171099E-2</v>
      </c>
      <c r="D239" s="3">
        <v>31.8719832139112</v>
      </c>
      <c r="E239" s="3">
        <v>0.94320077947847503</v>
      </c>
      <c r="F239" s="3">
        <v>0.98888008741963496</v>
      </c>
      <c r="G239" s="3">
        <v>3.0973658678068801</v>
      </c>
      <c r="H239" s="3">
        <v>3.6523266916747801</v>
      </c>
      <c r="I239" s="3">
        <v>242.82</v>
      </c>
      <c r="J239" s="11">
        <v>3199754</v>
      </c>
      <c r="K239" s="11">
        <v>68585169920</v>
      </c>
      <c r="L239" s="3">
        <v>21.82</v>
      </c>
    </row>
    <row r="240" spans="2:12" x14ac:dyDescent="0.35">
      <c r="B240" s="9" t="s">
        <v>17</v>
      </c>
      <c r="C240" s="3">
        <v>2.35852406946945E-2</v>
      </c>
      <c r="D240" s="3">
        <v>32.527990430480003</v>
      </c>
      <c r="E240" s="3">
        <v>0.94892962415014104</v>
      </c>
      <c r="F240" s="3">
        <v>0.98989267619386301</v>
      </c>
      <c r="G240" s="3">
        <v>2.8347361572249099</v>
      </c>
      <c r="H240" s="3">
        <v>3.4732331552215201</v>
      </c>
      <c r="I240" s="3">
        <v>235.57</v>
      </c>
      <c r="J240" s="11">
        <v>3214349</v>
      </c>
      <c r="K240" s="11">
        <v>68945579520</v>
      </c>
      <c r="L240" s="3">
        <v>21.75</v>
      </c>
    </row>
    <row r="241" spans="2:12" x14ac:dyDescent="0.35">
      <c r="B241" s="9" t="s">
        <v>18</v>
      </c>
      <c r="C241" s="3">
        <v>2.5089025648489801E-2</v>
      </c>
      <c r="D241" s="3">
        <v>31.989398081460301</v>
      </c>
      <c r="E241" s="3">
        <v>0.94432352955565302</v>
      </c>
      <c r="F241" s="3">
        <v>0.99012365232392696</v>
      </c>
      <c r="G241" s="3">
        <v>2.9490378655086298</v>
      </c>
      <c r="H241" s="3">
        <v>3.71465259473797</v>
      </c>
      <c r="I241" s="3">
        <v>235.96</v>
      </c>
      <c r="J241" s="11">
        <v>3248933</v>
      </c>
      <c r="K241" s="11">
        <v>69618081280</v>
      </c>
      <c r="L241" s="3">
        <v>31.12</v>
      </c>
    </row>
    <row r="242" spans="2:12" x14ac:dyDescent="0.35">
      <c r="B242" s="10" t="s">
        <v>34</v>
      </c>
      <c r="J242" s="11"/>
      <c r="K242" s="11"/>
      <c r="L242" s="3"/>
    </row>
    <row r="243" spans="2:12" x14ac:dyDescent="0.35">
      <c r="B243" s="9" t="s">
        <v>11</v>
      </c>
      <c r="C243" s="3">
        <v>2.32073450156834E-2</v>
      </c>
      <c r="D243" s="3">
        <v>32.6681670366305</v>
      </c>
      <c r="E243" s="3">
        <v>0.95137567349269203</v>
      </c>
      <c r="F243" s="3">
        <v>0.99069300554052397</v>
      </c>
      <c r="G243" s="3">
        <v>2.7576592398305602</v>
      </c>
      <c r="H243" s="3">
        <v>3.2216185911517701</v>
      </c>
      <c r="I243" s="3">
        <v>202.72</v>
      </c>
      <c r="J243" s="11">
        <v>2166934</v>
      </c>
      <c r="K243" s="11">
        <v>65757583360</v>
      </c>
      <c r="L243" s="3">
        <v>20.12</v>
      </c>
    </row>
    <row r="244" spans="2:12" x14ac:dyDescent="0.35">
      <c r="B244" s="9" t="s">
        <v>12</v>
      </c>
      <c r="C244" s="3">
        <v>2.3054636159358401E-2</v>
      </c>
      <c r="D244" s="3">
        <v>32.7251696812489</v>
      </c>
      <c r="E244" s="3">
        <v>0.94894713963320099</v>
      </c>
      <c r="F244" s="3">
        <v>0.99028144183454403</v>
      </c>
      <c r="G244" s="3">
        <v>2.84044676257118</v>
      </c>
      <c r="H244" s="3">
        <v>3.4064277152798601</v>
      </c>
      <c r="I244" s="3">
        <v>236.05</v>
      </c>
      <c r="J244" s="11">
        <v>3202241</v>
      </c>
      <c r="K244" s="11">
        <v>68653565440</v>
      </c>
      <c r="L244" s="3">
        <v>21.12</v>
      </c>
    </row>
    <row r="245" spans="2:12" x14ac:dyDescent="0.35">
      <c r="B245" s="9" t="s">
        <v>13</v>
      </c>
      <c r="C245" s="3">
        <v>2.97212596647418E-2</v>
      </c>
      <c r="D245" s="3">
        <v>30.525871400657099</v>
      </c>
      <c r="E245" s="3">
        <v>0.92752530838157699</v>
      </c>
      <c r="F245" s="3">
        <v>0.985800302688423</v>
      </c>
      <c r="G245" s="3">
        <v>3.5584441091837502</v>
      </c>
      <c r="H245" s="3">
        <v>4.2212251004761896</v>
      </c>
      <c r="I245" s="3">
        <v>264.79000000000002</v>
      </c>
      <c r="J245" s="11">
        <v>4237548</v>
      </c>
      <c r="K245" s="11">
        <v>69377560960</v>
      </c>
      <c r="L245" s="3">
        <v>22.57</v>
      </c>
    </row>
    <row r="246" spans="2:12" x14ac:dyDescent="0.35">
      <c r="B246" s="9" t="s">
        <v>14</v>
      </c>
      <c r="C246" s="3">
        <v>3.6463518886252398E-2</v>
      </c>
      <c r="D246" s="3">
        <v>28.755667873891401</v>
      </c>
      <c r="E246" s="3">
        <v>0.878206897623241</v>
      </c>
      <c r="F246" s="3">
        <v>0.97654003682326096</v>
      </c>
      <c r="G246" s="3">
        <v>4.2307327817119003</v>
      </c>
      <c r="H246" s="3">
        <v>5.4979607724017603</v>
      </c>
      <c r="I246" s="3">
        <v>292.20999999999998</v>
      </c>
      <c r="J246" s="11">
        <v>5272855</v>
      </c>
      <c r="K246" s="11">
        <v>69558559840</v>
      </c>
      <c r="L246" s="3">
        <v>21.44</v>
      </c>
    </row>
    <row r="247" spans="2:12" x14ac:dyDescent="0.35">
      <c r="B247" s="9" t="s">
        <v>15</v>
      </c>
      <c r="C247" s="3">
        <v>5.4146651542271503E-2</v>
      </c>
      <c r="D247" s="3">
        <v>25.318987794480599</v>
      </c>
      <c r="E247" s="3">
        <v>0.835321825703492</v>
      </c>
      <c r="F247" s="3">
        <v>0.97517917078053196</v>
      </c>
      <c r="G247" s="3">
        <v>4.4733639321263299</v>
      </c>
      <c r="H247" s="3">
        <v>5.8419333678718299</v>
      </c>
      <c r="I247" s="3">
        <v>244.99</v>
      </c>
      <c r="J247" s="11">
        <v>3195428</v>
      </c>
      <c r="K247" s="11">
        <v>68453908480</v>
      </c>
      <c r="L247" s="3">
        <v>21.12</v>
      </c>
    </row>
    <row r="248" spans="2:12" x14ac:dyDescent="0.35">
      <c r="B248" s="9" t="s">
        <v>16</v>
      </c>
      <c r="C248" s="3">
        <v>2.5346989634690498E-2</v>
      </c>
      <c r="D248" s="3">
        <v>31.904989287065799</v>
      </c>
      <c r="E248" s="3">
        <v>0.94455028674459396</v>
      </c>
      <c r="F248" s="3">
        <v>0.98994601352118805</v>
      </c>
      <c r="G248" s="3">
        <v>3.0213493571008998</v>
      </c>
      <c r="H248" s="3">
        <v>3.5838250169414301</v>
      </c>
      <c r="I248" s="3">
        <v>236.69</v>
      </c>
      <c r="J248" s="11">
        <v>3199754</v>
      </c>
      <c r="K248" s="11">
        <v>68585169920</v>
      </c>
      <c r="L248" s="3">
        <v>21.82</v>
      </c>
    </row>
    <row r="249" spans="2:12" x14ac:dyDescent="0.35">
      <c r="B249" s="9" t="s">
        <v>17</v>
      </c>
      <c r="C249" s="3">
        <v>2.3877276317134901E-2</v>
      </c>
      <c r="D249" s="3">
        <v>32.420360544281799</v>
      </c>
      <c r="E249" s="3">
        <v>0.94912829233909302</v>
      </c>
      <c r="F249" s="3">
        <v>0.99088979983561298</v>
      </c>
      <c r="G249" s="3">
        <v>2.8779144409401298</v>
      </c>
      <c r="H249" s="3">
        <v>3.4689615122259099</v>
      </c>
      <c r="I249" s="3">
        <v>236.91</v>
      </c>
      <c r="J249" s="11">
        <v>3214349</v>
      </c>
      <c r="K249" s="11">
        <v>68945579520</v>
      </c>
      <c r="L249" s="3">
        <v>21.75</v>
      </c>
    </row>
    <row r="250" spans="2:12" x14ac:dyDescent="0.35">
      <c r="B250" s="9" t="s">
        <v>18</v>
      </c>
      <c r="C250" s="3">
        <v>2.1243948091708299E-2</v>
      </c>
      <c r="D250" s="3">
        <v>33.428758810030899</v>
      </c>
      <c r="E250" s="3">
        <v>0.95579467667498696</v>
      </c>
      <c r="F250" s="3">
        <v>0.99227689188284796</v>
      </c>
      <c r="G250" s="3">
        <v>2.5800166060589902</v>
      </c>
      <c r="H250" s="3">
        <v>3.1699646452233101</v>
      </c>
      <c r="I250" s="3">
        <v>236.96</v>
      </c>
      <c r="J250" s="11">
        <v>3248933</v>
      </c>
      <c r="K250" s="11">
        <v>69618081280</v>
      </c>
      <c r="L250" s="3">
        <v>31.12</v>
      </c>
    </row>
    <row r="251" spans="2:12" x14ac:dyDescent="0.35">
      <c r="B251" s="10" t="s">
        <v>35</v>
      </c>
      <c r="J251" s="11"/>
      <c r="K251" s="11"/>
      <c r="L251" s="3"/>
    </row>
    <row r="252" spans="2:12" x14ac:dyDescent="0.35">
      <c r="B252" s="9" t="s">
        <v>11</v>
      </c>
      <c r="C252" s="3">
        <v>2.09692652895224E-2</v>
      </c>
      <c r="D252" s="3">
        <v>33.542141580996002</v>
      </c>
      <c r="E252" s="3">
        <v>0.95504965753350901</v>
      </c>
      <c r="F252" s="3">
        <v>0.99187122282724705</v>
      </c>
      <c r="G252" s="3">
        <v>2.6104962004669701</v>
      </c>
      <c r="H252" s="3">
        <v>3.1470489336710998</v>
      </c>
      <c r="I252" s="3">
        <v>202.44</v>
      </c>
      <c r="J252" s="11">
        <v>2166934</v>
      </c>
      <c r="K252" s="11">
        <v>65757583360</v>
      </c>
      <c r="L252" s="3">
        <v>20.12</v>
      </c>
    </row>
    <row r="253" spans="2:12" x14ac:dyDescent="0.35">
      <c r="B253" s="9" t="s">
        <v>12</v>
      </c>
      <c r="C253" s="3">
        <v>2.5486223839548901E-2</v>
      </c>
      <c r="D253" s="3">
        <v>31.856852254295099</v>
      </c>
      <c r="E253" s="3">
        <v>0.94242049832670705</v>
      </c>
      <c r="F253" s="3">
        <v>0.98930711598017995</v>
      </c>
      <c r="G253" s="3">
        <v>3.0960910196814302</v>
      </c>
      <c r="H253" s="3">
        <v>3.6982994143176602</v>
      </c>
      <c r="I253" s="3">
        <v>236.27</v>
      </c>
      <c r="J253" s="11">
        <v>3202241</v>
      </c>
      <c r="K253" s="11">
        <v>68653565440</v>
      </c>
      <c r="L253" s="3">
        <v>21.12</v>
      </c>
    </row>
    <row r="254" spans="2:12" x14ac:dyDescent="0.35">
      <c r="B254" s="9" t="s">
        <v>13</v>
      </c>
      <c r="C254" s="3">
        <v>2.7317648828458101E-2</v>
      </c>
      <c r="D254" s="3">
        <v>31.256380306769501</v>
      </c>
      <c r="E254" s="3">
        <v>0.93577249375250204</v>
      </c>
      <c r="F254" s="3">
        <v>0.98782786329154004</v>
      </c>
      <c r="G254" s="3">
        <v>3.2478989502462001</v>
      </c>
      <c r="H254" s="3">
        <v>3.9789851844856901</v>
      </c>
      <c r="I254" s="3">
        <v>264.76</v>
      </c>
      <c r="J254" s="11">
        <v>4237548</v>
      </c>
      <c r="K254" s="11">
        <v>69377560960</v>
      </c>
      <c r="L254" s="3">
        <v>22.57</v>
      </c>
    </row>
    <row r="255" spans="2:12" x14ac:dyDescent="0.35">
      <c r="B255" s="9" t="s">
        <v>14</v>
      </c>
      <c r="C255" s="3">
        <v>3.4718514092740002E-2</v>
      </c>
      <c r="D255" s="3">
        <v>29.179353011545899</v>
      </c>
      <c r="E255" s="3">
        <v>0.89111538324477102</v>
      </c>
      <c r="F255" s="3">
        <v>0.98028819040908899</v>
      </c>
      <c r="G255" s="3">
        <v>4.0414302860668698</v>
      </c>
      <c r="H255" s="3">
        <v>5.16562084286186</v>
      </c>
      <c r="I255" s="3">
        <v>293.13</v>
      </c>
      <c r="J255" s="11">
        <v>5272855</v>
      </c>
      <c r="K255" s="11">
        <v>69558559840</v>
      </c>
      <c r="L255" s="3">
        <v>21.44</v>
      </c>
    </row>
    <row r="256" spans="2:12" x14ac:dyDescent="0.35">
      <c r="B256" s="9" t="s">
        <v>15</v>
      </c>
      <c r="C256" s="3">
        <v>6.4696492418565704E-2</v>
      </c>
      <c r="D256" s="3">
        <v>23.773921381134599</v>
      </c>
      <c r="E256" s="3">
        <v>0.79889363238847899</v>
      </c>
      <c r="F256" s="3">
        <v>0.96990458943532598</v>
      </c>
      <c r="G256" s="3">
        <v>5.05758666770899</v>
      </c>
      <c r="H256" s="3">
        <v>6.5178164447377398</v>
      </c>
      <c r="I256" s="3">
        <v>245.96</v>
      </c>
      <c r="J256" s="11">
        <v>3195428</v>
      </c>
      <c r="K256" s="11">
        <v>68453908480</v>
      </c>
      <c r="L256" s="3">
        <v>21.12</v>
      </c>
    </row>
    <row r="257" spans="2:12" x14ac:dyDescent="0.35">
      <c r="B257" s="9" t="s">
        <v>16</v>
      </c>
      <c r="C257" s="3">
        <v>2.3885922274340499E-2</v>
      </c>
      <c r="D257" s="3">
        <v>32.416930742055499</v>
      </c>
      <c r="E257" s="3">
        <v>0.94728627261250298</v>
      </c>
      <c r="F257" s="3">
        <v>0.99003854804171498</v>
      </c>
      <c r="G257" s="3">
        <v>2.9809456242686698</v>
      </c>
      <c r="H257" s="3">
        <v>3.5538249051160302</v>
      </c>
      <c r="I257" s="3">
        <v>236.51</v>
      </c>
      <c r="J257" s="11">
        <v>3199754</v>
      </c>
      <c r="K257" s="11">
        <v>68585169920</v>
      </c>
      <c r="L257" s="3">
        <v>21.82</v>
      </c>
    </row>
    <row r="258" spans="2:12" x14ac:dyDescent="0.35">
      <c r="B258" s="9" t="s">
        <v>17</v>
      </c>
      <c r="C258" s="3">
        <v>2.3845029959611599E-2</v>
      </c>
      <c r="D258" s="3">
        <v>32.432420319746797</v>
      </c>
      <c r="E258" s="3">
        <v>0.94979737065400305</v>
      </c>
      <c r="F258" s="3">
        <v>0.99096810271733604</v>
      </c>
      <c r="G258" s="3">
        <v>2.7762181095424299</v>
      </c>
      <c r="H258" s="3">
        <v>3.4420680692558099</v>
      </c>
      <c r="I258" s="3">
        <v>236.41</v>
      </c>
      <c r="J258" s="11">
        <v>3214349</v>
      </c>
      <c r="K258" s="11">
        <v>68945579520</v>
      </c>
      <c r="L258" s="3">
        <v>21.75</v>
      </c>
    </row>
    <row r="259" spans="2:12" x14ac:dyDescent="0.35">
      <c r="B259" s="9" t="s">
        <v>18</v>
      </c>
      <c r="C259" s="3">
        <v>2.3943011371802499E-2</v>
      </c>
      <c r="D259" s="3">
        <v>32.396329396042198</v>
      </c>
      <c r="E259" s="3">
        <v>0.947883664645914</v>
      </c>
      <c r="F259" s="3">
        <v>0.99061441935748995</v>
      </c>
      <c r="G259" s="3">
        <v>2.8699819288726598</v>
      </c>
      <c r="H259" s="3">
        <v>3.55214809367479</v>
      </c>
      <c r="I259" s="3">
        <v>236.59</v>
      </c>
      <c r="J259" s="11">
        <v>3248933</v>
      </c>
      <c r="K259" s="11">
        <v>69618081280</v>
      </c>
      <c r="L259" s="3">
        <v>31.12</v>
      </c>
    </row>
    <row r="260" spans="2:12" x14ac:dyDescent="0.35">
      <c r="B260" s="10" t="s">
        <v>36</v>
      </c>
      <c r="J260" s="11"/>
      <c r="K260" s="11"/>
      <c r="L260" s="3"/>
    </row>
    <row r="261" spans="2:12" x14ac:dyDescent="0.35">
      <c r="B261" s="9" t="s">
        <v>11</v>
      </c>
      <c r="C261" s="3">
        <v>2.1666958330339801E-2</v>
      </c>
      <c r="D261" s="3">
        <v>33.259188025555801</v>
      </c>
      <c r="E261" s="3">
        <v>0.953496805390327</v>
      </c>
      <c r="F261" s="3">
        <v>0.992128278068518</v>
      </c>
      <c r="G261" s="3">
        <v>2.67288405286053</v>
      </c>
      <c r="H261" s="3">
        <v>3.13081122613645</v>
      </c>
      <c r="I261" s="3">
        <v>202.92</v>
      </c>
      <c r="J261" s="11">
        <v>2166934</v>
      </c>
      <c r="K261" s="11">
        <v>65757583360</v>
      </c>
      <c r="L261" s="3">
        <v>20.12</v>
      </c>
    </row>
    <row r="262" spans="2:12" x14ac:dyDescent="0.35">
      <c r="B262" s="9" t="s">
        <v>12</v>
      </c>
      <c r="C262" s="3">
        <v>2.3679427281435E-2</v>
      </c>
      <c r="D262" s="3">
        <v>32.492860605659999</v>
      </c>
      <c r="E262" s="3">
        <v>0.94796339838209898</v>
      </c>
      <c r="F262" s="3">
        <v>0.99021306843366896</v>
      </c>
      <c r="G262" s="3">
        <v>2.8980473845054</v>
      </c>
      <c r="H262" s="3">
        <v>3.5013632893182201</v>
      </c>
      <c r="I262" s="3">
        <v>235.76</v>
      </c>
      <c r="J262" s="11">
        <v>3202241</v>
      </c>
      <c r="K262" s="11">
        <v>68653565440</v>
      </c>
      <c r="L262" s="3">
        <v>21.12</v>
      </c>
    </row>
    <row r="263" spans="2:12" x14ac:dyDescent="0.35">
      <c r="B263" s="9" t="s">
        <v>13</v>
      </c>
      <c r="C263" s="3">
        <v>3.11983518645624E-2</v>
      </c>
      <c r="D263" s="3">
        <v>30.105875129632398</v>
      </c>
      <c r="E263" s="3">
        <v>0.920955118435556</v>
      </c>
      <c r="F263" s="3">
        <v>0.98576323537586696</v>
      </c>
      <c r="G263" s="3">
        <v>3.6656080801133402</v>
      </c>
      <c r="H263" s="3">
        <v>4.46847282578877</v>
      </c>
      <c r="I263" s="3">
        <v>266.08999999999997</v>
      </c>
      <c r="J263" s="11">
        <v>4237548</v>
      </c>
      <c r="K263" s="11">
        <v>69377560960</v>
      </c>
      <c r="L263" s="3">
        <v>22.57</v>
      </c>
    </row>
    <row r="264" spans="2:12" x14ac:dyDescent="0.35">
      <c r="B264" s="9" t="s">
        <v>14</v>
      </c>
      <c r="C264" s="3">
        <v>4.5880698848316803E-2</v>
      </c>
      <c r="D264" s="3">
        <v>26.763310689450002</v>
      </c>
      <c r="E264" s="3">
        <v>0.82436414795198298</v>
      </c>
      <c r="F264" s="3">
        <v>0.96501211040916102</v>
      </c>
      <c r="G264" s="3">
        <v>5.2672038126143104</v>
      </c>
      <c r="H264" s="3">
        <v>6.8353540736857497</v>
      </c>
      <c r="I264" s="3">
        <v>291.64999999999998</v>
      </c>
      <c r="J264" s="11">
        <v>5272855</v>
      </c>
      <c r="K264" s="11">
        <v>69558559840</v>
      </c>
      <c r="L264" s="3">
        <v>21.44</v>
      </c>
    </row>
    <row r="265" spans="2:12" x14ac:dyDescent="0.35">
      <c r="B265" s="9" t="s">
        <v>15</v>
      </c>
      <c r="C265" s="3">
        <v>5.7058094109610803E-2</v>
      </c>
      <c r="D265" s="3">
        <v>24.863631162675802</v>
      </c>
      <c r="E265" s="3">
        <v>0.83439995832382996</v>
      </c>
      <c r="F265" s="3">
        <v>0.97429637400253699</v>
      </c>
      <c r="G265" s="3">
        <v>4.5450157606934001</v>
      </c>
      <c r="H265" s="3">
        <v>6.1069737359723</v>
      </c>
      <c r="I265" s="3">
        <v>237.78</v>
      </c>
      <c r="J265" s="11">
        <v>3195428</v>
      </c>
      <c r="K265" s="11">
        <v>68453908480</v>
      </c>
      <c r="L265" s="3">
        <v>21.12</v>
      </c>
    </row>
    <row r="266" spans="2:12" x14ac:dyDescent="0.35">
      <c r="B266" s="9" t="s">
        <v>16</v>
      </c>
      <c r="C266" s="3">
        <v>2.3230092297080101E-2</v>
      </c>
      <c r="D266" s="3">
        <v>32.658486731363801</v>
      </c>
      <c r="E266" s="3">
        <v>0.94791252767327405</v>
      </c>
      <c r="F266" s="3">
        <v>0.99009328723262102</v>
      </c>
      <c r="G266" s="3">
        <v>2.8749133360631398</v>
      </c>
      <c r="H266" s="3">
        <v>3.4184836394951699</v>
      </c>
      <c r="I266" s="3">
        <v>236.88</v>
      </c>
      <c r="J266" s="11">
        <v>3199754</v>
      </c>
      <c r="K266" s="11">
        <v>68585169920</v>
      </c>
      <c r="L266" s="3">
        <v>21.82</v>
      </c>
    </row>
    <row r="267" spans="2:12" x14ac:dyDescent="0.35">
      <c r="B267" s="9" t="s">
        <v>17</v>
      </c>
      <c r="C267" s="3">
        <v>2.41445901715551E-2</v>
      </c>
      <c r="D267" s="3">
        <v>32.3239326226862</v>
      </c>
      <c r="E267" s="3">
        <v>0.94803917690377504</v>
      </c>
      <c r="F267" s="3">
        <v>0.98891627551257799</v>
      </c>
      <c r="G267" s="3">
        <v>2.8909676312289498</v>
      </c>
      <c r="H267" s="3">
        <v>3.49375787367741</v>
      </c>
      <c r="I267" s="3">
        <v>244.8</v>
      </c>
      <c r="J267" s="11">
        <v>3214349</v>
      </c>
      <c r="K267" s="11">
        <v>68945579520</v>
      </c>
      <c r="L267" s="3">
        <v>21.75</v>
      </c>
    </row>
    <row r="268" spans="2:12" x14ac:dyDescent="0.35">
      <c r="B268" s="9" t="s">
        <v>18</v>
      </c>
      <c r="C268" s="3">
        <v>2.33402126791451E-2</v>
      </c>
      <c r="D268" s="3">
        <v>32.615696523637702</v>
      </c>
      <c r="E268" s="3">
        <v>0.94737744695620996</v>
      </c>
      <c r="F268" s="3">
        <v>0.99048235260028406</v>
      </c>
      <c r="G268" s="3">
        <v>2.84220007462332</v>
      </c>
      <c r="H268" s="3">
        <v>3.5452045660532399</v>
      </c>
      <c r="I268" s="3">
        <v>237.01</v>
      </c>
      <c r="J268" s="11">
        <v>3248933</v>
      </c>
      <c r="K268" s="11">
        <v>69618081280</v>
      </c>
      <c r="L268" s="3">
        <v>31.12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2.1863018448601699E-2</v>
      </c>
      <c r="D270" s="3">
        <v>33.181626407745703</v>
      </c>
      <c r="E270" s="3">
        <v>0.95482880310849905</v>
      </c>
      <c r="F270" s="3">
        <v>0.99134421519532001</v>
      </c>
      <c r="G270" s="3">
        <v>2.6413439183338498</v>
      </c>
      <c r="H270" s="3">
        <v>3.0985057120227602</v>
      </c>
      <c r="I270" s="3">
        <v>202.64</v>
      </c>
      <c r="J270" s="11">
        <v>2166934</v>
      </c>
      <c r="K270" s="11">
        <v>65757583360</v>
      </c>
      <c r="L270" s="3">
        <v>20.12</v>
      </c>
    </row>
    <row r="271" spans="2:12" x14ac:dyDescent="0.35">
      <c r="B271" s="9" t="s">
        <v>12</v>
      </c>
      <c r="C271" s="3">
        <v>2.2703962327755501E-2</v>
      </c>
      <c r="D271" s="3">
        <v>32.856898310176</v>
      </c>
      <c r="E271" s="3">
        <v>0.94930813403333703</v>
      </c>
      <c r="F271" s="3">
        <v>0.99045078334404302</v>
      </c>
      <c r="G271" s="3">
        <v>2.79221274681613</v>
      </c>
      <c r="H271" s="3">
        <v>3.4183564272218798</v>
      </c>
      <c r="I271" s="3">
        <v>236.86</v>
      </c>
      <c r="J271" s="11">
        <v>3202241</v>
      </c>
      <c r="K271" s="11">
        <v>68653565440</v>
      </c>
      <c r="L271" s="3">
        <v>21.12</v>
      </c>
    </row>
    <row r="272" spans="2:12" x14ac:dyDescent="0.35">
      <c r="B272" s="9" t="s">
        <v>13</v>
      </c>
      <c r="C272" s="3">
        <v>2.7854569745723E-2</v>
      </c>
      <c r="D272" s="3">
        <v>31.087523625109501</v>
      </c>
      <c r="E272" s="3">
        <v>0.93502659210559602</v>
      </c>
      <c r="F272" s="3">
        <v>0.98823132507014899</v>
      </c>
      <c r="G272" s="3">
        <v>3.25316849710652</v>
      </c>
      <c r="H272" s="3">
        <v>4.0112586820876501</v>
      </c>
      <c r="I272" s="3">
        <v>268.76</v>
      </c>
      <c r="J272" s="11">
        <v>4237548</v>
      </c>
      <c r="K272" s="11">
        <v>69377560960</v>
      </c>
      <c r="L272" s="3">
        <v>22.57</v>
      </c>
    </row>
    <row r="273" spans="2:13" x14ac:dyDescent="0.35">
      <c r="B273" s="9" t="s">
        <v>14</v>
      </c>
      <c r="C273" s="3">
        <v>3.9590873041334899E-2</v>
      </c>
      <c r="D273" s="3">
        <v>28.042701570977901</v>
      </c>
      <c r="E273" s="3">
        <v>0.84268638803365004</v>
      </c>
      <c r="F273" s="3">
        <v>0.96985261930986999</v>
      </c>
      <c r="G273" s="3">
        <v>4.5967063812948101</v>
      </c>
      <c r="H273" s="3">
        <v>6.0873241355038203</v>
      </c>
      <c r="I273" s="3">
        <v>289.51</v>
      </c>
      <c r="J273" s="11">
        <v>5272855</v>
      </c>
      <c r="K273" s="11">
        <v>69558559840</v>
      </c>
      <c r="L273" s="3">
        <v>21.44</v>
      </c>
    </row>
    <row r="274" spans="2:13" x14ac:dyDescent="0.35">
      <c r="B274" s="9" t="s">
        <v>15</v>
      </c>
      <c r="C274" s="3">
        <v>5.9968507466506497E-2</v>
      </c>
      <c r="D274" s="3">
        <v>24.432914522563401</v>
      </c>
      <c r="E274" s="3">
        <v>0.81651924986101299</v>
      </c>
      <c r="F274" s="3">
        <v>0.97118679230165195</v>
      </c>
      <c r="G274" s="3">
        <v>4.7713147569655003</v>
      </c>
      <c r="H274" s="3">
        <v>6.5765082602756602</v>
      </c>
      <c r="I274" s="3">
        <v>237.54</v>
      </c>
      <c r="J274" s="11">
        <v>3195428</v>
      </c>
      <c r="K274" s="11">
        <v>68453908480</v>
      </c>
      <c r="L274" s="3">
        <v>21.12</v>
      </c>
    </row>
    <row r="275" spans="2:13" x14ac:dyDescent="0.35">
      <c r="B275" s="9" t="s">
        <v>16</v>
      </c>
      <c r="C275" s="3">
        <v>2.4461131907111501E-2</v>
      </c>
      <c r="D275" s="3">
        <v>32.211363276055501</v>
      </c>
      <c r="E275" s="3">
        <v>0.94483628518703899</v>
      </c>
      <c r="F275" s="3">
        <v>0.98979314468000001</v>
      </c>
      <c r="G275" s="3">
        <v>3.01809621088863</v>
      </c>
      <c r="H275" s="3">
        <v>3.5967596876821402</v>
      </c>
      <c r="I275" s="3">
        <v>237.19</v>
      </c>
      <c r="J275" s="11">
        <v>3199754</v>
      </c>
      <c r="K275" s="11">
        <v>68585169920</v>
      </c>
      <c r="L275" s="3">
        <v>21.82</v>
      </c>
    </row>
    <row r="276" spans="2:13" x14ac:dyDescent="0.35">
      <c r="B276" s="9" t="s">
        <v>17</v>
      </c>
      <c r="C276" s="3">
        <v>2.3031278626322101E-2</v>
      </c>
      <c r="D276" s="3">
        <v>32.7331133397808</v>
      </c>
      <c r="E276" s="3">
        <v>0.95113021394647701</v>
      </c>
      <c r="F276" s="3">
        <v>0.99138064811969095</v>
      </c>
      <c r="G276" s="3">
        <v>2.7889754746498001</v>
      </c>
      <c r="H276" s="3">
        <v>3.3413825431533599</v>
      </c>
      <c r="I276" s="3">
        <v>236.44</v>
      </c>
      <c r="J276" s="11">
        <v>3214349</v>
      </c>
      <c r="K276" s="11">
        <v>68945579520</v>
      </c>
      <c r="L276" s="3">
        <v>21.75</v>
      </c>
    </row>
    <row r="277" spans="2:13" x14ac:dyDescent="0.35">
      <c r="B277" s="9" t="s">
        <v>18</v>
      </c>
      <c r="C277" s="3">
        <v>2.4498375830333499E-2</v>
      </c>
      <c r="D277" s="3">
        <v>32.1959143774856</v>
      </c>
      <c r="E277" s="3">
        <v>0.94855578124197404</v>
      </c>
      <c r="F277" s="3">
        <v>0.99096356370423699</v>
      </c>
      <c r="G277" s="3">
        <v>2.81339399063233</v>
      </c>
      <c r="H277" s="3">
        <v>3.4810131675729901</v>
      </c>
      <c r="I277" s="3">
        <v>237.18</v>
      </c>
      <c r="J277" s="11">
        <v>3248933</v>
      </c>
      <c r="K277" s="11">
        <v>69618081280</v>
      </c>
      <c r="L277" s="3">
        <v>31.12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2.00008723214678E-2</v>
      </c>
      <c r="D279" s="3">
        <v>33.9511263906385</v>
      </c>
      <c r="E279" s="3">
        <v>0.95612539899264903</v>
      </c>
      <c r="F279" s="3">
        <v>0.99271607545534202</v>
      </c>
      <c r="G279" s="3">
        <v>2.5634106452087702</v>
      </c>
      <c r="H279" s="3">
        <v>2.9681566743549399</v>
      </c>
      <c r="I279" s="3">
        <v>202.95</v>
      </c>
      <c r="J279" s="11">
        <v>2166934</v>
      </c>
      <c r="K279" s="11">
        <v>65757583360</v>
      </c>
      <c r="L279" s="3">
        <v>20.12</v>
      </c>
    </row>
    <row r="280" spans="2:13" x14ac:dyDescent="0.35">
      <c r="B280" s="9" t="s">
        <v>12</v>
      </c>
      <c r="C280" s="3">
        <v>2.71774442664948E-2</v>
      </c>
      <c r="D280" s="3">
        <v>31.301667901691498</v>
      </c>
      <c r="E280" s="3">
        <v>0.93800528768673996</v>
      </c>
      <c r="F280" s="3">
        <v>0.98758535766870303</v>
      </c>
      <c r="G280" s="3">
        <v>3.1987974088867999</v>
      </c>
      <c r="H280" s="3">
        <v>3.9673247709120099</v>
      </c>
      <c r="I280" s="3">
        <v>236.26</v>
      </c>
      <c r="J280" s="11">
        <v>3202241</v>
      </c>
      <c r="K280" s="11">
        <v>68653565440</v>
      </c>
      <c r="L280" s="3">
        <v>21.12</v>
      </c>
    </row>
    <row r="281" spans="2:13" x14ac:dyDescent="0.35">
      <c r="B281" s="9" t="s">
        <v>13</v>
      </c>
      <c r="C281" s="3">
        <v>3.2778563762769199E-2</v>
      </c>
      <c r="D281" s="3">
        <v>29.6775179927672</v>
      </c>
      <c r="E281" s="3">
        <v>0.91676789554652904</v>
      </c>
      <c r="F281" s="3">
        <v>0.98498968277472498</v>
      </c>
      <c r="G281" s="3">
        <v>3.7480893888987499</v>
      </c>
      <c r="H281" s="3">
        <v>4.5648604553559897</v>
      </c>
      <c r="I281" s="3">
        <v>273.81</v>
      </c>
      <c r="J281" s="11">
        <v>4237548</v>
      </c>
      <c r="K281" s="11">
        <v>69377560960</v>
      </c>
      <c r="L281" s="3">
        <v>22.57</v>
      </c>
    </row>
    <row r="282" spans="2:13" x14ac:dyDescent="0.35">
      <c r="B282" s="9" t="s">
        <v>14</v>
      </c>
      <c r="C282" s="3">
        <v>4.0632196972555802E-2</v>
      </c>
      <c r="D282" s="3">
        <v>27.817030250858799</v>
      </c>
      <c r="E282" s="3">
        <v>0.84251810628588997</v>
      </c>
      <c r="F282" s="3">
        <v>0.97160926818397098</v>
      </c>
      <c r="G282" s="3">
        <v>4.68598897944252</v>
      </c>
      <c r="H282" s="3">
        <v>6.1917837680095298</v>
      </c>
      <c r="I282" s="3">
        <v>290.52</v>
      </c>
      <c r="J282" s="11">
        <v>5272855</v>
      </c>
      <c r="K282" s="11">
        <v>69558559840</v>
      </c>
      <c r="L282" s="3">
        <v>21.44</v>
      </c>
    </row>
    <row r="283" spans="2:13" x14ac:dyDescent="0.35">
      <c r="B283" s="9" t="s">
        <v>15</v>
      </c>
      <c r="C283" s="3">
        <v>5.7638341331735198E-2</v>
      </c>
      <c r="D283" s="3">
        <v>24.775993906618702</v>
      </c>
      <c r="E283" s="3">
        <v>0.82920024806414405</v>
      </c>
      <c r="F283" s="3">
        <v>0.97313105228922503</v>
      </c>
      <c r="G283" s="3">
        <v>4.6170046438662498</v>
      </c>
      <c r="H283" s="3">
        <v>6.1626466078970701</v>
      </c>
      <c r="I283" s="3">
        <v>237.17</v>
      </c>
      <c r="J283" s="11">
        <v>3195428</v>
      </c>
      <c r="K283" s="11">
        <v>68453908480</v>
      </c>
      <c r="L283" s="3">
        <v>21.12</v>
      </c>
    </row>
    <row r="284" spans="2:13" x14ac:dyDescent="0.35">
      <c r="B284" s="9" t="s">
        <v>16</v>
      </c>
      <c r="C284" s="3">
        <v>2.5918636737293398E-2</v>
      </c>
      <c r="D284" s="3">
        <v>31.711794254658901</v>
      </c>
      <c r="E284" s="3">
        <v>0.94114650855502902</v>
      </c>
      <c r="F284" s="3">
        <v>0.98734156681936103</v>
      </c>
      <c r="G284" s="3">
        <v>3.1569712334054998</v>
      </c>
      <c r="H284" s="3">
        <v>3.7983006408426401</v>
      </c>
      <c r="I284" s="3">
        <v>236.42</v>
      </c>
      <c r="J284" s="11">
        <v>3199754</v>
      </c>
      <c r="K284" s="11">
        <v>68585169920</v>
      </c>
      <c r="L284" s="3">
        <v>21.82</v>
      </c>
    </row>
    <row r="285" spans="2:13" x14ac:dyDescent="0.35">
      <c r="B285" s="9" t="s">
        <v>17</v>
      </c>
      <c r="C285" s="3">
        <v>2.1908392079268198E-2</v>
      </c>
      <c r="D285" s="3">
        <v>33.164870361841103</v>
      </c>
      <c r="E285" s="3">
        <v>0.95297549859096098</v>
      </c>
      <c r="F285" s="3">
        <v>0.99126872557008405</v>
      </c>
      <c r="G285" s="3">
        <v>2.6927383575357098</v>
      </c>
      <c r="H285" s="3">
        <v>3.3409249204789702</v>
      </c>
      <c r="I285" s="3">
        <v>236.48</v>
      </c>
      <c r="J285" s="11">
        <v>3214349</v>
      </c>
      <c r="K285" s="11">
        <v>68945579520</v>
      </c>
      <c r="L285" s="3">
        <v>21.75</v>
      </c>
    </row>
    <row r="286" spans="2:13" x14ac:dyDescent="0.35">
      <c r="B286" s="9" t="s">
        <v>18</v>
      </c>
      <c r="C286" s="3">
        <v>2.3285810772044599E-2</v>
      </c>
      <c r="D286" s="3">
        <v>32.636795807524102</v>
      </c>
      <c r="E286" s="3">
        <v>0.94778461799457503</v>
      </c>
      <c r="F286" s="3">
        <v>0.98872775797498802</v>
      </c>
      <c r="G286" s="3">
        <v>2.89192155255054</v>
      </c>
      <c r="H286" s="3">
        <v>3.53850457736428</v>
      </c>
      <c r="I286" s="3">
        <v>236.69</v>
      </c>
      <c r="J286" s="11">
        <v>3248933</v>
      </c>
      <c r="K286" s="11">
        <v>69618081280</v>
      </c>
      <c r="L286" s="3">
        <v>31.12</v>
      </c>
    </row>
    <row r="287" spans="2:13" x14ac:dyDescent="0.35">
      <c r="B287" s="10" t="s">
        <v>19</v>
      </c>
      <c r="C287" s="10">
        <f t="shared" ref="C287:L287" si="6">(SUM(C198:C205)+SUM(C207:C214)+SUM(C216:C223)+SUM(C225:C232)+SUM(C234:C241)+SUM(C243:C250)+SUM(C252:C259)+SUM(C261:C268)+SUM(C270:C277)+SUM(C279:C286))/80</f>
        <v>3.060386598964681E-2</v>
      </c>
      <c r="D287" s="10">
        <f t="shared" si="6"/>
        <v>30.796428830553815</v>
      </c>
      <c r="E287" s="10">
        <f t="shared" si="6"/>
        <v>0.91966367598781429</v>
      </c>
      <c r="F287" s="10">
        <f t="shared" si="6"/>
        <v>0.98553218147336497</v>
      </c>
      <c r="G287" s="10">
        <f t="shared" si="6"/>
        <v>3.3612320941703517</v>
      </c>
      <c r="H287" s="10">
        <f t="shared" si="6"/>
        <v>4.1858605794210009</v>
      </c>
      <c r="I287" s="10">
        <f t="shared" si="6"/>
        <v>243.71549999999996</v>
      </c>
      <c r="J287" s="10">
        <f t="shared" si="6"/>
        <v>3467255.25</v>
      </c>
      <c r="K287" s="10">
        <f t="shared" si="6"/>
        <v>68618751100</v>
      </c>
      <c r="L287" s="10">
        <f t="shared" si="6"/>
        <v>22.632499999999997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2.6619045797968151E-2</v>
      </c>
      <c r="D288" s="12">
        <f t="shared" ref="D288:L288" si="7">SUM(D198:D201,D203:D205,D207:D210,D212:D214,D216:D219,D221:D223,D225:D228,D230:D232,D234:D237,D239:D241,D243:D246,D248:D250,D252:D255,D257:D259,D261:D264,D266:D268,D270:D273,D275:D277,D279:D282,D284:D286)/70</f>
        <v>31.672118577112307</v>
      </c>
      <c r="E288" s="12">
        <f t="shared" si="7"/>
        <v>0.93330399100480721</v>
      </c>
      <c r="F288" s="12">
        <f t="shared" si="7"/>
        <v>0.98735328887459239</v>
      </c>
      <c r="G288" s="12">
        <f t="shared" si="7"/>
        <v>3.1732065570385513</v>
      </c>
      <c r="H288" s="12">
        <f t="shared" si="7"/>
        <v>3.8993414465528335</v>
      </c>
      <c r="I288" s="12">
        <f t="shared" si="7"/>
        <v>244.37742857142848</v>
      </c>
      <c r="J288" s="12">
        <f t="shared" si="7"/>
        <v>3506087.7142857141</v>
      </c>
      <c r="K288" s="12">
        <f t="shared" si="7"/>
        <v>68642300045.714287</v>
      </c>
      <c r="L288" s="12">
        <f t="shared" si="7"/>
        <v>22.848571428571418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1.9483040722896802E-2</v>
      </c>
      <c r="D293" s="3">
        <v>34.1730098927423</v>
      </c>
      <c r="E293" s="3">
        <v>0.97293847256758603</v>
      </c>
      <c r="F293" s="3">
        <v>0.99606070863095197</v>
      </c>
      <c r="G293" s="3">
        <v>1.95974814513207</v>
      </c>
      <c r="H293" s="3">
        <v>3.69532700136824</v>
      </c>
      <c r="I293" s="3">
        <v>661.45</v>
      </c>
      <c r="J293" s="11">
        <v>2150436</v>
      </c>
      <c r="K293" s="11">
        <v>252200295424</v>
      </c>
      <c r="L293" s="3">
        <v>76.7</v>
      </c>
    </row>
    <row r="294" spans="2:12" x14ac:dyDescent="0.35">
      <c r="B294" s="9" t="s">
        <v>12</v>
      </c>
      <c r="C294" s="3">
        <v>2.3949387451519599E-2</v>
      </c>
      <c r="D294" s="3">
        <v>32.390464161902997</v>
      </c>
      <c r="E294" s="3">
        <v>0.965956798201551</v>
      </c>
      <c r="F294" s="3">
        <v>0.99445472589823503</v>
      </c>
      <c r="G294" s="3">
        <v>2.32393753690712</v>
      </c>
      <c r="H294" s="3">
        <v>4.3681198445215399</v>
      </c>
      <c r="I294" s="3">
        <v>714.27</v>
      </c>
      <c r="J294" s="11">
        <v>3177782</v>
      </c>
      <c r="K294" s="11">
        <v>263310589696</v>
      </c>
      <c r="L294" s="3">
        <v>80.53</v>
      </c>
    </row>
    <row r="295" spans="2:12" x14ac:dyDescent="0.35">
      <c r="B295" s="9" t="s">
        <v>13</v>
      </c>
      <c r="C295" s="3">
        <v>2.9216087452139699E-2</v>
      </c>
      <c r="D295" s="3">
        <v>30.670858775338701</v>
      </c>
      <c r="E295" s="3">
        <v>0.95576469301570799</v>
      </c>
      <c r="F295" s="3">
        <v>0.99272764862921203</v>
      </c>
      <c r="G295" s="3">
        <v>2.7445085687513502</v>
      </c>
      <c r="H295" s="3">
        <v>5.0959738307820697</v>
      </c>
      <c r="I295" s="3">
        <v>750.3</v>
      </c>
      <c r="J295" s="11">
        <v>4205128</v>
      </c>
      <c r="K295" s="11">
        <v>266088163264</v>
      </c>
      <c r="L295" s="3">
        <v>82.6</v>
      </c>
    </row>
    <row r="296" spans="2:12" x14ac:dyDescent="0.35">
      <c r="B296" s="9" t="s">
        <v>14</v>
      </c>
      <c r="C296" s="3">
        <v>3.6736832851481202E-2</v>
      </c>
      <c r="D296" s="3">
        <v>28.687308592336802</v>
      </c>
      <c r="E296" s="3">
        <v>0.93633754440109296</v>
      </c>
      <c r="F296" s="3">
        <v>0.98847838458257598</v>
      </c>
      <c r="G296" s="3">
        <v>3.39623626824197</v>
      </c>
      <c r="H296" s="3">
        <v>6.3417260570851699</v>
      </c>
      <c r="I296" s="3">
        <v>779.52</v>
      </c>
      <c r="J296" s="11">
        <v>5232474</v>
      </c>
      <c r="K296" s="11">
        <v>266782556656</v>
      </c>
      <c r="L296" s="3">
        <v>147.84</v>
      </c>
    </row>
    <row r="297" spans="2:12" x14ac:dyDescent="0.35">
      <c r="B297" s="9" t="s">
        <v>15</v>
      </c>
      <c r="C297" s="3">
        <v>5.5679979095147297E-2</v>
      </c>
      <c r="D297" s="3">
        <v>25.078619515262599</v>
      </c>
      <c r="E297" s="3">
        <v>0.89399940092050201</v>
      </c>
      <c r="F297" s="3">
        <v>0.98260451412814398</v>
      </c>
      <c r="G297" s="3">
        <v>4.2507297896930201</v>
      </c>
      <c r="H297" s="3">
        <v>7.54015745215795</v>
      </c>
      <c r="I297" s="3">
        <v>715.43</v>
      </c>
      <c r="J297" s="11">
        <v>3170969</v>
      </c>
      <c r="K297" s="11">
        <v>262541910400</v>
      </c>
      <c r="L297" s="3">
        <v>94.09</v>
      </c>
    </row>
    <row r="298" spans="2:12" x14ac:dyDescent="0.35">
      <c r="B298" s="9" t="s">
        <v>16</v>
      </c>
      <c r="C298" s="3">
        <v>2.4019117323466101E-2</v>
      </c>
      <c r="D298" s="3">
        <v>32.364783324034597</v>
      </c>
      <c r="E298" s="3">
        <v>0.96534641932800003</v>
      </c>
      <c r="F298" s="3">
        <v>0.99413495778583505</v>
      </c>
      <c r="G298" s="3">
        <v>2.3391734983052599</v>
      </c>
      <c r="H298" s="3">
        <v>4.4114142792361299</v>
      </c>
      <c r="I298" s="3">
        <v>714.56</v>
      </c>
      <c r="J298" s="11">
        <v>3175295</v>
      </c>
      <c r="K298" s="11">
        <v>263047266944</v>
      </c>
      <c r="L298" s="3">
        <v>92.1</v>
      </c>
    </row>
    <row r="299" spans="2:12" x14ac:dyDescent="0.35">
      <c r="B299" s="9" t="s">
        <v>17</v>
      </c>
      <c r="C299" s="3">
        <v>2.5467727339084999E-2</v>
      </c>
      <c r="D299" s="3">
        <v>31.859751308803101</v>
      </c>
      <c r="E299" s="3">
        <v>0.96379931608197</v>
      </c>
      <c r="F299" s="3">
        <v>0.99407286581327303</v>
      </c>
      <c r="G299" s="3">
        <v>2.4064740467024799</v>
      </c>
      <c r="H299" s="3">
        <v>4.5397462766646797</v>
      </c>
      <c r="I299" s="3">
        <v>713.94</v>
      </c>
      <c r="J299" s="11">
        <v>3189890</v>
      </c>
      <c r="K299" s="11">
        <v>264434843904</v>
      </c>
      <c r="L299" s="3">
        <v>85.1</v>
      </c>
    </row>
    <row r="300" spans="2:12" x14ac:dyDescent="0.35">
      <c r="B300" s="9" t="s">
        <v>18</v>
      </c>
      <c r="C300" s="3">
        <v>2.2247808090538099E-2</v>
      </c>
      <c r="D300" s="3">
        <v>33.027183305758001</v>
      </c>
      <c r="E300" s="3">
        <v>0.97049786677864103</v>
      </c>
      <c r="F300" s="3">
        <v>0.99505435349160998</v>
      </c>
      <c r="G300" s="3">
        <v>2.13619110106788</v>
      </c>
      <c r="H300" s="3">
        <v>4.1799506942086202</v>
      </c>
      <c r="I300" s="3">
        <v>716.82</v>
      </c>
      <c r="J300" s="11">
        <v>3224474</v>
      </c>
      <c r="K300" s="11">
        <v>267023975680</v>
      </c>
      <c r="L300" s="3">
        <v>80.53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2.1377745617295E-2</v>
      </c>
      <c r="D302" s="3">
        <v>33.372855408839399</v>
      </c>
      <c r="E302" s="3">
        <v>0.97061695926463998</v>
      </c>
      <c r="F302" s="3">
        <v>0.99533042379274606</v>
      </c>
      <c r="G302" s="3">
        <v>2.1378081796860502</v>
      </c>
      <c r="H302" s="3">
        <v>3.84511902628214</v>
      </c>
      <c r="I302" s="3">
        <v>663.01</v>
      </c>
      <c r="J302" s="11">
        <v>2150436</v>
      </c>
      <c r="K302" s="11">
        <v>252200295424</v>
      </c>
      <c r="L302" s="3">
        <v>76.7</v>
      </c>
    </row>
    <row r="303" spans="2:12" x14ac:dyDescent="0.35">
      <c r="B303" s="9" t="s">
        <v>12</v>
      </c>
      <c r="C303" s="3">
        <v>2.3055259392661901E-2</v>
      </c>
      <c r="D303" s="3">
        <v>32.719879336712403</v>
      </c>
      <c r="E303" s="3">
        <v>0.96748669684614697</v>
      </c>
      <c r="F303" s="3">
        <v>0.99485922145304495</v>
      </c>
      <c r="G303" s="3">
        <v>2.2575170132917499</v>
      </c>
      <c r="H303" s="3">
        <v>4.1794964866288202</v>
      </c>
      <c r="I303" s="3">
        <v>714.69</v>
      </c>
      <c r="J303" s="11">
        <v>3177782</v>
      </c>
      <c r="K303" s="11">
        <v>263310589696</v>
      </c>
      <c r="L303" s="3">
        <v>80.53</v>
      </c>
    </row>
    <row r="304" spans="2:12" x14ac:dyDescent="0.35">
      <c r="B304" s="9" t="s">
        <v>13</v>
      </c>
      <c r="C304" s="3">
        <v>3.0630882827549302E-2</v>
      </c>
      <c r="D304" s="3">
        <v>30.262029325620698</v>
      </c>
      <c r="E304" s="3">
        <v>0.95303772385230401</v>
      </c>
      <c r="F304" s="3">
        <v>0.99180600513439598</v>
      </c>
      <c r="G304" s="3">
        <v>2.8423449359094701</v>
      </c>
      <c r="H304" s="3">
        <v>5.3627827909907397</v>
      </c>
      <c r="I304" s="3">
        <v>750.17</v>
      </c>
      <c r="J304" s="11">
        <v>4205128</v>
      </c>
      <c r="K304" s="11">
        <v>266088163264</v>
      </c>
      <c r="L304" s="3">
        <v>82.6</v>
      </c>
    </row>
    <row r="305" spans="2:12" x14ac:dyDescent="0.35">
      <c r="B305" s="9" t="s">
        <v>14</v>
      </c>
      <c r="C305" s="3">
        <v>3.107815052451E-2</v>
      </c>
      <c r="D305" s="3">
        <v>30.136327276916901</v>
      </c>
      <c r="E305" s="3">
        <v>0.95002414350025099</v>
      </c>
      <c r="F305" s="3">
        <v>0.99106500484015203</v>
      </c>
      <c r="G305" s="3">
        <v>2.9220945289364302</v>
      </c>
      <c r="H305" s="3">
        <v>5.5332737041843698</v>
      </c>
      <c r="I305" s="3">
        <v>780.21</v>
      </c>
      <c r="J305" s="11">
        <v>5232474</v>
      </c>
      <c r="K305" s="11">
        <v>266782556656</v>
      </c>
      <c r="L305" s="3">
        <v>147.84</v>
      </c>
    </row>
    <row r="306" spans="2:12" x14ac:dyDescent="0.35">
      <c r="B306" s="9" t="s">
        <v>15</v>
      </c>
      <c r="C306" s="3">
        <v>5.26799650785017E-2</v>
      </c>
      <c r="D306" s="3">
        <v>25.558364049024402</v>
      </c>
      <c r="E306" s="3">
        <v>0.90356214106993304</v>
      </c>
      <c r="F306" s="3">
        <v>0.98260451080968703</v>
      </c>
      <c r="G306" s="3">
        <v>4.1436875916013998</v>
      </c>
      <c r="H306" s="3">
        <v>7.3511900234857999</v>
      </c>
      <c r="I306" s="3">
        <v>717.09</v>
      </c>
      <c r="J306" s="11">
        <v>3170969</v>
      </c>
      <c r="K306" s="11">
        <v>262541910400</v>
      </c>
      <c r="L306" s="3">
        <v>94.09</v>
      </c>
    </row>
    <row r="307" spans="2:12" x14ac:dyDescent="0.35">
      <c r="B307" s="9" t="s">
        <v>16</v>
      </c>
      <c r="C307" s="3">
        <v>2.4890876302423301E-2</v>
      </c>
      <c r="D307" s="3">
        <v>32.057420392504199</v>
      </c>
      <c r="E307" s="3">
        <v>0.96448046998986803</v>
      </c>
      <c r="F307" s="3">
        <v>0.99430203858492605</v>
      </c>
      <c r="G307" s="3">
        <v>2.40384925306806</v>
      </c>
      <c r="H307" s="3">
        <v>4.4163448220432304</v>
      </c>
      <c r="I307" s="3">
        <v>714.89</v>
      </c>
      <c r="J307" s="11">
        <v>3175295</v>
      </c>
      <c r="K307" s="11">
        <v>263047266944</v>
      </c>
      <c r="L307" s="3">
        <v>92.1</v>
      </c>
    </row>
    <row r="308" spans="2:12" x14ac:dyDescent="0.35">
      <c r="B308" s="9" t="s">
        <v>17</v>
      </c>
      <c r="C308" s="3">
        <v>2.120363228391E-2</v>
      </c>
      <c r="D308" s="3">
        <v>33.442192124562297</v>
      </c>
      <c r="E308" s="3">
        <v>0.97137584828506396</v>
      </c>
      <c r="F308" s="3">
        <v>0.99537838810055501</v>
      </c>
      <c r="G308" s="3">
        <v>2.0742825227645598</v>
      </c>
      <c r="H308" s="3">
        <v>4.0196837204288602</v>
      </c>
      <c r="I308" s="3">
        <v>715.76</v>
      </c>
      <c r="J308" s="11">
        <v>3189890</v>
      </c>
      <c r="K308" s="11">
        <v>264434843904</v>
      </c>
      <c r="L308" s="3">
        <v>85.1</v>
      </c>
    </row>
    <row r="309" spans="2:12" x14ac:dyDescent="0.35">
      <c r="B309" s="9" t="s">
        <v>18</v>
      </c>
      <c r="C309" s="3">
        <v>2.2886075898884001E-2</v>
      </c>
      <c r="D309" s="3">
        <v>32.782593331011398</v>
      </c>
      <c r="E309" s="3">
        <v>0.96904274306810601</v>
      </c>
      <c r="F309" s="3">
        <v>0.99465241721576902</v>
      </c>
      <c r="G309" s="3">
        <v>2.2181394099910401</v>
      </c>
      <c r="H309" s="3">
        <v>4.3317414032284001</v>
      </c>
      <c r="I309" s="3">
        <v>714.68</v>
      </c>
      <c r="J309" s="11">
        <v>3224474</v>
      </c>
      <c r="K309" s="11">
        <v>267023975680</v>
      </c>
      <c r="L309" s="3">
        <v>80.53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1.93872179841444E-2</v>
      </c>
      <c r="D311" s="3">
        <v>34.2143777360494</v>
      </c>
      <c r="E311" s="3">
        <v>0.97293418137811505</v>
      </c>
      <c r="F311" s="3">
        <v>0.99582478610994296</v>
      </c>
      <c r="G311" s="3">
        <v>1.95587071160785</v>
      </c>
      <c r="H311" s="3">
        <v>3.64552723835603</v>
      </c>
      <c r="I311" s="3">
        <v>662.62</v>
      </c>
      <c r="J311" s="11">
        <v>2150436</v>
      </c>
      <c r="K311" s="11">
        <v>252200295424</v>
      </c>
      <c r="L311" s="3">
        <v>76.7</v>
      </c>
    </row>
    <row r="312" spans="2:12" x14ac:dyDescent="0.35">
      <c r="B312" s="9" t="s">
        <v>12</v>
      </c>
      <c r="C312" s="3">
        <v>2.15506279859915E-2</v>
      </c>
      <c r="D312" s="3">
        <v>33.301457232249597</v>
      </c>
      <c r="E312" s="3">
        <v>0.96993317915959898</v>
      </c>
      <c r="F312" s="3">
        <v>0.99510321220973896</v>
      </c>
      <c r="G312" s="3">
        <v>2.1321887881326198</v>
      </c>
      <c r="H312" s="3">
        <v>4.0804728309287999</v>
      </c>
      <c r="I312" s="3">
        <v>717.09</v>
      </c>
      <c r="J312" s="11">
        <v>3177782</v>
      </c>
      <c r="K312" s="11">
        <v>263310589696</v>
      </c>
      <c r="L312" s="3">
        <v>80.53</v>
      </c>
    </row>
    <row r="313" spans="2:12" x14ac:dyDescent="0.35">
      <c r="B313" s="9" t="s">
        <v>13</v>
      </c>
      <c r="C313" s="3">
        <v>2.9238026823215298E-2</v>
      </c>
      <c r="D313" s="3">
        <v>30.6645737026071</v>
      </c>
      <c r="E313" s="3">
        <v>0.95534639943833499</v>
      </c>
      <c r="F313" s="3">
        <v>0.99223010959199298</v>
      </c>
      <c r="G313" s="3">
        <v>2.7618308734275101</v>
      </c>
      <c r="H313" s="3">
        <v>5.1810152354774299</v>
      </c>
      <c r="I313" s="3">
        <v>753.09</v>
      </c>
      <c r="J313" s="11">
        <v>4205128</v>
      </c>
      <c r="K313" s="11">
        <v>266088163264</v>
      </c>
      <c r="L313" s="3">
        <v>82.6</v>
      </c>
    </row>
    <row r="314" spans="2:12" x14ac:dyDescent="0.35">
      <c r="B314" s="9" t="s">
        <v>14</v>
      </c>
      <c r="C314" s="3">
        <v>3.6267232709612997E-2</v>
      </c>
      <c r="D314" s="3">
        <v>28.798870101790399</v>
      </c>
      <c r="E314" s="3">
        <v>0.936958693237262</v>
      </c>
      <c r="F314" s="3">
        <v>0.98900443400595694</v>
      </c>
      <c r="G314" s="3">
        <v>3.3457370230105399</v>
      </c>
      <c r="H314" s="3">
        <v>6.2473358309633502</v>
      </c>
      <c r="I314" s="3">
        <v>781.13</v>
      </c>
      <c r="J314" s="11">
        <v>5232474</v>
      </c>
      <c r="K314" s="11">
        <v>266782556656</v>
      </c>
      <c r="L314" s="3">
        <v>147.84</v>
      </c>
    </row>
    <row r="315" spans="2:12" x14ac:dyDescent="0.35">
      <c r="B315" s="9" t="s">
        <v>15</v>
      </c>
      <c r="C315" s="3">
        <v>5.5335156357166099E-2</v>
      </c>
      <c r="D315" s="3">
        <v>25.132209636412501</v>
      </c>
      <c r="E315" s="3">
        <v>0.89515678954361599</v>
      </c>
      <c r="F315" s="3">
        <v>0.98284924987940803</v>
      </c>
      <c r="G315" s="3">
        <v>4.2311506658827902</v>
      </c>
      <c r="H315" s="3">
        <v>7.28886454730943</v>
      </c>
      <c r="I315" s="3">
        <v>714.6</v>
      </c>
      <c r="J315" s="11">
        <v>3170969</v>
      </c>
      <c r="K315" s="11">
        <v>262541910400</v>
      </c>
      <c r="L315" s="3">
        <v>94.09</v>
      </c>
    </row>
    <row r="316" spans="2:12" x14ac:dyDescent="0.35">
      <c r="B316" s="9" t="s">
        <v>16</v>
      </c>
      <c r="C316" s="3">
        <v>2.4827708175023298E-2</v>
      </c>
      <c r="D316" s="3">
        <v>32.079251164900398</v>
      </c>
      <c r="E316" s="3">
        <v>0.96335727767833401</v>
      </c>
      <c r="F316" s="3">
        <v>0.99358657899038705</v>
      </c>
      <c r="G316" s="3">
        <v>2.4451230548125298</v>
      </c>
      <c r="H316" s="3">
        <v>4.4892430041679603</v>
      </c>
      <c r="I316" s="3">
        <v>718.99</v>
      </c>
      <c r="J316" s="11">
        <v>3175295</v>
      </c>
      <c r="K316" s="11">
        <v>263047266944</v>
      </c>
      <c r="L316" s="3">
        <v>92.1</v>
      </c>
    </row>
    <row r="317" spans="2:12" x14ac:dyDescent="0.35">
      <c r="B317" s="9" t="s">
        <v>17</v>
      </c>
      <c r="C317" s="3">
        <v>2.48901828630105E-2</v>
      </c>
      <c r="D317" s="3">
        <v>32.0580835808478</v>
      </c>
      <c r="E317" s="3">
        <v>0.96504444183553395</v>
      </c>
      <c r="F317" s="3">
        <v>0.99422014152813099</v>
      </c>
      <c r="G317" s="3">
        <v>2.3700820850806998</v>
      </c>
      <c r="H317" s="3">
        <v>4.4978136109158502</v>
      </c>
      <c r="I317" s="3">
        <v>714.49</v>
      </c>
      <c r="J317" s="11">
        <v>3189890</v>
      </c>
      <c r="K317" s="11">
        <v>264434843904</v>
      </c>
      <c r="L317" s="3">
        <v>85.1</v>
      </c>
    </row>
    <row r="318" spans="2:12" x14ac:dyDescent="0.35">
      <c r="B318" s="9" t="s">
        <v>18</v>
      </c>
      <c r="C318" s="3">
        <v>2.3298411784823898E-2</v>
      </c>
      <c r="D318" s="3">
        <v>32.627947807499602</v>
      </c>
      <c r="E318" s="3">
        <v>0.96855923955970502</v>
      </c>
      <c r="F318" s="3">
        <v>0.99458689716942505</v>
      </c>
      <c r="G318" s="3">
        <v>2.2411833762720001</v>
      </c>
      <c r="H318" s="3">
        <v>4.3084747907075798</v>
      </c>
      <c r="I318" s="3">
        <v>715.29</v>
      </c>
      <c r="J318" s="11">
        <v>3224474</v>
      </c>
      <c r="K318" s="11">
        <v>267023975680</v>
      </c>
      <c r="L318" s="3">
        <v>80.53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1.9600064513420199E-2</v>
      </c>
      <c r="D320" s="3">
        <v>34.120656104762702</v>
      </c>
      <c r="E320" s="3">
        <v>0.97289888213803299</v>
      </c>
      <c r="F320" s="3">
        <v>0.99574995055947302</v>
      </c>
      <c r="G320" s="3">
        <v>1.9671885431605201</v>
      </c>
      <c r="H320" s="3">
        <v>3.6594189893541902</v>
      </c>
      <c r="I320" s="3">
        <v>664.91</v>
      </c>
      <c r="J320" s="11">
        <v>2150436</v>
      </c>
      <c r="K320" s="11">
        <v>252200295424</v>
      </c>
      <c r="L320" s="3">
        <v>76.7</v>
      </c>
    </row>
    <row r="321" spans="2:12" x14ac:dyDescent="0.35">
      <c r="B321" s="9" t="s">
        <v>12</v>
      </c>
      <c r="C321" s="3">
        <v>2.41758353257455E-2</v>
      </c>
      <c r="D321" s="3">
        <v>32.309441616489899</v>
      </c>
      <c r="E321" s="3">
        <v>0.96596442061063603</v>
      </c>
      <c r="F321" s="3">
        <v>0.99433663277422801</v>
      </c>
      <c r="G321" s="3">
        <v>2.33465087723784</v>
      </c>
      <c r="H321" s="3">
        <v>4.3461945103989699</v>
      </c>
      <c r="I321" s="3">
        <v>720.33</v>
      </c>
      <c r="J321" s="11">
        <v>3177782</v>
      </c>
      <c r="K321" s="11">
        <v>263310589696</v>
      </c>
      <c r="L321" s="3">
        <v>80.53</v>
      </c>
    </row>
    <row r="322" spans="2:12" x14ac:dyDescent="0.35">
      <c r="B322" s="9" t="s">
        <v>13</v>
      </c>
      <c r="C322" s="3">
        <v>2.9183072251182201E-2</v>
      </c>
      <c r="D322" s="3">
        <v>30.680718865942001</v>
      </c>
      <c r="E322" s="3">
        <v>0.95569855807388204</v>
      </c>
      <c r="F322" s="3">
        <v>0.99269528640398197</v>
      </c>
      <c r="G322" s="3">
        <v>2.7420112630655802</v>
      </c>
      <c r="H322" s="3">
        <v>5.11583986286987</v>
      </c>
      <c r="I322" s="3">
        <v>757.96</v>
      </c>
      <c r="J322" s="11">
        <v>4205128</v>
      </c>
      <c r="K322" s="11">
        <v>266088163264</v>
      </c>
      <c r="L322" s="3">
        <v>82.6</v>
      </c>
    </row>
    <row r="323" spans="2:12" x14ac:dyDescent="0.35">
      <c r="B323" s="9" t="s">
        <v>14</v>
      </c>
      <c r="C323" s="3">
        <v>3.6746567288776601E-2</v>
      </c>
      <c r="D323" s="3">
        <v>28.685338375357201</v>
      </c>
      <c r="E323" s="3">
        <v>0.93633552108171803</v>
      </c>
      <c r="F323" s="3">
        <v>0.98868189365540504</v>
      </c>
      <c r="G323" s="3">
        <v>3.3916632630100501</v>
      </c>
      <c r="H323" s="3">
        <v>6.2825450292479497</v>
      </c>
      <c r="I323" s="3">
        <v>789.93</v>
      </c>
      <c r="J323" s="11">
        <v>5232474</v>
      </c>
      <c r="K323" s="11">
        <v>266782556656</v>
      </c>
      <c r="L323" s="3">
        <v>147.84</v>
      </c>
    </row>
    <row r="324" spans="2:12" x14ac:dyDescent="0.35">
      <c r="B324" s="9" t="s">
        <v>15</v>
      </c>
      <c r="C324" s="3">
        <v>5.5384807288267501E-2</v>
      </c>
      <c r="D324" s="3">
        <v>25.124438005166901</v>
      </c>
      <c r="E324" s="3">
        <v>0.89508437291564102</v>
      </c>
      <c r="F324" s="3">
        <v>0.982808444677718</v>
      </c>
      <c r="G324" s="3">
        <v>4.2395225184863801</v>
      </c>
      <c r="H324" s="3">
        <v>7.3429101266644503</v>
      </c>
      <c r="I324" s="3">
        <v>720.04</v>
      </c>
      <c r="J324" s="11">
        <v>3170969</v>
      </c>
      <c r="K324" s="11">
        <v>262541910400</v>
      </c>
      <c r="L324" s="3">
        <v>94.09</v>
      </c>
    </row>
    <row r="325" spans="2:12" x14ac:dyDescent="0.35">
      <c r="B325" s="9" t="s">
        <v>16</v>
      </c>
      <c r="C325" s="3">
        <v>2.3923266319122199E-2</v>
      </c>
      <c r="D325" s="3">
        <v>32.4004003420036</v>
      </c>
      <c r="E325" s="3">
        <v>0.96520151439726998</v>
      </c>
      <c r="F325" s="3">
        <v>0.99423218653048195</v>
      </c>
      <c r="G325" s="3">
        <v>2.3614713066795301</v>
      </c>
      <c r="H325" s="3">
        <v>4.3386727645754997</v>
      </c>
      <c r="I325" s="3">
        <v>720.69</v>
      </c>
      <c r="J325" s="11">
        <v>3175295</v>
      </c>
      <c r="K325" s="11">
        <v>263047266944</v>
      </c>
      <c r="L325" s="3">
        <v>92.1</v>
      </c>
    </row>
    <row r="326" spans="2:12" x14ac:dyDescent="0.35">
      <c r="B326" s="9" t="s">
        <v>17</v>
      </c>
      <c r="C326" s="3">
        <v>2.6160140613442E-2</v>
      </c>
      <c r="D326" s="3">
        <v>31.6263602640268</v>
      </c>
      <c r="E326" s="3">
        <v>0.96346092601532396</v>
      </c>
      <c r="F326" s="3">
        <v>0.99376293275947003</v>
      </c>
      <c r="G326" s="3">
        <v>2.4452443078858299</v>
      </c>
      <c r="H326" s="3">
        <v>4.7963479460455902</v>
      </c>
      <c r="I326" s="3">
        <v>718.84</v>
      </c>
      <c r="J326" s="11">
        <v>3189890</v>
      </c>
      <c r="K326" s="11">
        <v>264434843904</v>
      </c>
      <c r="L326" s="3">
        <v>85.1</v>
      </c>
    </row>
    <row r="327" spans="2:12" x14ac:dyDescent="0.35">
      <c r="B327" s="9" t="s">
        <v>18</v>
      </c>
      <c r="C327" s="3">
        <v>2.1976565124745599E-2</v>
      </c>
      <c r="D327" s="3">
        <v>33.133767215956098</v>
      </c>
      <c r="E327" s="3">
        <v>0.97070889712730402</v>
      </c>
      <c r="F327" s="3">
        <v>0.99544096956662498</v>
      </c>
      <c r="G327" s="3">
        <v>2.1086625634148799</v>
      </c>
      <c r="H327" s="3">
        <v>4.1021770376769799</v>
      </c>
      <c r="I327" s="3">
        <v>720.71</v>
      </c>
      <c r="J327" s="11">
        <v>3224474</v>
      </c>
      <c r="K327" s="11">
        <v>267023975680</v>
      </c>
      <c r="L327" s="3">
        <v>80.53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2.12673287098483E-2</v>
      </c>
      <c r="D329" s="3">
        <v>33.416947002194</v>
      </c>
      <c r="E329" s="3">
        <v>0.97072933335147604</v>
      </c>
      <c r="F329" s="3">
        <v>0.99563447672740502</v>
      </c>
      <c r="G329" s="3">
        <v>2.0939350866958102</v>
      </c>
      <c r="H329" s="3">
        <v>3.8761221086984801</v>
      </c>
      <c r="I329" s="3">
        <v>667.09</v>
      </c>
      <c r="J329" s="11">
        <v>2150436</v>
      </c>
      <c r="K329" s="11">
        <v>252200295424</v>
      </c>
      <c r="L329" s="3">
        <v>76.7</v>
      </c>
    </row>
    <row r="330" spans="2:12" x14ac:dyDescent="0.35">
      <c r="B330" s="9" t="s">
        <v>12</v>
      </c>
      <c r="C330" s="3">
        <v>2.3406701355846399E-2</v>
      </c>
      <c r="D330" s="3">
        <v>32.587890425861502</v>
      </c>
      <c r="E330" s="3">
        <v>0.96711421667613395</v>
      </c>
      <c r="F330" s="3">
        <v>0.994738428287535</v>
      </c>
      <c r="G330" s="3">
        <v>2.2694957387680601</v>
      </c>
      <c r="H330" s="3">
        <v>4.3292671672015599</v>
      </c>
      <c r="I330" s="3">
        <v>717.68</v>
      </c>
      <c r="J330" s="11">
        <v>3177782</v>
      </c>
      <c r="K330" s="11">
        <v>263310589696</v>
      </c>
      <c r="L330" s="3">
        <v>80.53</v>
      </c>
    </row>
    <row r="331" spans="2:12" x14ac:dyDescent="0.35">
      <c r="B331" s="9" t="s">
        <v>13</v>
      </c>
      <c r="C331" s="3">
        <v>3.0610886482111799E-2</v>
      </c>
      <c r="D331" s="3">
        <v>30.267499693908299</v>
      </c>
      <c r="E331" s="3">
        <v>0.95298750834954205</v>
      </c>
      <c r="F331" s="3">
        <v>0.99197961271866197</v>
      </c>
      <c r="G331" s="3">
        <v>2.8412543073180498</v>
      </c>
      <c r="H331" s="3">
        <v>5.3187763090551803</v>
      </c>
      <c r="I331" s="3">
        <v>760.87</v>
      </c>
      <c r="J331" s="11">
        <v>4205128</v>
      </c>
      <c r="K331" s="11">
        <v>266088163264</v>
      </c>
      <c r="L331" s="3">
        <v>82.6</v>
      </c>
    </row>
    <row r="332" spans="2:12" x14ac:dyDescent="0.35">
      <c r="B332" s="9" t="s">
        <v>14</v>
      </c>
      <c r="C332" s="3">
        <v>3.1300435801284797E-2</v>
      </c>
      <c r="D332" s="3">
        <v>30.0741752491952</v>
      </c>
      <c r="E332" s="3">
        <v>0.949716558821178</v>
      </c>
      <c r="F332" s="3">
        <v>0.99063832578683497</v>
      </c>
      <c r="G332" s="3">
        <v>2.9392929570101001</v>
      </c>
      <c r="H332" s="3">
        <v>5.5791426933292403</v>
      </c>
      <c r="I332" s="3">
        <v>793.53</v>
      </c>
      <c r="J332" s="11">
        <v>5232474</v>
      </c>
      <c r="K332" s="11">
        <v>266782556656</v>
      </c>
      <c r="L332" s="3">
        <v>147.84</v>
      </c>
    </row>
    <row r="333" spans="2:12" x14ac:dyDescent="0.35">
      <c r="B333" s="9" t="s">
        <v>15</v>
      </c>
      <c r="C333" s="3">
        <v>5.3229053349013199E-2</v>
      </c>
      <c r="D333" s="3">
        <v>25.468332673240599</v>
      </c>
      <c r="E333" s="3">
        <v>0.904257825939903</v>
      </c>
      <c r="F333" s="3">
        <v>0.98325237656595399</v>
      </c>
      <c r="G333" s="3">
        <v>4.0769323739599104</v>
      </c>
      <c r="H333" s="3">
        <v>7.2828454431033496</v>
      </c>
      <c r="I333" s="3">
        <v>722.35</v>
      </c>
      <c r="J333" s="11">
        <v>3170969</v>
      </c>
      <c r="K333" s="11">
        <v>262541910400</v>
      </c>
      <c r="L333" s="3">
        <v>94.09</v>
      </c>
    </row>
    <row r="334" spans="2:12" x14ac:dyDescent="0.35">
      <c r="B334" s="9" t="s">
        <v>16</v>
      </c>
      <c r="C334" s="3">
        <v>2.5155013222556699E-2</v>
      </c>
      <c r="D334" s="3">
        <v>31.965334450488299</v>
      </c>
      <c r="E334" s="3">
        <v>0.96411176127421505</v>
      </c>
      <c r="F334" s="3">
        <v>0.99411684149568103</v>
      </c>
      <c r="G334" s="3">
        <v>2.4175044655466502</v>
      </c>
      <c r="H334" s="3">
        <v>4.5280167074256497</v>
      </c>
      <c r="I334" s="3">
        <v>722.83</v>
      </c>
      <c r="J334" s="11">
        <v>3175295</v>
      </c>
      <c r="K334" s="11">
        <v>263047266944</v>
      </c>
      <c r="L334" s="3">
        <v>92.1</v>
      </c>
    </row>
    <row r="335" spans="2:12" x14ac:dyDescent="0.35">
      <c r="B335" s="9" t="s">
        <v>17</v>
      </c>
      <c r="C335" s="3">
        <v>2.1089224056261902E-2</v>
      </c>
      <c r="D335" s="3">
        <v>33.489012201667002</v>
      </c>
      <c r="E335" s="3">
        <v>0.97132382124511496</v>
      </c>
      <c r="F335" s="3">
        <v>0.99547828346948397</v>
      </c>
      <c r="G335" s="3">
        <v>2.0654023800629502</v>
      </c>
      <c r="H335" s="3">
        <v>4.0008930162485097</v>
      </c>
      <c r="I335" s="3">
        <v>719.4</v>
      </c>
      <c r="J335" s="11">
        <v>3189890</v>
      </c>
      <c r="K335" s="11">
        <v>264434843904</v>
      </c>
      <c r="L335" s="3">
        <v>85.1</v>
      </c>
    </row>
    <row r="336" spans="2:12" x14ac:dyDescent="0.35">
      <c r="B336" s="9" t="s">
        <v>18</v>
      </c>
      <c r="C336" s="3">
        <v>2.2512206689411701E-2</v>
      </c>
      <c r="D336" s="3">
        <v>32.925701350474696</v>
      </c>
      <c r="E336" s="3">
        <v>0.969019014423394</v>
      </c>
      <c r="F336" s="3">
        <v>0.99503861715887298</v>
      </c>
      <c r="G336" s="3">
        <v>2.1768117104259899</v>
      </c>
      <c r="H336" s="3">
        <v>4.2724404201938802</v>
      </c>
      <c r="I336" s="3">
        <v>721.73</v>
      </c>
      <c r="J336" s="11">
        <v>3224474</v>
      </c>
      <c r="K336" s="11">
        <v>267023975680</v>
      </c>
      <c r="L336" s="3">
        <v>80.53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1.9676521277658499E-2</v>
      </c>
      <c r="D338" s="3">
        <v>34.088104771668498</v>
      </c>
      <c r="E338" s="3">
        <v>0.97289515842539998</v>
      </c>
      <c r="F338" s="3">
        <v>0.99615921576937405</v>
      </c>
      <c r="G338" s="3">
        <v>1.9622771047565799</v>
      </c>
      <c r="H338" s="3">
        <v>3.6782967784464602</v>
      </c>
      <c r="I338" s="3">
        <v>665.63</v>
      </c>
      <c r="J338" s="11">
        <v>2150436</v>
      </c>
      <c r="K338" s="11">
        <v>252200295424</v>
      </c>
      <c r="L338" s="3">
        <v>76.7</v>
      </c>
    </row>
    <row r="339" spans="2:12" x14ac:dyDescent="0.35">
      <c r="B339" s="9" t="s">
        <v>12</v>
      </c>
      <c r="C339" s="3">
        <v>2.1177908195955001E-2</v>
      </c>
      <c r="D339" s="3">
        <v>33.452468599846704</v>
      </c>
      <c r="E339" s="3">
        <v>0.970124417781839</v>
      </c>
      <c r="F339" s="3">
        <v>0.99542132215025503</v>
      </c>
      <c r="G339" s="3">
        <v>2.1063145229907199</v>
      </c>
      <c r="H339" s="3">
        <v>4.0348757686902603</v>
      </c>
      <c r="I339" s="3">
        <v>723.91</v>
      </c>
      <c r="J339" s="11">
        <v>3177782</v>
      </c>
      <c r="K339" s="11">
        <v>263310589696</v>
      </c>
      <c r="L339" s="3">
        <v>80.53</v>
      </c>
    </row>
    <row r="340" spans="2:12" x14ac:dyDescent="0.35">
      <c r="B340" s="9" t="s">
        <v>13</v>
      </c>
      <c r="C340" s="3">
        <v>2.9088999407804801E-2</v>
      </c>
      <c r="D340" s="3">
        <v>30.7090243294316</v>
      </c>
      <c r="E340" s="3">
        <v>0.95548884906102405</v>
      </c>
      <c r="F340" s="3">
        <v>0.99248126951863502</v>
      </c>
      <c r="G340" s="3">
        <v>2.7434913318202798</v>
      </c>
      <c r="H340" s="3">
        <v>5.1048471002875599</v>
      </c>
      <c r="I340" s="3">
        <v>758.58</v>
      </c>
      <c r="J340" s="11">
        <v>4205128</v>
      </c>
      <c r="K340" s="11">
        <v>266088163264</v>
      </c>
      <c r="L340" s="3">
        <v>82.6</v>
      </c>
    </row>
    <row r="341" spans="2:12" x14ac:dyDescent="0.35">
      <c r="B341" s="9" t="s">
        <v>14</v>
      </c>
      <c r="C341" s="3">
        <v>3.6382150879160302E-2</v>
      </c>
      <c r="D341" s="3">
        <v>28.771159899562299</v>
      </c>
      <c r="E341" s="3">
        <v>0.93704948502929897</v>
      </c>
      <c r="F341" s="3">
        <v>0.98891273065665897</v>
      </c>
      <c r="G341" s="3">
        <v>3.3435065919431199</v>
      </c>
      <c r="H341" s="3">
        <v>6.3352890306792498</v>
      </c>
      <c r="I341" s="3">
        <v>793.65</v>
      </c>
      <c r="J341" s="11">
        <v>5232474</v>
      </c>
      <c r="K341" s="11">
        <v>266782556656</v>
      </c>
      <c r="L341" s="3">
        <v>147.84</v>
      </c>
    </row>
    <row r="342" spans="2:12" x14ac:dyDescent="0.35">
      <c r="B342" s="9" t="s">
        <v>15</v>
      </c>
      <c r="C342" s="3">
        <v>5.5274347060042299E-2</v>
      </c>
      <c r="D342" s="3">
        <v>25.141747467581101</v>
      </c>
      <c r="E342" s="3">
        <v>0.89462359693425397</v>
      </c>
      <c r="F342" s="3">
        <v>0.98274446184817599</v>
      </c>
      <c r="G342" s="3">
        <v>4.2360619374447301</v>
      </c>
      <c r="H342" s="3">
        <v>7.35312723588914</v>
      </c>
      <c r="I342" s="3">
        <v>724.9</v>
      </c>
      <c r="J342" s="11">
        <v>3170969</v>
      </c>
      <c r="K342" s="11">
        <v>262541910400</v>
      </c>
      <c r="L342" s="3">
        <v>94.09</v>
      </c>
    </row>
    <row r="343" spans="2:12" x14ac:dyDescent="0.35">
      <c r="B343" s="9" t="s">
        <v>16</v>
      </c>
      <c r="C343" s="3">
        <v>2.47328283394057E-2</v>
      </c>
      <c r="D343" s="3">
        <v>32.112886992553101</v>
      </c>
      <c r="E343" s="3">
        <v>0.96367481614691097</v>
      </c>
      <c r="F343" s="3">
        <v>0.99372333412445601</v>
      </c>
      <c r="G343" s="3">
        <v>2.4180498232041199</v>
      </c>
      <c r="H343" s="3">
        <v>4.4722768142696498</v>
      </c>
      <c r="I343" s="3">
        <v>721.83</v>
      </c>
      <c r="J343" s="11">
        <v>3175295</v>
      </c>
      <c r="K343" s="11">
        <v>263047266944</v>
      </c>
      <c r="L343" s="3">
        <v>92.1</v>
      </c>
    </row>
    <row r="344" spans="2:12" x14ac:dyDescent="0.35">
      <c r="B344" s="9" t="s">
        <v>17</v>
      </c>
      <c r="C344" s="3">
        <v>2.5233800179196301E-2</v>
      </c>
      <c r="D344" s="3">
        <v>31.939731392325999</v>
      </c>
      <c r="E344" s="3">
        <v>0.96491694480731205</v>
      </c>
      <c r="F344" s="3">
        <v>0.99389507376833996</v>
      </c>
      <c r="G344" s="3">
        <v>2.3828595003044799</v>
      </c>
      <c r="H344" s="3">
        <v>4.59074943363128</v>
      </c>
      <c r="I344" s="3">
        <v>719.6</v>
      </c>
      <c r="J344" s="11">
        <v>3189890</v>
      </c>
      <c r="K344" s="11">
        <v>264434843904</v>
      </c>
      <c r="L344" s="3">
        <v>85.1</v>
      </c>
    </row>
    <row r="345" spans="2:12" x14ac:dyDescent="0.35">
      <c r="B345" s="9" t="s">
        <v>18</v>
      </c>
      <c r="C345" s="3">
        <v>2.2824184767540698E-2</v>
      </c>
      <c r="D345" s="3">
        <v>32.806260364523503</v>
      </c>
      <c r="E345" s="3">
        <v>0.96885828384858497</v>
      </c>
      <c r="F345" s="3">
        <v>0.99497654573648298</v>
      </c>
      <c r="G345" s="3">
        <v>2.2113365754983101</v>
      </c>
      <c r="H345" s="3">
        <v>4.2902761785508998</v>
      </c>
      <c r="I345" s="3">
        <v>721.39</v>
      </c>
      <c r="J345" s="11">
        <v>3224474</v>
      </c>
      <c r="K345" s="11">
        <v>267023975680</v>
      </c>
      <c r="L345" s="3">
        <v>80.53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1.9593498405292301E-2</v>
      </c>
      <c r="D347" s="3">
        <v>34.124696255558902</v>
      </c>
      <c r="E347" s="3">
        <v>0.97279081960677205</v>
      </c>
      <c r="F347" s="3">
        <v>0.99606486519263004</v>
      </c>
      <c r="G347" s="3">
        <v>1.97604529082789</v>
      </c>
      <c r="H347" s="3">
        <v>3.7095769104110001</v>
      </c>
      <c r="I347" s="3">
        <v>665.36</v>
      </c>
      <c r="J347" s="11">
        <v>2150436</v>
      </c>
      <c r="K347" s="11">
        <v>252200295424</v>
      </c>
      <c r="L347" s="3">
        <v>76.7</v>
      </c>
    </row>
    <row r="348" spans="2:12" x14ac:dyDescent="0.35">
      <c r="B348" s="9" t="s">
        <v>12</v>
      </c>
      <c r="C348" s="3">
        <v>2.40942950463299E-2</v>
      </c>
      <c r="D348" s="3">
        <v>32.338590374751703</v>
      </c>
      <c r="E348" s="3">
        <v>0.96597259610132202</v>
      </c>
      <c r="F348" s="3">
        <v>0.99457780512161897</v>
      </c>
      <c r="G348" s="3">
        <v>2.3371734204952399</v>
      </c>
      <c r="H348" s="3">
        <v>4.3577605819847403</v>
      </c>
      <c r="I348" s="3">
        <v>723.17</v>
      </c>
      <c r="J348" s="11">
        <v>3177782</v>
      </c>
      <c r="K348" s="11">
        <v>263310589696</v>
      </c>
      <c r="L348" s="3">
        <v>80.53</v>
      </c>
    </row>
    <row r="349" spans="2:12" x14ac:dyDescent="0.35">
      <c r="B349" s="9" t="s">
        <v>13</v>
      </c>
      <c r="C349" s="3">
        <v>3.3135138457816099E-2</v>
      </c>
      <c r="D349" s="3">
        <v>29.5810839519058</v>
      </c>
      <c r="E349" s="3">
        <v>0.94632407350479397</v>
      </c>
      <c r="F349" s="3">
        <v>0.99091008418441895</v>
      </c>
      <c r="G349" s="3">
        <v>3.0930880284419899</v>
      </c>
      <c r="H349" s="3">
        <v>5.6138246863872698</v>
      </c>
      <c r="I349" s="3">
        <v>757.68</v>
      </c>
      <c r="J349" s="11">
        <v>4205128</v>
      </c>
      <c r="K349" s="11">
        <v>266088163264</v>
      </c>
      <c r="L349" s="3">
        <v>82.6</v>
      </c>
    </row>
    <row r="350" spans="2:12" x14ac:dyDescent="0.35">
      <c r="B350" s="9" t="s">
        <v>14</v>
      </c>
      <c r="C350" s="3">
        <v>3.4705378162556998E-2</v>
      </c>
      <c r="D350" s="3">
        <v>29.180389091934799</v>
      </c>
      <c r="E350" s="3">
        <v>0.94152961585122896</v>
      </c>
      <c r="F350" s="3">
        <v>0.98985969067393098</v>
      </c>
      <c r="G350" s="3">
        <v>3.21637867003068</v>
      </c>
      <c r="H350" s="3">
        <v>6.0136084651128101</v>
      </c>
      <c r="I350" s="3">
        <v>788.72</v>
      </c>
      <c r="J350" s="11">
        <v>5232474</v>
      </c>
      <c r="K350" s="11">
        <v>266782556656</v>
      </c>
      <c r="L350" s="3">
        <v>147.84</v>
      </c>
    </row>
    <row r="351" spans="2:12" x14ac:dyDescent="0.35">
      <c r="B351" s="9" t="s">
        <v>15</v>
      </c>
      <c r="C351" s="3">
        <v>5.7433061715211099E-2</v>
      </c>
      <c r="D351" s="3">
        <v>24.8093603120568</v>
      </c>
      <c r="E351" s="3">
        <v>0.88739434226691905</v>
      </c>
      <c r="F351" s="3">
        <v>0.98146922276569604</v>
      </c>
      <c r="G351" s="3">
        <v>4.4262231133462802</v>
      </c>
      <c r="H351" s="3">
        <v>7.75764262816221</v>
      </c>
      <c r="I351" s="3">
        <v>721.06</v>
      </c>
      <c r="J351" s="11">
        <v>3170969</v>
      </c>
      <c r="K351" s="11">
        <v>262541910400</v>
      </c>
      <c r="L351" s="3">
        <v>94.09</v>
      </c>
    </row>
    <row r="352" spans="2:12" x14ac:dyDescent="0.35">
      <c r="B352" s="9" t="s">
        <v>16</v>
      </c>
      <c r="C352" s="3">
        <v>2.5422007439483901E-2</v>
      </c>
      <c r="D352" s="3">
        <v>31.874756275328298</v>
      </c>
      <c r="E352" s="3">
        <v>0.96313473784199499</v>
      </c>
      <c r="F352" s="3">
        <v>0.99383001099797896</v>
      </c>
      <c r="G352" s="3">
        <v>2.46114240119421</v>
      </c>
      <c r="H352" s="3">
        <v>4.4680775285905598</v>
      </c>
      <c r="I352" s="3">
        <v>724.11</v>
      </c>
      <c r="J352" s="11">
        <v>3175295</v>
      </c>
      <c r="K352" s="11">
        <v>263047266944</v>
      </c>
      <c r="L352" s="3">
        <v>92.1</v>
      </c>
    </row>
    <row r="353" spans="2:12" x14ac:dyDescent="0.35">
      <c r="B353" s="9" t="s">
        <v>17</v>
      </c>
      <c r="C353" s="3">
        <v>2.36720183802465E-2</v>
      </c>
      <c r="D353" s="3">
        <v>32.490870053505297</v>
      </c>
      <c r="E353" s="3">
        <v>0.96658237908005595</v>
      </c>
      <c r="F353" s="3">
        <v>0.99423896969460701</v>
      </c>
      <c r="G353" s="3">
        <v>2.2966708883623301</v>
      </c>
      <c r="H353" s="3">
        <v>4.4619192592801404</v>
      </c>
      <c r="I353" s="3">
        <v>719.51</v>
      </c>
      <c r="J353" s="11">
        <v>3189890</v>
      </c>
      <c r="K353" s="11">
        <v>264434843904</v>
      </c>
      <c r="L353" s="3">
        <v>85.1</v>
      </c>
    </row>
    <row r="354" spans="2:12" x14ac:dyDescent="0.35">
      <c r="B354" s="9" t="s">
        <v>18</v>
      </c>
      <c r="C354" s="3">
        <v>2.2873403253351701E-2</v>
      </c>
      <c r="D354" s="3">
        <v>32.788528922193699</v>
      </c>
      <c r="E354" s="3">
        <v>0.96915964247654096</v>
      </c>
      <c r="F354" s="3">
        <v>0.99403236471086198</v>
      </c>
      <c r="G354" s="3">
        <v>2.2100151081772901</v>
      </c>
      <c r="H354" s="3">
        <v>4.3197300886861099</v>
      </c>
      <c r="I354" s="3">
        <v>720.96</v>
      </c>
      <c r="J354" s="11">
        <v>3224474</v>
      </c>
      <c r="K354" s="11">
        <v>267023975680</v>
      </c>
      <c r="L354" s="3">
        <v>80.53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1.97134401133933E-2</v>
      </c>
      <c r="D356" s="3">
        <v>34.071073024010303</v>
      </c>
      <c r="E356" s="3">
        <v>0.97306943928476797</v>
      </c>
      <c r="F356" s="3">
        <v>0.995944285508228</v>
      </c>
      <c r="G356" s="3">
        <v>1.9691000777896199</v>
      </c>
      <c r="H356" s="3">
        <v>3.74220216275521</v>
      </c>
      <c r="I356" s="3">
        <v>657.6</v>
      </c>
      <c r="J356" s="11">
        <v>2150436</v>
      </c>
      <c r="K356" s="11">
        <v>252200295424</v>
      </c>
      <c r="L356" s="3">
        <v>76.7</v>
      </c>
    </row>
    <row r="357" spans="2:12" x14ac:dyDescent="0.35">
      <c r="B357" s="9" t="s">
        <v>12</v>
      </c>
      <c r="C357" s="3">
        <v>2.3939124604351901E-2</v>
      </c>
      <c r="D357" s="3">
        <v>32.394430387649898</v>
      </c>
      <c r="E357" s="3">
        <v>0.96597262556737895</v>
      </c>
      <c r="F357" s="3">
        <v>0.99441116498856696</v>
      </c>
      <c r="G357" s="3">
        <v>2.3283758950812898</v>
      </c>
      <c r="H357" s="3">
        <v>4.3616653157558698</v>
      </c>
      <c r="I357" s="3">
        <v>707.34</v>
      </c>
      <c r="J357" s="11">
        <v>3177782</v>
      </c>
      <c r="K357" s="11">
        <v>263310589696</v>
      </c>
      <c r="L357" s="3">
        <v>80.53</v>
      </c>
    </row>
    <row r="358" spans="2:12" x14ac:dyDescent="0.35">
      <c r="B358" s="9" t="s">
        <v>13</v>
      </c>
      <c r="C358" s="3">
        <v>2.9296186658047601E-2</v>
      </c>
      <c r="D358" s="3">
        <v>30.647507632514699</v>
      </c>
      <c r="E358" s="3">
        <v>0.95566273145441105</v>
      </c>
      <c r="F358" s="3">
        <v>0.99266942163804395</v>
      </c>
      <c r="G358" s="3">
        <v>2.7513219973692302</v>
      </c>
      <c r="H358" s="3">
        <v>5.11736598326255</v>
      </c>
      <c r="I358" s="3">
        <v>739.6</v>
      </c>
      <c r="J358" s="11">
        <v>4205128</v>
      </c>
      <c r="K358" s="11">
        <v>266088163264</v>
      </c>
      <c r="L358" s="3">
        <v>82.6</v>
      </c>
    </row>
    <row r="359" spans="2:12" x14ac:dyDescent="0.35">
      <c r="B359" s="9" t="s">
        <v>14</v>
      </c>
      <c r="C359" s="3">
        <v>3.6654501854074803E-2</v>
      </c>
      <c r="D359" s="3">
        <v>28.707074023126101</v>
      </c>
      <c r="E359" s="3">
        <v>0.93640641997755503</v>
      </c>
      <c r="F359" s="3">
        <v>0.98883929707710505</v>
      </c>
      <c r="G359" s="3">
        <v>3.37998428049689</v>
      </c>
      <c r="H359" s="3">
        <v>6.2654345516034198</v>
      </c>
      <c r="I359" s="3">
        <v>770.62</v>
      </c>
      <c r="J359" s="11">
        <v>5232474</v>
      </c>
      <c r="K359" s="11">
        <v>266782556656</v>
      </c>
      <c r="L359" s="3">
        <v>147.84</v>
      </c>
    </row>
    <row r="360" spans="2:12" x14ac:dyDescent="0.35">
      <c r="B360" s="9" t="s">
        <v>15</v>
      </c>
      <c r="C360" s="3">
        <v>5.5459598130084997E-2</v>
      </c>
      <c r="D360" s="3">
        <v>25.1127684189407</v>
      </c>
      <c r="E360" s="3">
        <v>0.89529534313338199</v>
      </c>
      <c r="F360" s="3">
        <v>0.98277175535010897</v>
      </c>
      <c r="G360" s="3">
        <v>4.2321866389947704</v>
      </c>
      <c r="H360" s="3">
        <v>7.4223170521813699</v>
      </c>
      <c r="I360" s="3">
        <v>709.33</v>
      </c>
      <c r="J360" s="11">
        <v>3170969</v>
      </c>
      <c r="K360" s="11">
        <v>262541910400</v>
      </c>
      <c r="L360" s="3">
        <v>94.09</v>
      </c>
    </row>
    <row r="361" spans="2:12" x14ac:dyDescent="0.35">
      <c r="B361" s="9" t="s">
        <v>16</v>
      </c>
      <c r="C361" s="3">
        <v>2.3884629257953701E-2</v>
      </c>
      <c r="D361" s="3">
        <v>32.413847669246799</v>
      </c>
      <c r="E361" s="3">
        <v>0.96517670620210905</v>
      </c>
      <c r="F361" s="3">
        <v>0.99420095457526203</v>
      </c>
      <c r="G361" s="3">
        <v>2.3524447135539899</v>
      </c>
      <c r="H361" s="3">
        <v>4.3597276764657096</v>
      </c>
      <c r="I361" s="3">
        <v>709.69</v>
      </c>
      <c r="J361" s="11">
        <v>3175295</v>
      </c>
      <c r="K361" s="11">
        <v>263047266944</v>
      </c>
      <c r="L361" s="3">
        <v>92.1</v>
      </c>
    </row>
    <row r="362" spans="2:12" x14ac:dyDescent="0.35">
      <c r="B362" s="9" t="s">
        <v>17</v>
      </c>
      <c r="C362" s="3">
        <v>2.5330248347521098E-2</v>
      </c>
      <c r="D362" s="3">
        <v>31.906391314790898</v>
      </c>
      <c r="E362" s="3">
        <v>0.96356790161039296</v>
      </c>
      <c r="F362" s="3">
        <v>0.99380603122440003</v>
      </c>
      <c r="G362" s="3">
        <v>2.4063391349393699</v>
      </c>
      <c r="H362" s="3">
        <v>4.6078833900510796</v>
      </c>
      <c r="I362" s="3">
        <v>708.16</v>
      </c>
      <c r="J362" s="11">
        <v>3189890</v>
      </c>
      <c r="K362" s="11">
        <v>264434843904</v>
      </c>
      <c r="L362" s="3">
        <v>85.1</v>
      </c>
    </row>
    <row r="363" spans="2:12" x14ac:dyDescent="0.35">
      <c r="B363" s="9" t="s">
        <v>18</v>
      </c>
      <c r="C363" s="3">
        <v>2.24717082637668E-2</v>
      </c>
      <c r="D363" s="3">
        <v>32.9412385260188</v>
      </c>
      <c r="E363" s="3">
        <v>0.97025289985048002</v>
      </c>
      <c r="F363" s="3">
        <v>0.99471877841372902</v>
      </c>
      <c r="G363" s="3">
        <v>2.16260897432872</v>
      </c>
      <c r="H363" s="3">
        <v>4.2067024107534499</v>
      </c>
      <c r="I363" s="3">
        <v>709.94</v>
      </c>
      <c r="J363" s="11">
        <v>3224474</v>
      </c>
      <c r="K363" s="11">
        <v>267023975680</v>
      </c>
      <c r="L363" s="3">
        <v>80.53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1.9794015426495899E-2</v>
      </c>
      <c r="D365" s="3">
        <v>34.037094860676802</v>
      </c>
      <c r="E365" s="3">
        <v>0.97271496547629899</v>
      </c>
      <c r="F365" s="3">
        <v>0.99568707979590498</v>
      </c>
      <c r="G365" s="3">
        <v>1.9913965670181499</v>
      </c>
      <c r="H365" s="3">
        <v>3.7735066272686701</v>
      </c>
      <c r="I365" s="3">
        <v>668.18</v>
      </c>
      <c r="J365" s="11">
        <v>2150436</v>
      </c>
      <c r="K365" s="11">
        <v>252200295424</v>
      </c>
      <c r="L365" s="3">
        <v>76.7</v>
      </c>
    </row>
    <row r="366" spans="2:12" x14ac:dyDescent="0.35">
      <c r="B366" s="9" t="s">
        <v>12</v>
      </c>
      <c r="C366" s="3">
        <v>2.4306834536620098E-2</v>
      </c>
      <c r="D366" s="3">
        <v>32.262270683797503</v>
      </c>
      <c r="E366" s="3">
        <v>0.96574559425572404</v>
      </c>
      <c r="F366" s="3">
        <v>0.99418863362680499</v>
      </c>
      <c r="G366" s="3">
        <v>2.3668817106532098</v>
      </c>
      <c r="H366" s="3">
        <v>4.4214217870306696</v>
      </c>
      <c r="I366" s="3">
        <v>715.36</v>
      </c>
      <c r="J366" s="11">
        <v>3177782</v>
      </c>
      <c r="K366" s="11">
        <v>263310589696</v>
      </c>
      <c r="L366" s="3">
        <v>80.53</v>
      </c>
    </row>
    <row r="367" spans="2:12" x14ac:dyDescent="0.35">
      <c r="B367" s="9" t="s">
        <v>13</v>
      </c>
      <c r="C367" s="3">
        <v>2.9254882848881E-2</v>
      </c>
      <c r="D367" s="3">
        <v>30.659756526734199</v>
      </c>
      <c r="E367" s="3">
        <v>0.95576227893842003</v>
      </c>
      <c r="F367" s="3">
        <v>0.99265943098468101</v>
      </c>
      <c r="G367" s="3">
        <v>2.7461487268118598</v>
      </c>
      <c r="H367" s="3">
        <v>5.08271344539531</v>
      </c>
      <c r="I367" s="3">
        <v>750.17</v>
      </c>
      <c r="J367" s="11">
        <v>4205128</v>
      </c>
      <c r="K367" s="11">
        <v>266088163264</v>
      </c>
      <c r="L367" s="3">
        <v>82.6</v>
      </c>
    </row>
    <row r="368" spans="2:12" x14ac:dyDescent="0.35">
      <c r="B368" s="9" t="s">
        <v>14</v>
      </c>
      <c r="C368" s="3">
        <v>3.6942605075309498E-2</v>
      </c>
      <c r="D368" s="3">
        <v>28.6393134585044</v>
      </c>
      <c r="E368" s="3">
        <v>0.93637316911038804</v>
      </c>
      <c r="F368" s="3">
        <v>0.98875373864969396</v>
      </c>
      <c r="G368" s="3">
        <v>3.3945994142310099</v>
      </c>
      <c r="H368" s="3">
        <v>6.2055884340957697</v>
      </c>
      <c r="I368" s="3">
        <v>783.36</v>
      </c>
      <c r="J368" s="11">
        <v>5232474</v>
      </c>
      <c r="K368" s="11">
        <v>266782556656</v>
      </c>
      <c r="L368" s="3">
        <v>147.84</v>
      </c>
    </row>
    <row r="369" spans="2:13" x14ac:dyDescent="0.35">
      <c r="B369" s="9" t="s">
        <v>15</v>
      </c>
      <c r="C369" s="3">
        <v>5.64315939694362E-2</v>
      </c>
      <c r="D369" s="3">
        <v>24.962068973630299</v>
      </c>
      <c r="E369" s="3">
        <v>0.89174085335187803</v>
      </c>
      <c r="F369" s="3">
        <v>0.98188058252879196</v>
      </c>
      <c r="G369" s="3">
        <v>4.3042831707150899</v>
      </c>
      <c r="H369" s="3">
        <v>7.64184445474746</v>
      </c>
      <c r="I369" s="3">
        <v>718.85</v>
      </c>
      <c r="J369" s="11">
        <v>3170969</v>
      </c>
      <c r="K369" s="11">
        <v>262541910400</v>
      </c>
      <c r="L369" s="3">
        <v>94.09</v>
      </c>
    </row>
    <row r="370" spans="2:13" x14ac:dyDescent="0.35">
      <c r="B370" s="9" t="s">
        <v>16</v>
      </c>
      <c r="C370" s="3">
        <v>2.3748645117882598E-2</v>
      </c>
      <c r="D370" s="3">
        <v>32.4637285551294</v>
      </c>
      <c r="E370" s="3">
        <v>0.96540039492916996</v>
      </c>
      <c r="F370" s="3">
        <v>0.99422082471307305</v>
      </c>
      <c r="G370" s="3">
        <v>2.33810499822826</v>
      </c>
      <c r="H370" s="3">
        <v>4.3640750918724196</v>
      </c>
      <c r="I370" s="3">
        <v>719.19</v>
      </c>
      <c r="J370" s="11">
        <v>3175295</v>
      </c>
      <c r="K370" s="11">
        <v>263047266944</v>
      </c>
      <c r="L370" s="3">
        <v>92.1</v>
      </c>
    </row>
    <row r="371" spans="2:13" x14ac:dyDescent="0.35">
      <c r="B371" s="9" t="s">
        <v>17</v>
      </c>
      <c r="C371" s="3">
        <v>2.5405368763881098E-2</v>
      </c>
      <c r="D371" s="3">
        <v>31.880891361241702</v>
      </c>
      <c r="E371" s="3">
        <v>0.96367335544585497</v>
      </c>
      <c r="F371" s="3">
        <v>0.99389810370696796</v>
      </c>
      <c r="G371" s="3">
        <v>2.4164148905801999</v>
      </c>
      <c r="H371" s="3">
        <v>4.61302481494881</v>
      </c>
      <c r="I371" s="3">
        <v>716.54</v>
      </c>
      <c r="J371" s="11">
        <v>3189890</v>
      </c>
      <c r="K371" s="11">
        <v>264434843904</v>
      </c>
      <c r="L371" s="3">
        <v>85.1</v>
      </c>
    </row>
    <row r="372" spans="2:13" x14ac:dyDescent="0.35">
      <c r="B372" s="9" t="s">
        <v>18</v>
      </c>
      <c r="C372" s="3">
        <v>2.2263895038763502E-2</v>
      </c>
      <c r="D372" s="3">
        <v>33.021254942374703</v>
      </c>
      <c r="E372" s="3">
        <v>0.97045340255153301</v>
      </c>
      <c r="F372" s="3">
        <v>0.99488350364594602</v>
      </c>
      <c r="G372" s="3">
        <v>2.14051346900319</v>
      </c>
      <c r="H372" s="3">
        <v>4.1618541080026699</v>
      </c>
      <c r="I372" s="3">
        <v>719.03</v>
      </c>
      <c r="J372" s="11">
        <v>3224474</v>
      </c>
      <c r="K372" s="11">
        <v>267023975680</v>
      </c>
      <c r="L372" s="3">
        <v>80.53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2.11374947356524E-2</v>
      </c>
      <c r="D374" s="3">
        <v>33.4698020257756</v>
      </c>
      <c r="E374" s="3">
        <v>0.97064820325083501</v>
      </c>
      <c r="F374" s="3">
        <v>0.995031384647314</v>
      </c>
      <c r="G374" s="3">
        <v>2.1171541300338999</v>
      </c>
      <c r="H374" s="3">
        <v>3.94786598885347</v>
      </c>
      <c r="I374" s="3">
        <v>667.7</v>
      </c>
      <c r="J374" s="11">
        <v>2150436</v>
      </c>
      <c r="K374" s="11">
        <v>252200295424</v>
      </c>
      <c r="L374" s="3">
        <v>76.7</v>
      </c>
    </row>
    <row r="375" spans="2:13" x14ac:dyDescent="0.35">
      <c r="B375" s="9" t="s">
        <v>12</v>
      </c>
      <c r="C375" s="3">
        <v>2.31893611185978E-2</v>
      </c>
      <c r="D375" s="3">
        <v>32.668915837816598</v>
      </c>
      <c r="E375" s="3">
        <v>0.96727373272424599</v>
      </c>
      <c r="F375" s="3">
        <v>0.99464162192972105</v>
      </c>
      <c r="G375" s="3">
        <v>2.2617601983657201</v>
      </c>
      <c r="H375" s="3">
        <v>4.2961112945362103</v>
      </c>
      <c r="I375" s="3">
        <v>718.34</v>
      </c>
      <c r="J375" s="11">
        <v>3177782</v>
      </c>
      <c r="K375" s="11">
        <v>263310589696</v>
      </c>
      <c r="L375" s="3">
        <v>80.53</v>
      </c>
    </row>
    <row r="376" spans="2:13" x14ac:dyDescent="0.35">
      <c r="B376" s="9" t="s">
        <v>13</v>
      </c>
      <c r="C376" s="3">
        <v>3.0899385056894099E-2</v>
      </c>
      <c r="D376" s="3">
        <v>30.185911408596098</v>
      </c>
      <c r="E376" s="3">
        <v>0.95284138954324105</v>
      </c>
      <c r="F376" s="3">
        <v>0.99173186175182704</v>
      </c>
      <c r="G376" s="3">
        <v>2.85145500187804</v>
      </c>
      <c r="H376" s="3">
        <v>5.3616630668536898</v>
      </c>
      <c r="I376" s="3">
        <v>751.74</v>
      </c>
      <c r="J376" s="11">
        <v>4205128</v>
      </c>
      <c r="K376" s="11">
        <v>266088163264</v>
      </c>
      <c r="L376" s="3">
        <v>82.6</v>
      </c>
    </row>
    <row r="377" spans="2:13" x14ac:dyDescent="0.35">
      <c r="B377" s="9" t="s">
        <v>14</v>
      </c>
      <c r="C377" s="3">
        <v>3.1259824035912299E-2</v>
      </c>
      <c r="D377" s="3">
        <v>30.0859925101059</v>
      </c>
      <c r="E377" s="3">
        <v>0.94985663559223399</v>
      </c>
      <c r="F377" s="3">
        <v>0.99119486527601297</v>
      </c>
      <c r="G377" s="3">
        <v>2.9373151388938399</v>
      </c>
      <c r="H377" s="3">
        <v>5.5205955924243604</v>
      </c>
      <c r="I377" s="3">
        <v>783.79</v>
      </c>
      <c r="J377" s="11">
        <v>5232474</v>
      </c>
      <c r="K377" s="11">
        <v>266782556656</v>
      </c>
      <c r="L377" s="3">
        <v>147.84</v>
      </c>
    </row>
    <row r="378" spans="2:13" x14ac:dyDescent="0.35">
      <c r="B378" s="9" t="s">
        <v>15</v>
      </c>
      <c r="C378" s="3">
        <v>5.1863624060470397E-2</v>
      </c>
      <c r="D378" s="3">
        <v>25.6941376657646</v>
      </c>
      <c r="E378" s="3">
        <v>0.90548796144310695</v>
      </c>
      <c r="F378" s="3">
        <v>0.98415340851339606</v>
      </c>
      <c r="G378" s="3">
        <v>4.0120454003465698</v>
      </c>
      <c r="H378" s="3">
        <v>7.1366136542943197</v>
      </c>
      <c r="I378" s="3">
        <v>718.4</v>
      </c>
      <c r="J378" s="11">
        <v>3170969</v>
      </c>
      <c r="K378" s="11">
        <v>262541910400</v>
      </c>
      <c r="L378" s="3">
        <v>94.09</v>
      </c>
    </row>
    <row r="379" spans="2:13" x14ac:dyDescent="0.35">
      <c r="B379" s="9" t="s">
        <v>16</v>
      </c>
      <c r="C379" s="3">
        <v>2.5261696198709001E-2</v>
      </c>
      <c r="D379" s="3">
        <v>31.928928732633501</v>
      </c>
      <c r="E379" s="3">
        <v>0.96418053548550597</v>
      </c>
      <c r="F379" s="3">
        <v>0.99392988329235898</v>
      </c>
      <c r="G379" s="3">
        <v>2.4207737329718899</v>
      </c>
      <c r="H379" s="3">
        <v>4.4886918932792996</v>
      </c>
      <c r="I379" s="3">
        <v>717.87</v>
      </c>
      <c r="J379" s="11">
        <v>3175295</v>
      </c>
      <c r="K379" s="11">
        <v>263047266944</v>
      </c>
      <c r="L379" s="3">
        <v>92.1</v>
      </c>
    </row>
    <row r="380" spans="2:13" x14ac:dyDescent="0.35">
      <c r="B380" s="9" t="s">
        <v>17</v>
      </c>
      <c r="C380" s="3">
        <v>2.13945953536132E-2</v>
      </c>
      <c r="D380" s="3">
        <v>33.365856974119701</v>
      </c>
      <c r="E380" s="3">
        <v>0.97128540896373805</v>
      </c>
      <c r="F380" s="3">
        <v>0.995249990977914</v>
      </c>
      <c r="G380" s="3">
        <v>2.0769099118830501</v>
      </c>
      <c r="H380" s="3">
        <v>4.0558273739692696</v>
      </c>
      <c r="I380" s="3">
        <v>718.07</v>
      </c>
      <c r="J380" s="11">
        <v>3189890</v>
      </c>
      <c r="K380" s="11">
        <v>264434843904</v>
      </c>
      <c r="L380" s="3">
        <v>85.1</v>
      </c>
    </row>
    <row r="381" spans="2:13" x14ac:dyDescent="0.35">
      <c r="B381" s="9" t="s">
        <v>18</v>
      </c>
      <c r="C381" s="3">
        <v>2.2548261313985799E-2</v>
      </c>
      <c r="D381" s="3">
        <v>32.9123402610836</v>
      </c>
      <c r="E381" s="3">
        <v>0.96917020042479096</v>
      </c>
      <c r="F381" s="3">
        <v>0.99505993393404402</v>
      </c>
      <c r="G381" s="3">
        <v>2.1742647423122401</v>
      </c>
      <c r="H381" s="3">
        <v>4.2143910693247699</v>
      </c>
      <c r="I381" s="3">
        <v>718.22</v>
      </c>
      <c r="J381" s="11">
        <v>3224474</v>
      </c>
      <c r="K381" s="11">
        <v>267023975680</v>
      </c>
      <c r="L381" s="3">
        <v>80.53</v>
      </c>
    </row>
    <row r="382" spans="2:13" x14ac:dyDescent="0.35">
      <c r="B382" s="10" t="s">
        <v>19</v>
      </c>
      <c r="C382" s="10">
        <f t="shared" ref="C382:L382" si="8">(SUM(C293:C300)+SUM(C302:C309)+SUM(C311:C318)+SUM(C320:C327)+SUM(C329:C336)+SUM(C338:C345)+SUM(C347:C354)+SUM(C356:C363)+SUM(C365:C372)+SUM(C374:C381))/80</f>
        <v>2.9286117027167314E-2</v>
      </c>
      <c r="D382" s="10">
        <f t="shared" si="8"/>
        <v>31.10473349686842</v>
      </c>
      <c r="E382" s="10">
        <f t="shared" si="8"/>
        <v>0.95393378098467907</v>
      </c>
      <c r="F382" s="10">
        <f t="shared" si="8"/>
        <v>0.99226750426472421</v>
      </c>
      <c r="G382" s="10">
        <f t="shared" si="8"/>
        <v>2.6757993732040362</v>
      </c>
      <c r="H382" s="10">
        <f t="shared" si="8"/>
        <v>4.9756671295374719</v>
      </c>
      <c r="I382" s="10">
        <f>(SUM(I293:I300)+SUM(I302:I309)+SUM(I311:I318)+SUM(I320:I327)+SUM(I329:I336)+SUM(I338:I345)+SUM(I347:I354)+SUM(I356:I363)+SUM(I365:I372)+SUM(I374:I381))/80</f>
        <v>723.75162499999999</v>
      </c>
      <c r="J382" s="10">
        <f t="shared" si="8"/>
        <v>3440806</v>
      </c>
      <c r="K382" s="10">
        <f t="shared" si="8"/>
        <v>263178700246</v>
      </c>
      <c r="L382" s="10">
        <f t="shared" si="8"/>
        <v>92.436249999999987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2.5630259658143494E-2</v>
      </c>
      <c r="D383" s="12">
        <f t="shared" ref="D383:L383" si="9">SUM(D293:D296,D298:D300,D302:D305,D307:D309,D311:D314,D316:D318,D320:D323,D325:D327,D329:D332,D334:D336,D338:D341,D343:D345,D347:D350,D352:D354,D356:D359,D361:D363,D365:D368,D370:D372,D374:D377,D379:D381)/70</f>
        <v>31.947094757605608</v>
      </c>
      <c r="E383" s="12">
        <f t="shared" si="9"/>
        <v>0.96211571216078851</v>
      </c>
      <c r="F383" s="12">
        <f t="shared" si="9"/>
        <v>0.99363231163015509</v>
      </c>
      <c r="G383" s="12">
        <f t="shared" si="9"/>
        <v>2.4558732379407426</v>
      </c>
      <c r="H383" s="12">
        <f t="shared" si="9"/>
        <v>4.6276551106428885</v>
      </c>
      <c r="I383" s="12">
        <f t="shared" si="9"/>
        <v>724.5440000000001</v>
      </c>
      <c r="J383" s="12">
        <f t="shared" si="9"/>
        <v>3479354.1428571427</v>
      </c>
      <c r="K383" s="12">
        <f t="shared" si="9"/>
        <v>263269670224</v>
      </c>
      <c r="L383" s="12">
        <f t="shared" si="9"/>
        <v>92.200000000000031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1.43835277363836E-2</v>
      </c>
      <c r="D388" s="3">
        <v>36.783903342047402</v>
      </c>
      <c r="E388" s="3">
        <v>0.95888571883053997</v>
      </c>
      <c r="F388" s="3">
        <v>0.99093273239826096</v>
      </c>
      <c r="G388" s="3">
        <v>3.22945632591142</v>
      </c>
      <c r="H388" s="3">
        <v>1.49832376390859</v>
      </c>
      <c r="I388" s="3">
        <v>382.03</v>
      </c>
      <c r="J388" s="11">
        <v>2989882</v>
      </c>
      <c r="K388" s="11">
        <v>155929088000</v>
      </c>
      <c r="L388" s="3">
        <v>56.64</v>
      </c>
    </row>
    <row r="389" spans="2:12" x14ac:dyDescent="0.35">
      <c r="B389" s="9" t="s">
        <v>12</v>
      </c>
      <c r="C389" s="3">
        <v>1.68183002539633E-2</v>
      </c>
      <c r="D389" s="3">
        <v>35.441525599988999</v>
      </c>
      <c r="E389" s="3">
        <v>0.94514855300986</v>
      </c>
      <c r="F389" s="3">
        <v>0.98816601790101799</v>
      </c>
      <c r="G389" s="3">
        <v>3.67598252613712</v>
      </c>
      <c r="H389" s="3">
        <v>1.74975530025292</v>
      </c>
      <c r="I389" s="3">
        <v>426.07</v>
      </c>
      <c r="J389" s="11">
        <v>4424567</v>
      </c>
      <c r="K389" s="11">
        <v>162743567360</v>
      </c>
      <c r="L389" s="3">
        <v>60.39</v>
      </c>
    </row>
    <row r="390" spans="2:12" x14ac:dyDescent="0.35">
      <c r="B390" s="9" t="s">
        <v>13</v>
      </c>
      <c r="C390" s="3">
        <v>2.32511667724851E-2</v>
      </c>
      <c r="D390" s="3">
        <v>32.648145161015201</v>
      </c>
      <c r="E390" s="3">
        <v>0.90819339213882599</v>
      </c>
      <c r="F390" s="3">
        <v>0.98194016991992705</v>
      </c>
      <c r="G390" s="3">
        <v>4.7379344347462302</v>
      </c>
      <c r="H390" s="3">
        <v>2.0921625017425902</v>
      </c>
      <c r="I390" s="3">
        <v>460.07</v>
      </c>
      <c r="J390" s="11">
        <v>5859252</v>
      </c>
      <c r="K390" s="11">
        <v>164447187200</v>
      </c>
      <c r="L390" s="3">
        <v>90.46</v>
      </c>
    </row>
    <row r="391" spans="2:12" x14ac:dyDescent="0.35">
      <c r="B391" s="9" t="s">
        <v>14</v>
      </c>
      <c r="C391" s="3">
        <v>2.8961538249050501E-2</v>
      </c>
      <c r="D391" s="3">
        <v>30.748273897797301</v>
      </c>
      <c r="E391" s="3">
        <v>0.85154087349500196</v>
      </c>
      <c r="F391" s="3">
        <v>0.97367350148282905</v>
      </c>
      <c r="G391" s="3">
        <v>5.7842906555862799</v>
      </c>
      <c r="H391" s="3">
        <v>2.61513920087648</v>
      </c>
      <c r="I391" s="3">
        <v>484.42</v>
      </c>
      <c r="J391" s="11">
        <v>7293937</v>
      </c>
      <c r="K391" s="11">
        <v>164873092160</v>
      </c>
      <c r="L391" s="3">
        <v>68.42</v>
      </c>
    </row>
    <row r="392" spans="2:12" x14ac:dyDescent="0.35">
      <c r="B392" s="9" t="s">
        <v>15</v>
      </c>
      <c r="C392" s="3">
        <v>2.2897325221830099E-2</v>
      </c>
      <c r="D392" s="3">
        <v>32.776874715144501</v>
      </c>
      <c r="E392" s="3">
        <v>0.91147094488582303</v>
      </c>
      <c r="F392" s="3">
        <v>0.98930179681141495</v>
      </c>
      <c r="G392" s="3">
        <v>3.65894770504574</v>
      </c>
      <c r="H392" s="3">
        <v>2.1823350860519302</v>
      </c>
      <c r="I392" s="3">
        <v>427.48</v>
      </c>
      <c r="J392" s="11">
        <v>4417754</v>
      </c>
      <c r="K392" s="11">
        <v>162344253440</v>
      </c>
      <c r="L392" s="3">
        <v>67.11</v>
      </c>
    </row>
    <row r="393" spans="2:12" x14ac:dyDescent="0.35">
      <c r="B393" s="9" t="s">
        <v>16</v>
      </c>
      <c r="C393" s="3">
        <v>1.7805008277837601E-2</v>
      </c>
      <c r="D393" s="3">
        <v>34.9511045285156</v>
      </c>
      <c r="E393" s="3">
        <v>0.94618190722692797</v>
      </c>
      <c r="F393" s="3">
        <v>0.99050989599580197</v>
      </c>
      <c r="G393" s="3">
        <v>3.38040831733016</v>
      </c>
      <c r="H393" s="3">
        <v>1.7507369265027</v>
      </c>
      <c r="I393" s="3">
        <v>426.7</v>
      </c>
      <c r="J393" s="11">
        <v>4422080</v>
      </c>
      <c r="K393" s="11">
        <v>162606776320</v>
      </c>
      <c r="L393" s="3">
        <v>60.02</v>
      </c>
    </row>
    <row r="394" spans="2:12" x14ac:dyDescent="0.35">
      <c r="B394" s="9" t="s">
        <v>17</v>
      </c>
      <c r="C394" s="3">
        <v>1.81412983657857E-2</v>
      </c>
      <c r="D394" s="3">
        <v>34.791646079815202</v>
      </c>
      <c r="E394" s="3">
        <v>0.935562027614525</v>
      </c>
      <c r="F394" s="3">
        <v>0.98563919654096899</v>
      </c>
      <c r="G394" s="3">
        <v>4.3401428528506898</v>
      </c>
      <c r="H394" s="3">
        <v>1.8078656959377499</v>
      </c>
      <c r="I394" s="3">
        <v>426.02</v>
      </c>
      <c r="J394" s="11">
        <v>4436675</v>
      </c>
      <c r="K394" s="11">
        <v>163327595520</v>
      </c>
      <c r="L394" s="3">
        <v>59.47</v>
      </c>
    </row>
    <row r="395" spans="2:12" x14ac:dyDescent="0.35">
      <c r="B395" s="9" t="s">
        <v>18</v>
      </c>
      <c r="C395" s="3">
        <v>1.5451906991871101E-2</v>
      </c>
      <c r="D395" s="3">
        <v>36.172153479742398</v>
      </c>
      <c r="E395" s="3">
        <v>0.94641044272674502</v>
      </c>
      <c r="F395" s="3">
        <v>0.987718448336522</v>
      </c>
      <c r="G395" s="3">
        <v>3.9295510868247399</v>
      </c>
      <c r="H395" s="3">
        <v>1.6135978270262501</v>
      </c>
      <c r="I395" s="3">
        <v>426.28</v>
      </c>
      <c r="J395" s="11">
        <v>4471259</v>
      </c>
      <c r="K395" s="11">
        <v>164672599040</v>
      </c>
      <c r="L395" s="3">
        <v>86.65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1.6463750980728699E-2</v>
      </c>
      <c r="D397" s="3">
        <v>35.622385223563199</v>
      </c>
      <c r="E397" s="3">
        <v>0.95389859467203997</v>
      </c>
      <c r="F397" s="3">
        <v>0.99145914974119198</v>
      </c>
      <c r="G397" s="3">
        <v>3.32801000067913</v>
      </c>
      <c r="H397" s="3">
        <v>1.6096018461966699</v>
      </c>
      <c r="I397" s="3">
        <v>381.62</v>
      </c>
      <c r="J397" s="11">
        <v>2989882</v>
      </c>
      <c r="K397" s="11">
        <v>155929088000</v>
      </c>
      <c r="L397" s="3">
        <v>56.64</v>
      </c>
    </row>
    <row r="398" spans="2:12" x14ac:dyDescent="0.35">
      <c r="B398" s="9" t="s">
        <v>12</v>
      </c>
      <c r="C398" s="3">
        <v>1.6245350080873099E-2</v>
      </c>
      <c r="D398" s="3">
        <v>35.740628903204602</v>
      </c>
      <c r="E398" s="3">
        <v>0.94677448045210499</v>
      </c>
      <c r="F398" s="3">
        <v>0.98862141642330503</v>
      </c>
      <c r="G398" s="3">
        <v>3.8048455170731201</v>
      </c>
      <c r="H398" s="3">
        <v>1.697847249943</v>
      </c>
      <c r="I398" s="3">
        <v>425.87</v>
      </c>
      <c r="J398" s="11">
        <v>4424567</v>
      </c>
      <c r="K398" s="11">
        <v>162743567360</v>
      </c>
      <c r="L398" s="3">
        <v>60.39</v>
      </c>
    </row>
    <row r="399" spans="2:12" x14ac:dyDescent="0.35">
      <c r="B399" s="9" t="s">
        <v>13</v>
      </c>
      <c r="C399" s="3">
        <v>2.3145681238212201E-2</v>
      </c>
      <c r="D399" s="3">
        <v>32.687616153339803</v>
      </c>
      <c r="E399" s="3">
        <v>0.90267734041750203</v>
      </c>
      <c r="F399" s="3">
        <v>0.98215059782457803</v>
      </c>
      <c r="G399" s="3">
        <v>4.8227380625813003</v>
      </c>
      <c r="H399" s="3">
        <v>2.1406423306977</v>
      </c>
      <c r="I399" s="3">
        <v>461.5</v>
      </c>
      <c r="J399" s="11">
        <v>5859252</v>
      </c>
      <c r="K399" s="11">
        <v>164447187200</v>
      </c>
      <c r="L399" s="3">
        <v>90.46</v>
      </c>
    </row>
    <row r="400" spans="2:12" x14ac:dyDescent="0.35">
      <c r="B400" s="9" t="s">
        <v>14</v>
      </c>
      <c r="C400" s="3">
        <v>2.3554721547993901E-2</v>
      </c>
      <c r="D400" s="3">
        <v>32.537720080461099</v>
      </c>
      <c r="E400" s="3">
        <v>0.89815962285430095</v>
      </c>
      <c r="F400" s="3">
        <v>0.97886278414708205</v>
      </c>
      <c r="G400" s="3">
        <v>5.0485897876832304</v>
      </c>
      <c r="H400" s="3">
        <v>2.2208543647630399</v>
      </c>
      <c r="I400" s="3">
        <v>499.49</v>
      </c>
      <c r="J400" s="11">
        <v>7293937</v>
      </c>
      <c r="K400" s="11">
        <v>164873092160</v>
      </c>
      <c r="L400" s="3">
        <v>68.42</v>
      </c>
    </row>
    <row r="401" spans="2:12" x14ac:dyDescent="0.35">
      <c r="B401" s="9" t="s">
        <v>15</v>
      </c>
      <c r="C401" s="3">
        <v>2.07698233301284E-2</v>
      </c>
      <c r="D401" s="3">
        <v>33.620745171810903</v>
      </c>
      <c r="E401" s="3">
        <v>0.92506465962930795</v>
      </c>
      <c r="F401" s="3">
        <v>0.99092907120843798</v>
      </c>
      <c r="G401" s="3">
        <v>3.3382306056912898</v>
      </c>
      <c r="H401" s="3">
        <v>2.06163006204876</v>
      </c>
      <c r="I401" s="3">
        <v>434.32</v>
      </c>
      <c r="J401" s="11">
        <v>4417754</v>
      </c>
      <c r="K401" s="11">
        <v>162344253440</v>
      </c>
      <c r="L401" s="3">
        <v>67.11</v>
      </c>
    </row>
    <row r="402" spans="2:12" x14ac:dyDescent="0.35">
      <c r="B402" s="9" t="s">
        <v>16</v>
      </c>
      <c r="C402" s="3">
        <v>1.94817843172926E-2</v>
      </c>
      <c r="D402" s="3">
        <v>34.174159852912197</v>
      </c>
      <c r="E402" s="3">
        <v>0.93241231108269296</v>
      </c>
      <c r="F402" s="3">
        <v>0.98663533001718395</v>
      </c>
      <c r="G402" s="3">
        <v>3.7808698058440302</v>
      </c>
      <c r="H402" s="3">
        <v>1.91312125892517</v>
      </c>
      <c r="I402" s="3">
        <v>431.5</v>
      </c>
      <c r="J402" s="11">
        <v>4422080</v>
      </c>
      <c r="K402" s="11">
        <v>162606776320</v>
      </c>
      <c r="L402" s="3">
        <v>60.02</v>
      </c>
    </row>
    <row r="403" spans="2:12" x14ac:dyDescent="0.35">
      <c r="B403" s="9" t="s">
        <v>17</v>
      </c>
      <c r="C403" s="3">
        <v>1.5163939512272301E-2</v>
      </c>
      <c r="D403" s="3">
        <v>36.332401738481899</v>
      </c>
      <c r="E403" s="3">
        <v>0.95248415886292304</v>
      </c>
      <c r="F403" s="3">
        <v>0.988508635279301</v>
      </c>
      <c r="G403" s="3">
        <v>3.7125146782682799</v>
      </c>
      <c r="H403" s="3">
        <v>1.6637456095210099</v>
      </c>
      <c r="I403" s="3">
        <v>430.4</v>
      </c>
      <c r="J403" s="11">
        <v>4436675</v>
      </c>
      <c r="K403" s="11">
        <v>163327595520</v>
      </c>
      <c r="L403" s="3">
        <v>59.47</v>
      </c>
    </row>
    <row r="404" spans="2:12" x14ac:dyDescent="0.35">
      <c r="B404" s="9" t="s">
        <v>18</v>
      </c>
      <c r="C404" s="3">
        <v>1.7111471905247099E-2</v>
      </c>
      <c r="D404" s="3">
        <v>35.293328727212902</v>
      </c>
      <c r="E404" s="3">
        <v>0.94446837239764703</v>
      </c>
      <c r="F404" s="3">
        <v>0.98441736205033303</v>
      </c>
      <c r="G404" s="3">
        <v>4.1257229680815799</v>
      </c>
      <c r="H404" s="3">
        <v>1.68200377238951</v>
      </c>
      <c r="I404" s="3">
        <v>433.16</v>
      </c>
      <c r="J404" s="11">
        <v>4471259</v>
      </c>
      <c r="K404" s="11">
        <v>164672599040</v>
      </c>
      <c r="L404" s="3">
        <v>86.65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1.37800150879465E-2</v>
      </c>
      <c r="D406" s="3">
        <v>37.151223540027402</v>
      </c>
      <c r="E406" s="3">
        <v>0.95978159896484005</v>
      </c>
      <c r="F406" s="3">
        <v>0.99150437261694202</v>
      </c>
      <c r="G406" s="3">
        <v>3.0691246202325599</v>
      </c>
      <c r="H406" s="3">
        <v>1.51887580312116</v>
      </c>
      <c r="I406" s="3">
        <v>386.17</v>
      </c>
      <c r="J406" s="11">
        <v>2989882</v>
      </c>
      <c r="K406" s="11">
        <v>155929088000</v>
      </c>
      <c r="L406" s="3">
        <v>56.64</v>
      </c>
    </row>
    <row r="407" spans="2:12" x14ac:dyDescent="0.35">
      <c r="B407" s="9" t="s">
        <v>12</v>
      </c>
      <c r="C407" s="3">
        <v>1.6893941825024902E-2</v>
      </c>
      <c r="D407" s="3">
        <v>35.402446132166801</v>
      </c>
      <c r="E407" s="3">
        <v>0.94560996170529998</v>
      </c>
      <c r="F407" s="3">
        <v>0.98530982874239303</v>
      </c>
      <c r="G407" s="3">
        <v>3.7063611838660102</v>
      </c>
      <c r="H407" s="3">
        <v>1.7648286739774901</v>
      </c>
      <c r="I407" s="3">
        <v>429.65</v>
      </c>
      <c r="J407" s="11">
        <v>4424567</v>
      </c>
      <c r="K407" s="11">
        <v>162743567360</v>
      </c>
      <c r="L407" s="3">
        <v>60.39</v>
      </c>
    </row>
    <row r="408" spans="2:12" x14ac:dyDescent="0.35">
      <c r="B408" s="9" t="s">
        <v>13</v>
      </c>
      <c r="C408" s="3">
        <v>2.04191456102965E-2</v>
      </c>
      <c r="D408" s="3">
        <v>33.770946388409499</v>
      </c>
      <c r="E408" s="3">
        <v>0.92386545124143404</v>
      </c>
      <c r="F408" s="3">
        <v>0.98539458182608997</v>
      </c>
      <c r="G408" s="3">
        <v>4.21193175989153</v>
      </c>
      <c r="H408" s="3">
        <v>1.96484179919803</v>
      </c>
      <c r="I408" s="3">
        <v>467.85</v>
      </c>
      <c r="J408" s="11">
        <v>5859252</v>
      </c>
      <c r="K408" s="11">
        <v>164447187200</v>
      </c>
      <c r="L408" s="3">
        <v>90.46</v>
      </c>
    </row>
    <row r="409" spans="2:12" x14ac:dyDescent="0.35">
      <c r="B409" s="9" t="s">
        <v>14</v>
      </c>
      <c r="C409" s="3">
        <v>2.9215534709485801E-2</v>
      </c>
      <c r="D409" s="3">
        <v>30.674192065909001</v>
      </c>
      <c r="E409" s="3">
        <v>0.84505777006598604</v>
      </c>
      <c r="F409" s="3">
        <v>0.97100632917055796</v>
      </c>
      <c r="G409" s="3">
        <v>6.4322316897840297</v>
      </c>
      <c r="H409" s="3">
        <v>2.6900887876297301</v>
      </c>
      <c r="I409" s="3">
        <v>503.34</v>
      </c>
      <c r="J409" s="11">
        <v>7293937</v>
      </c>
      <c r="K409" s="11">
        <v>164873092160</v>
      </c>
      <c r="L409" s="3">
        <v>68.42</v>
      </c>
    </row>
    <row r="410" spans="2:12" x14ac:dyDescent="0.35">
      <c r="B410" s="9" t="s">
        <v>15</v>
      </c>
      <c r="C410" s="3">
        <v>2.20778181031113E-2</v>
      </c>
      <c r="D410" s="3">
        <v>33.093161623540603</v>
      </c>
      <c r="E410" s="3">
        <v>0.91762001519068603</v>
      </c>
      <c r="F410" s="3">
        <v>0.98883591037820295</v>
      </c>
      <c r="G410" s="3">
        <v>3.4926761136984301</v>
      </c>
      <c r="H410" s="3">
        <v>2.1806851684805402</v>
      </c>
      <c r="I410" s="3">
        <v>432.32</v>
      </c>
      <c r="J410" s="11">
        <v>4417754</v>
      </c>
      <c r="K410" s="11">
        <v>162344253440</v>
      </c>
      <c r="L410" s="3">
        <v>67.11</v>
      </c>
    </row>
    <row r="411" spans="2:12" x14ac:dyDescent="0.35">
      <c r="B411" s="9" t="s">
        <v>16</v>
      </c>
      <c r="C411" s="3">
        <v>1.9957874974096599E-2</v>
      </c>
      <c r="D411" s="3">
        <v>33.966621116646799</v>
      </c>
      <c r="E411" s="3">
        <v>0.93122826370170397</v>
      </c>
      <c r="F411" s="3">
        <v>0.98857557577106403</v>
      </c>
      <c r="G411" s="3">
        <v>3.7478240388674098</v>
      </c>
      <c r="H411" s="3">
        <v>1.99779874260381</v>
      </c>
      <c r="I411" s="3">
        <v>433.67</v>
      </c>
      <c r="J411" s="11">
        <v>4422080</v>
      </c>
      <c r="K411" s="11">
        <v>162606776320</v>
      </c>
      <c r="L411" s="3">
        <v>60.02</v>
      </c>
    </row>
    <row r="412" spans="2:12" x14ac:dyDescent="0.35">
      <c r="B412" s="9" t="s">
        <v>17</v>
      </c>
      <c r="C412" s="3">
        <v>1.7181596673318301E-2</v>
      </c>
      <c r="D412" s="3">
        <v>35.259601628633</v>
      </c>
      <c r="E412" s="3">
        <v>0.93849012925165998</v>
      </c>
      <c r="F412" s="3">
        <v>0.98487564737523303</v>
      </c>
      <c r="G412" s="3">
        <v>4.2212716239215302</v>
      </c>
      <c r="H412" s="3">
        <v>1.7800474026653399</v>
      </c>
      <c r="I412" s="3">
        <v>431.54</v>
      </c>
      <c r="J412" s="11">
        <v>4436675</v>
      </c>
      <c r="K412" s="11">
        <v>163327595520</v>
      </c>
      <c r="L412" s="3">
        <v>59.47</v>
      </c>
    </row>
    <row r="413" spans="2:12" x14ac:dyDescent="0.35">
      <c r="B413" s="9" t="s">
        <v>18</v>
      </c>
      <c r="C413" s="3">
        <v>1.77711995103795E-2</v>
      </c>
      <c r="D413" s="3">
        <v>34.969550214694102</v>
      </c>
      <c r="E413" s="3">
        <v>0.93483472570745096</v>
      </c>
      <c r="F413" s="3">
        <v>0.98304193692667696</v>
      </c>
      <c r="G413" s="3">
        <v>4.5323648600089204</v>
      </c>
      <c r="H413" s="3">
        <v>1.8097679036215899</v>
      </c>
      <c r="I413" s="3">
        <v>431.6</v>
      </c>
      <c r="J413" s="11">
        <v>4471259</v>
      </c>
      <c r="K413" s="11">
        <v>164672599040</v>
      </c>
      <c r="L413" s="3">
        <v>86.65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1.48797338031901E-2</v>
      </c>
      <c r="D415" s="3">
        <v>36.493463944931499</v>
      </c>
      <c r="E415" s="3">
        <v>0.957230165443404</v>
      </c>
      <c r="F415" s="3">
        <v>0.99005592757041205</v>
      </c>
      <c r="G415" s="3">
        <v>3.2698624246414201</v>
      </c>
      <c r="H415" s="3">
        <v>1.49008484822226</v>
      </c>
      <c r="I415" s="3">
        <v>387.68</v>
      </c>
      <c r="J415" s="11">
        <v>2989882</v>
      </c>
      <c r="K415" s="11">
        <v>155929088000</v>
      </c>
      <c r="L415" s="3">
        <v>56.64</v>
      </c>
    </row>
    <row r="416" spans="2:12" x14ac:dyDescent="0.35">
      <c r="B416" s="9" t="s">
        <v>12</v>
      </c>
      <c r="C416" s="3">
        <v>1.6603741640132699E-2</v>
      </c>
      <c r="D416" s="3">
        <v>35.551202673422097</v>
      </c>
      <c r="E416" s="3">
        <v>0.950541163680243</v>
      </c>
      <c r="F416" s="3">
        <v>0.98854247813779095</v>
      </c>
      <c r="G416" s="3">
        <v>3.4985431135296698</v>
      </c>
      <c r="H416" s="3">
        <v>1.69414955628109</v>
      </c>
      <c r="I416" s="3">
        <v>431.17</v>
      </c>
      <c r="J416" s="11">
        <v>4424567</v>
      </c>
      <c r="K416" s="11">
        <v>162743567360</v>
      </c>
      <c r="L416" s="3">
        <v>60.39</v>
      </c>
    </row>
    <row r="417" spans="2:12" x14ac:dyDescent="0.35">
      <c r="B417" s="9" t="s">
        <v>13</v>
      </c>
      <c r="C417" s="3">
        <v>2.4620737458127699E-2</v>
      </c>
      <c r="D417" s="3">
        <v>32.153161286776502</v>
      </c>
      <c r="E417" s="3">
        <v>0.89246207102477904</v>
      </c>
      <c r="F417" s="3">
        <v>0.98075722658020503</v>
      </c>
      <c r="G417" s="3">
        <v>4.9019359894436896</v>
      </c>
      <c r="H417" s="3">
        <v>2.24682359776107</v>
      </c>
      <c r="I417" s="3">
        <v>467.95</v>
      </c>
      <c r="J417" s="11">
        <v>5859252</v>
      </c>
      <c r="K417" s="11">
        <v>164447187200</v>
      </c>
      <c r="L417" s="3">
        <v>90.46</v>
      </c>
    </row>
    <row r="418" spans="2:12" x14ac:dyDescent="0.35">
      <c r="B418" s="9" t="s">
        <v>14</v>
      </c>
      <c r="C418" s="3">
        <v>2.6630664376336599E-2</v>
      </c>
      <c r="D418" s="3">
        <v>31.474142328692601</v>
      </c>
      <c r="E418" s="3">
        <v>0.880857853190399</v>
      </c>
      <c r="F418" s="3">
        <v>0.97537757055074303</v>
      </c>
      <c r="G418" s="3">
        <v>5.5729007938246697</v>
      </c>
      <c r="H418" s="3">
        <v>2.4685639816182401</v>
      </c>
      <c r="I418" s="3">
        <v>504.82</v>
      </c>
      <c r="J418" s="11">
        <v>7293937</v>
      </c>
      <c r="K418" s="11">
        <v>164873092160</v>
      </c>
      <c r="L418" s="3">
        <v>68.42</v>
      </c>
    </row>
    <row r="419" spans="2:12" x14ac:dyDescent="0.35">
      <c r="B419" s="9" t="s">
        <v>15</v>
      </c>
      <c r="C419" s="3">
        <v>2.5261076290872798E-2</v>
      </c>
      <c r="D419" s="3">
        <v>31.9283905427443</v>
      </c>
      <c r="E419" s="3">
        <v>0.89885264316702196</v>
      </c>
      <c r="F419" s="3">
        <v>0.98643212604695496</v>
      </c>
      <c r="G419" s="3">
        <v>3.90329739703171</v>
      </c>
      <c r="H419" s="3">
        <v>2.2318627087143899</v>
      </c>
      <c r="I419" s="3">
        <v>430.48</v>
      </c>
      <c r="J419" s="11">
        <v>4417754</v>
      </c>
      <c r="K419" s="11">
        <v>162344253440</v>
      </c>
      <c r="L419" s="3">
        <v>67.11</v>
      </c>
    </row>
    <row r="420" spans="2:12" x14ac:dyDescent="0.35">
      <c r="B420" s="9" t="s">
        <v>16</v>
      </c>
      <c r="C420" s="3">
        <v>2.1869119910009598E-2</v>
      </c>
      <c r="D420" s="3">
        <v>33.176403266309997</v>
      </c>
      <c r="E420" s="3">
        <v>0.91766511326377198</v>
      </c>
      <c r="F420" s="3">
        <v>0.98370848764832597</v>
      </c>
      <c r="G420" s="3">
        <v>4.0743385511401202</v>
      </c>
      <c r="H420" s="3">
        <v>2.1538749684409502</v>
      </c>
      <c r="I420" s="3">
        <v>430.96</v>
      </c>
      <c r="J420" s="11">
        <v>4422080</v>
      </c>
      <c r="K420" s="11">
        <v>162606776320</v>
      </c>
      <c r="L420" s="3">
        <v>60.02</v>
      </c>
    </row>
    <row r="421" spans="2:12" x14ac:dyDescent="0.35">
      <c r="B421" s="9" t="s">
        <v>17</v>
      </c>
      <c r="C421" s="3">
        <v>1.8333437697369399E-2</v>
      </c>
      <c r="D421" s="3">
        <v>34.699776034847403</v>
      </c>
      <c r="E421" s="3">
        <v>0.93650228275687797</v>
      </c>
      <c r="F421" s="3">
        <v>0.985186402547929</v>
      </c>
      <c r="G421" s="3">
        <v>4.1572851707228402</v>
      </c>
      <c r="H421" s="3">
        <v>1.8881336521769101</v>
      </c>
      <c r="I421" s="3">
        <v>429.17</v>
      </c>
      <c r="J421" s="11">
        <v>4436675</v>
      </c>
      <c r="K421" s="11">
        <v>163327595520</v>
      </c>
      <c r="L421" s="3">
        <v>59.47</v>
      </c>
    </row>
    <row r="422" spans="2:12" x14ac:dyDescent="0.35">
      <c r="B422" s="9" t="s">
        <v>18</v>
      </c>
      <c r="C422" s="3">
        <v>1.6910733729300902E-2</v>
      </c>
      <c r="D422" s="3">
        <v>35.396852337344903</v>
      </c>
      <c r="E422" s="3">
        <v>0.94011850161636201</v>
      </c>
      <c r="F422" s="3">
        <v>0.982477746707207</v>
      </c>
      <c r="G422" s="3">
        <v>4.2810992033458097</v>
      </c>
      <c r="H422" s="3">
        <v>1.7810710772672</v>
      </c>
      <c r="I422" s="3">
        <v>430.85</v>
      </c>
      <c r="J422" s="11">
        <v>4471259</v>
      </c>
      <c r="K422" s="11">
        <v>164672599040</v>
      </c>
      <c r="L422" s="3">
        <v>86.65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1.4141296297341101E-2</v>
      </c>
      <c r="D424" s="3">
        <v>36.931397853503597</v>
      </c>
      <c r="E424" s="3">
        <v>0.95710271867624197</v>
      </c>
      <c r="F424" s="3">
        <v>0.99123032807608102</v>
      </c>
      <c r="G424" s="3">
        <v>3.2572762130069499</v>
      </c>
      <c r="H424" s="3">
        <v>1.5036767112271701</v>
      </c>
      <c r="I424" s="3">
        <v>388.74</v>
      </c>
      <c r="J424" s="11">
        <v>2989882</v>
      </c>
      <c r="K424" s="11">
        <v>155929088000</v>
      </c>
      <c r="L424" s="3">
        <v>56.64</v>
      </c>
    </row>
    <row r="425" spans="2:12" x14ac:dyDescent="0.35">
      <c r="B425" s="9" t="s">
        <v>12</v>
      </c>
      <c r="C425" s="3">
        <v>1.7854633544198899E-2</v>
      </c>
      <c r="D425" s="3">
        <v>34.925656419249002</v>
      </c>
      <c r="E425" s="3">
        <v>0.94079256999931504</v>
      </c>
      <c r="F425" s="3">
        <v>0.98603798094226902</v>
      </c>
      <c r="G425" s="3">
        <v>3.78213829782834</v>
      </c>
      <c r="H425" s="3">
        <v>1.83279994183311</v>
      </c>
      <c r="I425" s="3">
        <v>432.33</v>
      </c>
      <c r="J425" s="11">
        <v>4424567</v>
      </c>
      <c r="K425" s="11">
        <v>162743567360</v>
      </c>
      <c r="L425" s="3">
        <v>60.39</v>
      </c>
    </row>
    <row r="426" spans="2:12" x14ac:dyDescent="0.35">
      <c r="B426" s="9" t="s">
        <v>13</v>
      </c>
      <c r="C426" s="3">
        <v>2.2132087516991798E-2</v>
      </c>
      <c r="D426" s="3">
        <v>33.0735558359222</v>
      </c>
      <c r="E426" s="3">
        <v>0.91379696383867104</v>
      </c>
      <c r="F426" s="3">
        <v>0.98455965447156701</v>
      </c>
      <c r="G426" s="3">
        <v>4.3281797303089</v>
      </c>
      <c r="H426" s="3">
        <v>2.0899811100764198</v>
      </c>
      <c r="I426" s="3">
        <v>468.25</v>
      </c>
      <c r="J426" s="11">
        <v>5859252</v>
      </c>
      <c r="K426" s="11">
        <v>164447187200</v>
      </c>
      <c r="L426" s="3">
        <v>90.46</v>
      </c>
    </row>
    <row r="427" spans="2:12" x14ac:dyDescent="0.35">
      <c r="B427" s="9" t="s">
        <v>14</v>
      </c>
      <c r="C427" s="3">
        <v>2.5876464513578001E-2</v>
      </c>
      <c r="D427" s="3">
        <v>31.723254423417298</v>
      </c>
      <c r="E427" s="3">
        <v>0.87628683946908403</v>
      </c>
      <c r="F427" s="3">
        <v>0.97773091222098096</v>
      </c>
      <c r="G427" s="3">
        <v>5.35896664490551</v>
      </c>
      <c r="H427" s="3">
        <v>2.4296353184437498</v>
      </c>
      <c r="I427" s="3">
        <v>502.02</v>
      </c>
      <c r="J427" s="11">
        <v>7293937</v>
      </c>
      <c r="K427" s="11">
        <v>164873092160</v>
      </c>
      <c r="L427" s="3">
        <v>68.42</v>
      </c>
    </row>
    <row r="428" spans="2:12" x14ac:dyDescent="0.35">
      <c r="B428" s="9" t="s">
        <v>15</v>
      </c>
      <c r="C428" s="3">
        <v>2.6205339386777E-2</v>
      </c>
      <c r="D428" s="3">
        <v>31.611062927917601</v>
      </c>
      <c r="E428" s="3">
        <v>0.89104543174460404</v>
      </c>
      <c r="F428" s="3">
        <v>0.98238653970349998</v>
      </c>
      <c r="G428" s="3">
        <v>4.0572359518485399</v>
      </c>
      <c r="H428" s="3">
        <v>2.2704884956878701</v>
      </c>
      <c r="I428" s="3">
        <v>431.83</v>
      </c>
      <c r="J428" s="11">
        <v>4417754</v>
      </c>
      <c r="K428" s="11">
        <v>162344253440</v>
      </c>
      <c r="L428" s="3">
        <v>67.11</v>
      </c>
    </row>
    <row r="429" spans="2:12" x14ac:dyDescent="0.35">
      <c r="B429" s="9" t="s">
        <v>16</v>
      </c>
      <c r="C429" s="3">
        <v>1.7005595271085399E-2</v>
      </c>
      <c r="D429" s="3">
        <v>35.346137871058097</v>
      </c>
      <c r="E429" s="3">
        <v>0.94362519127633604</v>
      </c>
      <c r="F429" s="3">
        <v>0.98922077414571896</v>
      </c>
      <c r="G429" s="3">
        <v>3.4864580982506799</v>
      </c>
      <c r="H429" s="3">
        <v>1.7999298698958399</v>
      </c>
      <c r="I429" s="3">
        <v>431.27</v>
      </c>
      <c r="J429" s="11">
        <v>4422080</v>
      </c>
      <c r="K429" s="11">
        <v>162606776320</v>
      </c>
      <c r="L429" s="3">
        <v>60.02</v>
      </c>
    </row>
    <row r="430" spans="2:12" x14ac:dyDescent="0.35">
      <c r="B430" s="9" t="s">
        <v>17</v>
      </c>
      <c r="C430" s="3">
        <v>1.7709513784017101E-2</v>
      </c>
      <c r="D430" s="3">
        <v>34.995340986241096</v>
      </c>
      <c r="E430" s="3">
        <v>0.93870760517882701</v>
      </c>
      <c r="F430" s="3">
        <v>0.98548332740751499</v>
      </c>
      <c r="G430" s="3">
        <v>4.2420493403161199</v>
      </c>
      <c r="H430" s="3">
        <v>1.8274090015872699</v>
      </c>
      <c r="I430" s="3">
        <v>435.64</v>
      </c>
      <c r="J430" s="11">
        <v>4436675</v>
      </c>
      <c r="K430" s="11">
        <v>163327595520</v>
      </c>
      <c r="L430" s="3">
        <v>59.47</v>
      </c>
    </row>
    <row r="431" spans="2:12" x14ac:dyDescent="0.35">
      <c r="B431" s="9" t="s">
        <v>18</v>
      </c>
      <c r="C431" s="3">
        <v>1.7208715788001601E-2</v>
      </c>
      <c r="D431" s="3">
        <v>35.247091282365901</v>
      </c>
      <c r="E431" s="3">
        <v>0.94056657386664699</v>
      </c>
      <c r="F431" s="3">
        <v>0.98514217965537998</v>
      </c>
      <c r="G431" s="3">
        <v>4.3247508392042597</v>
      </c>
      <c r="H431" s="3">
        <v>1.7944467220961999</v>
      </c>
      <c r="I431" s="3">
        <v>433.11</v>
      </c>
      <c r="J431" s="11">
        <v>4471259</v>
      </c>
      <c r="K431" s="11">
        <v>164672599040</v>
      </c>
      <c r="L431" s="3">
        <v>86.65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1.7184480422598899E-2</v>
      </c>
      <c r="D433" s="3">
        <v>35.254573564143797</v>
      </c>
      <c r="E433" s="3">
        <v>0.95353338825507195</v>
      </c>
      <c r="F433" s="3">
        <v>0.99159363437033898</v>
      </c>
      <c r="G433" s="3">
        <v>3.3339202127217198</v>
      </c>
      <c r="H433" s="3">
        <v>1.58153595856685</v>
      </c>
      <c r="I433" s="3">
        <v>388.76</v>
      </c>
      <c r="J433" s="11">
        <v>2989882</v>
      </c>
      <c r="K433" s="11">
        <v>155929088000</v>
      </c>
      <c r="L433" s="3">
        <v>56.64</v>
      </c>
    </row>
    <row r="434" spans="2:12" x14ac:dyDescent="0.35">
      <c r="B434" s="9" t="s">
        <v>12</v>
      </c>
      <c r="C434" s="3">
        <v>1.7384534334781002E-2</v>
      </c>
      <c r="D434" s="3">
        <v>35.1558154274706</v>
      </c>
      <c r="E434" s="3">
        <v>0.94526099811021402</v>
      </c>
      <c r="F434" s="3">
        <v>0.98913641234300298</v>
      </c>
      <c r="G434" s="3">
        <v>3.74947602756369</v>
      </c>
      <c r="H434" s="3">
        <v>1.78673501163643</v>
      </c>
      <c r="I434" s="3">
        <v>430.08</v>
      </c>
      <c r="J434" s="11">
        <v>4424567</v>
      </c>
      <c r="K434" s="11">
        <v>162743567360</v>
      </c>
      <c r="L434" s="3">
        <v>60.39</v>
      </c>
    </row>
    <row r="435" spans="2:12" x14ac:dyDescent="0.35">
      <c r="B435" s="9" t="s">
        <v>13</v>
      </c>
      <c r="C435" s="3">
        <v>2.06090006538058E-2</v>
      </c>
      <c r="D435" s="3">
        <v>33.690316234061697</v>
      </c>
      <c r="E435" s="3">
        <v>0.92267341073237497</v>
      </c>
      <c r="F435" s="3">
        <v>0.98515127950752301</v>
      </c>
      <c r="G435" s="3">
        <v>4.3166014546487101</v>
      </c>
      <c r="H435" s="3">
        <v>1.9756770405426101</v>
      </c>
      <c r="I435" s="3">
        <v>461.26</v>
      </c>
      <c r="J435" s="11">
        <v>5859252</v>
      </c>
      <c r="K435" s="11">
        <v>164447187200</v>
      </c>
      <c r="L435" s="3">
        <v>90.46</v>
      </c>
    </row>
    <row r="436" spans="2:12" x14ac:dyDescent="0.35">
      <c r="B436" s="9" t="s">
        <v>14</v>
      </c>
      <c r="C436" s="3">
        <v>2.79156197341178E-2</v>
      </c>
      <c r="D436" s="3">
        <v>31.0657321565002</v>
      </c>
      <c r="E436" s="3">
        <v>0.86582637251146999</v>
      </c>
      <c r="F436" s="3">
        <v>0.97664657543858602</v>
      </c>
      <c r="G436" s="3">
        <v>5.4502376324632804</v>
      </c>
      <c r="H436" s="3">
        <v>2.50740214478623</v>
      </c>
      <c r="I436" s="3">
        <v>501.33</v>
      </c>
      <c r="J436" s="11">
        <v>7293937</v>
      </c>
      <c r="K436" s="11">
        <v>164873092160</v>
      </c>
      <c r="L436" s="3">
        <v>68.42</v>
      </c>
    </row>
    <row r="437" spans="2:12" x14ac:dyDescent="0.35">
      <c r="B437" s="9" t="s">
        <v>15</v>
      </c>
      <c r="C437" s="3">
        <v>2.3115384623106701E-2</v>
      </c>
      <c r="D437" s="3">
        <v>32.695340288281898</v>
      </c>
      <c r="E437" s="3">
        <v>0.91648214592846899</v>
      </c>
      <c r="F437" s="3">
        <v>0.98764405524314303</v>
      </c>
      <c r="G437" s="3">
        <v>3.5959647879221102</v>
      </c>
      <c r="H437" s="3">
        <v>2.2391635406069001</v>
      </c>
      <c r="I437" s="3">
        <v>431.61</v>
      </c>
      <c r="J437" s="11">
        <v>4417754</v>
      </c>
      <c r="K437" s="11">
        <v>162344253440</v>
      </c>
      <c r="L437" s="3">
        <v>67.11</v>
      </c>
    </row>
    <row r="438" spans="2:12" x14ac:dyDescent="0.35">
      <c r="B438" s="9" t="s">
        <v>16</v>
      </c>
      <c r="C438" s="3">
        <v>1.8961390246308701E-2</v>
      </c>
      <c r="D438" s="3">
        <v>34.408845240261797</v>
      </c>
      <c r="E438" s="3">
        <v>0.93637074702599499</v>
      </c>
      <c r="F438" s="3">
        <v>0.98874314812369002</v>
      </c>
      <c r="G438" s="3">
        <v>3.7257338183404398</v>
      </c>
      <c r="H438" s="3">
        <v>1.8672443723740699</v>
      </c>
      <c r="I438" s="3">
        <v>436.78</v>
      </c>
      <c r="J438" s="11">
        <v>4422080</v>
      </c>
      <c r="K438" s="11">
        <v>162606776320</v>
      </c>
      <c r="L438" s="3">
        <v>60.02</v>
      </c>
    </row>
    <row r="439" spans="2:12" x14ac:dyDescent="0.35">
      <c r="B439" s="9" t="s">
        <v>17</v>
      </c>
      <c r="C439" s="3">
        <v>1.7307110325918699E-2</v>
      </c>
      <c r="D439" s="3">
        <v>35.1967503758719</v>
      </c>
      <c r="E439" s="3">
        <v>0.94032482440003695</v>
      </c>
      <c r="F439" s="3">
        <v>0.98541732809693094</v>
      </c>
      <c r="G439" s="3">
        <v>4.1474019914674596</v>
      </c>
      <c r="H439" s="3">
        <v>1.7894269599430599</v>
      </c>
      <c r="I439" s="3">
        <v>439.51</v>
      </c>
      <c r="J439" s="11">
        <v>4436675</v>
      </c>
      <c r="K439" s="11">
        <v>163327595520</v>
      </c>
      <c r="L439" s="3">
        <v>59.47</v>
      </c>
    </row>
    <row r="440" spans="2:12" x14ac:dyDescent="0.35">
      <c r="B440" s="9" t="s">
        <v>18</v>
      </c>
      <c r="C440" s="3">
        <v>1.60724184916082E-2</v>
      </c>
      <c r="D440" s="3">
        <v>35.830561004055198</v>
      </c>
      <c r="E440" s="3">
        <v>0.94929277040053694</v>
      </c>
      <c r="F440" s="3">
        <v>0.98647065315046201</v>
      </c>
      <c r="G440" s="3">
        <v>3.9916009858922998</v>
      </c>
      <c r="H440" s="3">
        <v>1.5980685381745801</v>
      </c>
      <c r="I440" s="3">
        <v>433.34</v>
      </c>
      <c r="J440" s="11">
        <v>4471259</v>
      </c>
      <c r="K440" s="11">
        <v>164672599040</v>
      </c>
      <c r="L440" s="3">
        <v>86.65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1.48847962793161E-2</v>
      </c>
      <c r="D442" s="3">
        <v>36.488399368422002</v>
      </c>
      <c r="E442" s="3">
        <v>0.95802207265435801</v>
      </c>
      <c r="F442" s="3">
        <v>0.99087168261174796</v>
      </c>
      <c r="G442" s="3">
        <v>3.3808323104932398</v>
      </c>
      <c r="H442" s="3">
        <v>1.5454879276748199</v>
      </c>
      <c r="I442" s="3">
        <v>387.94</v>
      </c>
      <c r="J442" s="11">
        <v>2989882</v>
      </c>
      <c r="K442" s="11">
        <v>155929088000</v>
      </c>
      <c r="L442" s="3">
        <v>56.64</v>
      </c>
    </row>
    <row r="443" spans="2:12" x14ac:dyDescent="0.35">
      <c r="B443" s="9" t="s">
        <v>12</v>
      </c>
      <c r="C443" s="3">
        <v>1.92882439649322E-2</v>
      </c>
      <c r="D443" s="3">
        <v>34.2608448864436</v>
      </c>
      <c r="E443" s="3">
        <v>0.93470769588828195</v>
      </c>
      <c r="F443" s="3">
        <v>0.98796299554998901</v>
      </c>
      <c r="G443" s="3">
        <v>3.89094599204972</v>
      </c>
      <c r="H443" s="3">
        <v>1.881947635223</v>
      </c>
      <c r="I443" s="3">
        <v>431.84</v>
      </c>
      <c r="J443" s="11">
        <v>4424567</v>
      </c>
      <c r="K443" s="11">
        <v>162743567360</v>
      </c>
      <c r="L443" s="3">
        <v>60.39</v>
      </c>
    </row>
    <row r="444" spans="2:12" x14ac:dyDescent="0.35">
      <c r="B444" s="9" t="s">
        <v>13</v>
      </c>
      <c r="C444" s="3">
        <v>2.1597469866974899E-2</v>
      </c>
      <c r="D444" s="3">
        <v>33.285383851618299</v>
      </c>
      <c r="E444" s="3">
        <v>0.91452454664254301</v>
      </c>
      <c r="F444" s="3">
        <v>0.98449080524752997</v>
      </c>
      <c r="G444" s="3">
        <v>4.6045820165201503</v>
      </c>
      <c r="H444" s="3">
        <v>2.0267685630816001</v>
      </c>
      <c r="I444" s="3">
        <v>467.23</v>
      </c>
      <c r="J444" s="11">
        <v>5859252</v>
      </c>
      <c r="K444" s="11">
        <v>164447187200</v>
      </c>
      <c r="L444" s="3">
        <v>90.46</v>
      </c>
    </row>
    <row r="445" spans="2:12" x14ac:dyDescent="0.35">
      <c r="B445" s="9" t="s">
        <v>14</v>
      </c>
      <c r="C445" s="3">
        <v>2.57722681637573E-2</v>
      </c>
      <c r="D445" s="3">
        <v>31.758880969141401</v>
      </c>
      <c r="E445" s="3">
        <v>0.88410012246337799</v>
      </c>
      <c r="F445" s="3">
        <v>0.97561163733717304</v>
      </c>
      <c r="G445" s="3">
        <v>5.3099919277454601</v>
      </c>
      <c r="H445" s="3">
        <v>2.3558312824803598</v>
      </c>
      <c r="I445" s="3">
        <v>504.09</v>
      </c>
      <c r="J445" s="11">
        <v>7293937</v>
      </c>
      <c r="K445" s="11">
        <v>164873092160</v>
      </c>
      <c r="L445" s="3">
        <v>68.42</v>
      </c>
    </row>
    <row r="446" spans="2:12" x14ac:dyDescent="0.35">
      <c r="B446" s="9" t="s">
        <v>15</v>
      </c>
      <c r="C446" s="3">
        <v>2.68647724445964E-2</v>
      </c>
      <c r="D446" s="3">
        <v>31.395491474217401</v>
      </c>
      <c r="E446" s="3">
        <v>0.88679017466523602</v>
      </c>
      <c r="F446" s="3">
        <v>0.986247711273184</v>
      </c>
      <c r="G446" s="3">
        <v>4.2657045695989604</v>
      </c>
      <c r="H446" s="3">
        <v>2.4142035732311702</v>
      </c>
      <c r="I446" s="3">
        <v>431.48</v>
      </c>
      <c r="J446" s="11">
        <v>4417754</v>
      </c>
      <c r="K446" s="11">
        <v>162344253440</v>
      </c>
      <c r="L446" s="3">
        <v>67.11</v>
      </c>
    </row>
    <row r="447" spans="2:12" x14ac:dyDescent="0.35">
      <c r="B447" s="9" t="s">
        <v>16</v>
      </c>
      <c r="C447" s="3">
        <v>1.9922676960263199E-2</v>
      </c>
      <c r="D447" s="3">
        <v>33.980341149883003</v>
      </c>
      <c r="E447" s="3">
        <v>0.93646537001225605</v>
      </c>
      <c r="F447" s="3">
        <v>0.98778627774434602</v>
      </c>
      <c r="G447" s="3">
        <v>3.9082900440994202</v>
      </c>
      <c r="H447" s="3">
        <v>2.0015621768364902</v>
      </c>
      <c r="I447" s="3">
        <v>432.11</v>
      </c>
      <c r="J447" s="11">
        <v>4422080</v>
      </c>
      <c r="K447" s="11">
        <v>162606776320</v>
      </c>
      <c r="L447" s="3">
        <v>60.02</v>
      </c>
    </row>
    <row r="448" spans="2:12" x14ac:dyDescent="0.35">
      <c r="B448" s="9" t="s">
        <v>17</v>
      </c>
      <c r="C448" s="3">
        <v>1.6443954435655599E-2</v>
      </c>
      <c r="D448" s="3">
        <v>35.635635803008803</v>
      </c>
      <c r="E448" s="3">
        <v>0.94481557222144696</v>
      </c>
      <c r="F448" s="3">
        <v>0.985697674277493</v>
      </c>
      <c r="G448" s="3">
        <v>4.02795512434892</v>
      </c>
      <c r="H448" s="3">
        <v>1.70269220194207</v>
      </c>
      <c r="I448" s="3">
        <v>429.92</v>
      </c>
      <c r="J448" s="11">
        <v>4436675</v>
      </c>
      <c r="K448" s="11">
        <v>163327595520</v>
      </c>
      <c r="L448" s="3">
        <v>59.47</v>
      </c>
    </row>
    <row r="449" spans="2:12" x14ac:dyDescent="0.35">
      <c r="B449" s="9" t="s">
        <v>18</v>
      </c>
      <c r="C449" s="3">
        <v>1.7812832919635601E-2</v>
      </c>
      <c r="D449" s="3">
        <v>34.947145779137301</v>
      </c>
      <c r="E449" s="3">
        <v>0.93763105794957902</v>
      </c>
      <c r="F449" s="3">
        <v>0.98562387441103805</v>
      </c>
      <c r="G449" s="3">
        <v>4.2959883256107503</v>
      </c>
      <c r="H449" s="3">
        <v>1.8599234768008801</v>
      </c>
      <c r="I449" s="3">
        <v>435.57</v>
      </c>
      <c r="J449" s="11">
        <v>4471259</v>
      </c>
      <c r="K449" s="11">
        <v>164672599040</v>
      </c>
      <c r="L449" s="3">
        <v>86.65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1.35357801352707E-2</v>
      </c>
      <c r="D451" s="3">
        <v>37.3062812586601</v>
      </c>
      <c r="E451" s="3">
        <v>0.96021597561376004</v>
      </c>
      <c r="F451" s="3">
        <v>0.99183334554734304</v>
      </c>
      <c r="G451" s="3">
        <v>3.1189414059748501</v>
      </c>
      <c r="H451" s="3">
        <v>1.4462001357529899</v>
      </c>
      <c r="I451" s="3">
        <v>386.65</v>
      </c>
      <c r="J451" s="11">
        <v>2989882</v>
      </c>
      <c r="K451" s="11">
        <v>155929088000</v>
      </c>
      <c r="L451" s="3">
        <v>56.64</v>
      </c>
    </row>
    <row r="452" spans="2:12" x14ac:dyDescent="0.35">
      <c r="B452" s="9" t="s">
        <v>12</v>
      </c>
      <c r="C452" s="3">
        <v>1.6488151164108299E-2</v>
      </c>
      <c r="D452" s="3">
        <v>35.613544319241498</v>
      </c>
      <c r="E452" s="3">
        <v>0.94559395700271998</v>
      </c>
      <c r="F452" s="3">
        <v>0.98921054855557</v>
      </c>
      <c r="G452" s="3">
        <v>3.6738703109405701</v>
      </c>
      <c r="H452" s="3">
        <v>1.7344462850019899</v>
      </c>
      <c r="I452" s="3">
        <v>434.65</v>
      </c>
      <c r="J452" s="11">
        <v>4424567</v>
      </c>
      <c r="K452" s="11">
        <v>162743567360</v>
      </c>
      <c r="L452" s="3">
        <v>60.39</v>
      </c>
    </row>
    <row r="453" spans="2:12" x14ac:dyDescent="0.35">
      <c r="B453" s="9" t="s">
        <v>13</v>
      </c>
      <c r="C453" s="3">
        <v>2.2630930442471199E-2</v>
      </c>
      <c r="D453" s="3">
        <v>32.881865089380803</v>
      </c>
      <c r="E453" s="3">
        <v>0.90853547418081604</v>
      </c>
      <c r="F453" s="3">
        <v>0.9834143658069</v>
      </c>
      <c r="G453" s="3">
        <v>4.7113190589172298</v>
      </c>
      <c r="H453" s="3">
        <v>2.07445352877204</v>
      </c>
      <c r="I453" s="3">
        <v>468.34</v>
      </c>
      <c r="J453" s="11">
        <v>5859252</v>
      </c>
      <c r="K453" s="11">
        <v>164447187200</v>
      </c>
      <c r="L453" s="3">
        <v>90.46</v>
      </c>
    </row>
    <row r="454" spans="2:12" x14ac:dyDescent="0.35">
      <c r="B454" s="9" t="s">
        <v>14</v>
      </c>
      <c r="C454" s="3">
        <v>2.9198063726672201E-2</v>
      </c>
      <c r="D454" s="3">
        <v>30.6768783615145</v>
      </c>
      <c r="E454" s="3">
        <v>0.85113766584586503</v>
      </c>
      <c r="F454" s="3">
        <v>0.97430228958148501</v>
      </c>
      <c r="G454" s="3">
        <v>5.8331771706857198</v>
      </c>
      <c r="H454" s="3">
        <v>2.6211869064997</v>
      </c>
      <c r="I454" s="3">
        <v>495.56</v>
      </c>
      <c r="J454" s="11">
        <v>7293937</v>
      </c>
      <c r="K454" s="11">
        <v>164873092160</v>
      </c>
      <c r="L454" s="3">
        <v>68.42</v>
      </c>
    </row>
    <row r="455" spans="2:12" x14ac:dyDescent="0.35">
      <c r="B455" s="9" t="s">
        <v>15</v>
      </c>
      <c r="C455" s="3">
        <v>2.2731287913223101E-2</v>
      </c>
      <c r="D455" s="3">
        <v>32.840979010247899</v>
      </c>
      <c r="E455" s="3">
        <v>0.91288214793973399</v>
      </c>
      <c r="F455" s="3">
        <v>0.9875345688928</v>
      </c>
      <c r="G455" s="3">
        <v>3.6365574375052301</v>
      </c>
      <c r="H455" s="3">
        <v>2.17801499140189</v>
      </c>
      <c r="I455" s="3">
        <v>436.44</v>
      </c>
      <c r="J455" s="11">
        <v>4417754</v>
      </c>
      <c r="K455" s="11">
        <v>162344253440</v>
      </c>
      <c r="L455" s="3">
        <v>67.11</v>
      </c>
    </row>
    <row r="456" spans="2:12" x14ac:dyDescent="0.35">
      <c r="B456" s="9" t="s">
        <v>16</v>
      </c>
      <c r="C456" s="3">
        <v>1.7365947046550301E-2</v>
      </c>
      <c r="D456" s="3">
        <v>35.166364751161701</v>
      </c>
      <c r="E456" s="3">
        <v>0.94670074417776195</v>
      </c>
      <c r="F456" s="3">
        <v>0.99059922133913902</v>
      </c>
      <c r="G456" s="3">
        <v>3.3401636818115201</v>
      </c>
      <c r="H456" s="3">
        <v>1.7526886530580299</v>
      </c>
      <c r="I456" s="3">
        <v>436.51</v>
      </c>
      <c r="J456" s="11">
        <v>4422080</v>
      </c>
      <c r="K456" s="11">
        <v>162606776320</v>
      </c>
      <c r="L456" s="3">
        <v>60.02</v>
      </c>
    </row>
    <row r="457" spans="2:12" x14ac:dyDescent="0.35">
      <c r="B457" s="9" t="s">
        <v>17</v>
      </c>
      <c r="C457" s="3">
        <v>1.77283606698596E-2</v>
      </c>
      <c r="D457" s="3">
        <v>34.988746489946898</v>
      </c>
      <c r="E457" s="3">
        <v>0.93655898573335505</v>
      </c>
      <c r="F457" s="3">
        <v>0.98630157686797004</v>
      </c>
      <c r="G457" s="3">
        <v>4.2385159467605797</v>
      </c>
      <c r="H457" s="3">
        <v>1.7931827102129201</v>
      </c>
      <c r="I457" s="3">
        <v>433.89</v>
      </c>
      <c r="J457" s="11">
        <v>4436675</v>
      </c>
      <c r="K457" s="11">
        <v>163327595520</v>
      </c>
      <c r="L457" s="3">
        <v>59.47</v>
      </c>
    </row>
    <row r="458" spans="2:12" x14ac:dyDescent="0.35">
      <c r="B458" s="9" t="s">
        <v>18</v>
      </c>
      <c r="C458" s="3">
        <v>1.5981927542269101E-2</v>
      </c>
      <c r="D458" s="3">
        <v>35.8831813628559</v>
      </c>
      <c r="E458" s="3">
        <v>0.94689238260508801</v>
      </c>
      <c r="F458" s="3">
        <v>0.987641802106214</v>
      </c>
      <c r="G458" s="3">
        <v>3.8791901430795201</v>
      </c>
      <c r="H458" s="3">
        <v>1.6224151743579101</v>
      </c>
      <c r="I458" s="3">
        <v>435.97</v>
      </c>
      <c r="J458" s="11">
        <v>4471259</v>
      </c>
      <c r="K458" s="11">
        <v>164672599040</v>
      </c>
      <c r="L458" s="3">
        <v>86.65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1.66818018404295E-2</v>
      </c>
      <c r="D460" s="3">
        <v>35.511331457829598</v>
      </c>
      <c r="E460" s="3">
        <v>0.95062873675287196</v>
      </c>
      <c r="F460" s="3">
        <v>0.98560960994569702</v>
      </c>
      <c r="G460" s="3">
        <v>3.6996138533485401</v>
      </c>
      <c r="H460" s="3">
        <v>1.64363102258044</v>
      </c>
      <c r="I460" s="3">
        <v>386.17</v>
      </c>
      <c r="J460" s="11">
        <v>2989882</v>
      </c>
      <c r="K460" s="11">
        <v>155929088000</v>
      </c>
      <c r="L460" s="3">
        <v>56.64</v>
      </c>
    </row>
    <row r="461" spans="2:12" x14ac:dyDescent="0.35">
      <c r="B461" s="9" t="s">
        <v>12</v>
      </c>
      <c r="C461" s="3">
        <v>1.6791606693416099E-2</v>
      </c>
      <c r="D461" s="3">
        <v>35.456028057099601</v>
      </c>
      <c r="E461" s="3">
        <v>0.94574149731048496</v>
      </c>
      <c r="F461" s="3">
        <v>0.98568624443566599</v>
      </c>
      <c r="G461" s="3">
        <v>3.7805203756801702</v>
      </c>
      <c r="H461" s="3">
        <v>1.75113702617768</v>
      </c>
      <c r="I461" s="3">
        <v>432.99</v>
      </c>
      <c r="J461" s="11">
        <v>4424567</v>
      </c>
      <c r="K461" s="11">
        <v>162743567360</v>
      </c>
      <c r="L461" s="3">
        <v>60.39</v>
      </c>
    </row>
    <row r="462" spans="2:12" x14ac:dyDescent="0.35">
      <c r="B462" s="9" t="s">
        <v>13</v>
      </c>
      <c r="C462" s="3">
        <v>2.3341019980606299E-2</v>
      </c>
      <c r="D462" s="3">
        <v>32.615030482533399</v>
      </c>
      <c r="E462" s="3">
        <v>0.90249304038884803</v>
      </c>
      <c r="F462" s="3">
        <v>0.98226980187005197</v>
      </c>
      <c r="G462" s="3">
        <v>4.8176387881354401</v>
      </c>
      <c r="H462" s="3">
        <v>2.1574317894512398</v>
      </c>
      <c r="I462" s="3">
        <v>467.47</v>
      </c>
      <c r="J462" s="11">
        <v>5859252</v>
      </c>
      <c r="K462" s="11">
        <v>164447187200</v>
      </c>
      <c r="L462" s="3">
        <v>90.46</v>
      </c>
    </row>
    <row r="463" spans="2:12" x14ac:dyDescent="0.35">
      <c r="B463" s="9" t="s">
        <v>14</v>
      </c>
      <c r="C463" s="3">
        <v>2.3375736492633199E-2</v>
      </c>
      <c r="D463" s="3">
        <v>32.602082827937899</v>
      </c>
      <c r="E463" s="3">
        <v>0.89799924509339002</v>
      </c>
      <c r="F463" s="3">
        <v>0.97957307655596904</v>
      </c>
      <c r="G463" s="3">
        <v>5.0896397068402601</v>
      </c>
      <c r="H463" s="3">
        <v>2.21113884755552</v>
      </c>
      <c r="I463" s="3">
        <v>494.95</v>
      </c>
      <c r="J463" s="11">
        <v>7293937</v>
      </c>
      <c r="K463" s="11">
        <v>164873092160</v>
      </c>
      <c r="L463" s="3">
        <v>68.42</v>
      </c>
    </row>
    <row r="464" spans="2:12" x14ac:dyDescent="0.35">
      <c r="B464" s="9" t="s">
        <v>15</v>
      </c>
      <c r="C464" s="3">
        <v>2.2049437147503799E-2</v>
      </c>
      <c r="D464" s="3">
        <v>33.1050865538732</v>
      </c>
      <c r="E464" s="3">
        <v>0.92257878885908995</v>
      </c>
      <c r="F464" s="3">
        <v>0.98912289707047296</v>
      </c>
      <c r="G464" s="3">
        <v>3.5687663630705901</v>
      </c>
      <c r="H464" s="3">
        <v>2.0905962539885499</v>
      </c>
      <c r="I464" s="3">
        <v>433.57</v>
      </c>
      <c r="J464" s="11">
        <v>4417754</v>
      </c>
      <c r="K464" s="11">
        <v>162344253440</v>
      </c>
      <c r="L464" s="3">
        <v>67.11</v>
      </c>
    </row>
    <row r="465" spans="2:13" x14ac:dyDescent="0.35">
      <c r="B465" s="9" t="s">
        <v>16</v>
      </c>
      <c r="C465" s="3">
        <v>2.0665069739901499E-2</v>
      </c>
      <c r="D465" s="3">
        <v>33.665517275564198</v>
      </c>
      <c r="E465" s="3">
        <v>0.93110224992466695</v>
      </c>
      <c r="F465" s="3">
        <v>0.98737535555830602</v>
      </c>
      <c r="G465" s="3">
        <v>4.0633295299141201</v>
      </c>
      <c r="H465" s="3">
        <v>2.0882494436784098</v>
      </c>
      <c r="I465" s="3">
        <v>433.46</v>
      </c>
      <c r="J465" s="11">
        <v>4422080</v>
      </c>
      <c r="K465" s="11">
        <v>162606776320</v>
      </c>
      <c r="L465" s="3">
        <v>60.02</v>
      </c>
    </row>
    <row r="466" spans="2:13" x14ac:dyDescent="0.35">
      <c r="B466" s="9" t="s">
        <v>17</v>
      </c>
      <c r="C466" s="3">
        <v>1.49911885335203E-2</v>
      </c>
      <c r="D466" s="3">
        <v>36.431442061122901</v>
      </c>
      <c r="E466" s="3">
        <v>0.95170250728272399</v>
      </c>
      <c r="F466" s="3">
        <v>0.98821248986244103</v>
      </c>
      <c r="G466" s="3">
        <v>3.7170057493114501</v>
      </c>
      <c r="H466" s="3">
        <v>1.61803232734488</v>
      </c>
      <c r="I466" s="3">
        <v>435.59</v>
      </c>
      <c r="J466" s="11">
        <v>4436675</v>
      </c>
      <c r="K466" s="11">
        <v>163327595520</v>
      </c>
      <c r="L466" s="3">
        <v>59.47</v>
      </c>
    </row>
    <row r="467" spans="2:13" x14ac:dyDescent="0.35">
      <c r="B467" s="9" t="s">
        <v>18</v>
      </c>
      <c r="C467" s="3">
        <v>1.62707410292365E-2</v>
      </c>
      <c r="D467" s="3">
        <v>35.727448346734</v>
      </c>
      <c r="E467" s="3">
        <v>0.94413429824830597</v>
      </c>
      <c r="F467" s="3">
        <v>0.98591176027208205</v>
      </c>
      <c r="G467" s="3">
        <v>4.1212920110313798</v>
      </c>
      <c r="H467" s="3">
        <v>1.69329183393172</v>
      </c>
      <c r="I467" s="3">
        <v>435.58</v>
      </c>
      <c r="J467" s="11">
        <v>4471259</v>
      </c>
      <c r="K467" s="11">
        <v>164672599040</v>
      </c>
      <c r="L467" s="3">
        <v>86.65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1.33189726266314E-2</v>
      </c>
      <c r="D469" s="3">
        <v>37.443917013131497</v>
      </c>
      <c r="E469" s="3">
        <v>0.96045837254827104</v>
      </c>
      <c r="F469" s="3">
        <v>0.99225937831432098</v>
      </c>
      <c r="G469" s="3">
        <v>3.0272922026294098</v>
      </c>
      <c r="H469" s="3">
        <v>1.4714979824999499</v>
      </c>
      <c r="I469" s="3">
        <v>386.04</v>
      </c>
      <c r="J469" s="11">
        <v>2989882</v>
      </c>
      <c r="K469" s="11">
        <v>155929088000</v>
      </c>
      <c r="L469" s="3">
        <v>56.64</v>
      </c>
    </row>
    <row r="470" spans="2:13" x14ac:dyDescent="0.35">
      <c r="B470" s="9" t="s">
        <v>12</v>
      </c>
      <c r="C470" s="3">
        <v>1.6500697272121199E-2</v>
      </c>
      <c r="D470" s="3">
        <v>35.606753968195903</v>
      </c>
      <c r="E470" s="3">
        <v>0.94776669988084195</v>
      </c>
      <c r="F470" s="3">
        <v>0.98890372036635499</v>
      </c>
      <c r="G470" s="3">
        <v>3.54991386397983</v>
      </c>
      <c r="H470" s="3">
        <v>1.7192175244737999</v>
      </c>
      <c r="I470" s="3">
        <v>436.96</v>
      </c>
      <c r="J470" s="11">
        <v>4424567</v>
      </c>
      <c r="K470" s="11">
        <v>162743567360</v>
      </c>
      <c r="L470" s="3">
        <v>60.39</v>
      </c>
    </row>
    <row r="471" spans="2:13" x14ac:dyDescent="0.35">
      <c r="B471" s="9" t="s">
        <v>13</v>
      </c>
      <c r="C471" s="3">
        <v>1.8753792553159499E-2</v>
      </c>
      <c r="D471" s="3">
        <v>34.503746743333501</v>
      </c>
      <c r="E471" s="3">
        <v>0.93627175004671004</v>
      </c>
      <c r="F471" s="3">
        <v>0.986783958248865</v>
      </c>
      <c r="G471" s="3">
        <v>3.9382178103754701</v>
      </c>
      <c r="H471" s="3">
        <v>1.8270201076914001</v>
      </c>
      <c r="I471" s="3">
        <v>467.1</v>
      </c>
      <c r="J471" s="11">
        <v>5859252</v>
      </c>
      <c r="K471" s="11">
        <v>164447187200</v>
      </c>
      <c r="L471" s="3">
        <v>90.46</v>
      </c>
    </row>
    <row r="472" spans="2:13" x14ac:dyDescent="0.35">
      <c r="B472" s="9" t="s">
        <v>14</v>
      </c>
      <c r="C472" s="3">
        <v>2.9218046759458199E-2</v>
      </c>
      <c r="D472" s="3">
        <v>30.673806601717899</v>
      </c>
      <c r="E472" s="3">
        <v>0.84550390420128396</v>
      </c>
      <c r="F472" s="3">
        <v>0.97002582349309996</v>
      </c>
      <c r="G472" s="3">
        <v>6.3431224456978903</v>
      </c>
      <c r="H472" s="3">
        <v>2.6881007756944402</v>
      </c>
      <c r="I472" s="3">
        <v>496.96</v>
      </c>
      <c r="J472" s="11">
        <v>7293937</v>
      </c>
      <c r="K472" s="11">
        <v>164873092160</v>
      </c>
      <c r="L472" s="3">
        <v>68.42</v>
      </c>
    </row>
    <row r="473" spans="2:13" x14ac:dyDescent="0.35">
      <c r="B473" s="9" t="s">
        <v>15</v>
      </c>
      <c r="C473" s="3">
        <v>2.18378572711968E-2</v>
      </c>
      <c r="D473" s="3">
        <v>33.1869144497702</v>
      </c>
      <c r="E473" s="3">
        <v>0.91739309934781399</v>
      </c>
      <c r="F473" s="3">
        <v>0.98911114909156805</v>
      </c>
      <c r="G473" s="3">
        <v>3.5409058112137801</v>
      </c>
      <c r="H473" s="3">
        <v>2.1298856365285701</v>
      </c>
      <c r="I473" s="3">
        <v>438.95</v>
      </c>
      <c r="J473" s="11">
        <v>4417754</v>
      </c>
      <c r="K473" s="11">
        <v>162344253440</v>
      </c>
      <c r="L473" s="3">
        <v>67.11</v>
      </c>
    </row>
    <row r="474" spans="2:13" x14ac:dyDescent="0.35">
      <c r="B474" s="9" t="s">
        <v>16</v>
      </c>
      <c r="C474" s="3">
        <v>1.9653543806149702E-2</v>
      </c>
      <c r="D474" s="3">
        <v>34.098467992737802</v>
      </c>
      <c r="E474" s="3">
        <v>0.93042005049207099</v>
      </c>
      <c r="F474" s="3">
        <v>0.98801241042020604</v>
      </c>
      <c r="G474" s="3">
        <v>3.8220164255542799</v>
      </c>
      <c r="H474" s="3">
        <v>1.99223320564731</v>
      </c>
      <c r="I474" s="3">
        <v>435.81</v>
      </c>
      <c r="J474" s="11">
        <v>4422080</v>
      </c>
      <c r="K474" s="11">
        <v>162606776320</v>
      </c>
      <c r="L474" s="3">
        <v>60.02</v>
      </c>
    </row>
    <row r="475" spans="2:13" x14ac:dyDescent="0.35">
      <c r="B475" s="9" t="s">
        <v>17</v>
      </c>
      <c r="C475" s="3">
        <v>1.7166396124683899E-2</v>
      </c>
      <c r="D475" s="3">
        <v>35.266296741085597</v>
      </c>
      <c r="E475" s="3">
        <v>0.93879162406926198</v>
      </c>
      <c r="F475" s="3">
        <v>0.98587322455375803</v>
      </c>
      <c r="G475" s="3">
        <v>4.2373713410048603</v>
      </c>
      <c r="H475" s="3">
        <v>1.79177312992296</v>
      </c>
      <c r="I475" s="3">
        <v>434.57</v>
      </c>
      <c r="J475" s="11">
        <v>4436675</v>
      </c>
      <c r="K475" s="11">
        <v>163327595520</v>
      </c>
      <c r="L475" s="3">
        <v>59.47</v>
      </c>
    </row>
    <row r="476" spans="2:13" x14ac:dyDescent="0.35">
      <c r="B476" s="9" t="s">
        <v>18</v>
      </c>
      <c r="C476" s="3">
        <v>1.8670433671158199E-2</v>
      </c>
      <c r="D476" s="3">
        <v>34.542080549301602</v>
      </c>
      <c r="E476" s="3">
        <v>0.93464897366995903</v>
      </c>
      <c r="F476" s="3">
        <v>0.983798180870745</v>
      </c>
      <c r="G476" s="3">
        <v>4.5589122120044703</v>
      </c>
      <c r="H476" s="3">
        <v>1.78856080657894</v>
      </c>
      <c r="I476" s="3">
        <v>435.2</v>
      </c>
      <c r="J476" s="11">
        <v>4471259</v>
      </c>
      <c r="K476" s="11">
        <v>164672599040</v>
      </c>
      <c r="L476" s="3">
        <v>86.65</v>
      </c>
    </row>
    <row r="477" spans="2:13" x14ac:dyDescent="0.35">
      <c r="B477" s="10" t="s">
        <v>19</v>
      </c>
      <c r="C477" s="10">
        <f t="shared" ref="C477:L477" si="10">(SUM(C388:C395)+SUM(C397:C404)+SUM(C406:C413)+SUM(C415:C422)+SUM(C424:C431)+SUM(C433:C440)+SUM(C442:C449)+SUM(C451:C458)+SUM(C460:C467)+SUM(C469:C476))/80</f>
        <v>1.970337945415691E-2</v>
      </c>
      <c r="D477" s="10">
        <f t="shared" si="10"/>
        <v>34.252263683966518</v>
      </c>
      <c r="E477" s="10">
        <f t="shared" si="10"/>
        <v>0.92656185556744197</v>
      </c>
      <c r="F477" s="10">
        <f t="shared" si="10"/>
        <v>0.98558503119563878</v>
      </c>
      <c r="G477" s="10">
        <f t="shared" si="10"/>
        <v>4.1113857480863434</v>
      </c>
      <c r="H477" s="10">
        <f t="shared" si="10"/>
        <v>1.9315910642764489</v>
      </c>
      <c r="I477" s="10">
        <f t="shared" si="10"/>
        <v>439.14462500000002</v>
      </c>
      <c r="J477" s="10">
        <f t="shared" si="10"/>
        <v>4789425.75</v>
      </c>
      <c r="K477" s="10">
        <f t="shared" si="10"/>
        <v>162618019880</v>
      </c>
      <c r="L477" s="10">
        <f t="shared" si="10"/>
        <v>68.644999999999996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1.9178003351431529E-2</v>
      </c>
      <c r="D478" s="12">
        <f t="shared" ref="D478:L478" si="11">SUM(D388:D391,D393:D395,D397:D400,D402:D404,D406:D409,D411:D413,D415:D418,D420:D422,D424:D427,D429:D431,D433:D436,D438:D440,D442:D445,D447:D449,D451:D454,D456:D458,D460:D463,D465:D467,D469:D472,D474:D476)/70</f>
        <v>34.484672113711042</v>
      </c>
      <c r="E478" s="12">
        <f t="shared" si="11"/>
        <v>0.92892526277196563</v>
      </c>
      <c r="F478" s="12">
        <f t="shared" si="11"/>
        <v>0.985275095284735</v>
      </c>
      <c r="G478" s="12">
        <f t="shared" si="11"/>
        <v>4.169322472918302</v>
      </c>
      <c r="H478" s="12">
        <f t="shared" si="11"/>
        <v>1.8935488517910759</v>
      </c>
      <c r="I478" s="12">
        <f t="shared" si="11"/>
        <v>440.0441428571429</v>
      </c>
      <c r="J478" s="12">
        <f t="shared" si="11"/>
        <v>4842521.7142857146</v>
      </c>
      <c r="K478" s="12">
        <f t="shared" si="11"/>
        <v>162657129371.42856</v>
      </c>
      <c r="L478" s="12">
        <f t="shared" si="11"/>
        <v>68.864285714285728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11"/>
      <c r="K483" s="11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11"/>
      <c r="K484" s="11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11"/>
      <c r="K485" s="11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11"/>
      <c r="K486" s="11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11"/>
      <c r="K487" s="11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11"/>
      <c r="K488" s="11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11"/>
      <c r="K489" s="11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11"/>
      <c r="K490" s="11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11"/>
      <c r="K492" s="11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11"/>
      <c r="K493" s="11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11"/>
      <c r="K494" s="11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11"/>
      <c r="K495" s="11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11"/>
      <c r="K496" s="11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11"/>
      <c r="K497" s="11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11"/>
      <c r="K498" s="11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11"/>
      <c r="K499" s="11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11"/>
      <c r="K501" s="11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11"/>
      <c r="K502" s="11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11"/>
      <c r="K503" s="11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11"/>
      <c r="K504" s="11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11"/>
      <c r="K505" s="11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11"/>
      <c r="K506" s="11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11"/>
      <c r="K507" s="11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11"/>
      <c r="K508" s="11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11"/>
      <c r="K510" s="11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11"/>
      <c r="K511" s="11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11"/>
      <c r="K512" s="11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11"/>
      <c r="K513" s="11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11"/>
      <c r="K514" s="11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11"/>
      <c r="K515" s="11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11"/>
      <c r="K516" s="11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11"/>
      <c r="K517" s="11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11"/>
      <c r="K519" s="11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11"/>
      <c r="K520" s="11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11"/>
      <c r="K521" s="11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11"/>
      <c r="K522" s="11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11"/>
      <c r="K523" s="11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11"/>
      <c r="K524" s="11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11"/>
      <c r="K525" s="11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11"/>
      <c r="K526" s="11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11"/>
      <c r="K528" s="11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11"/>
      <c r="K529" s="11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11"/>
      <c r="K530" s="11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11"/>
      <c r="K531" s="11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11"/>
      <c r="K532" s="11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11"/>
      <c r="K533" s="11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11"/>
      <c r="K534" s="11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11"/>
      <c r="K535" s="11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11"/>
      <c r="K537" s="11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11"/>
      <c r="K538" s="11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11"/>
      <c r="K539" s="11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11"/>
      <c r="K540" s="11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11"/>
      <c r="K541" s="11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11"/>
      <c r="K542" s="11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11"/>
      <c r="K543" s="11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11"/>
      <c r="K544" s="11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11"/>
      <c r="K546" s="11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11"/>
      <c r="K547" s="11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11"/>
      <c r="K548" s="11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11"/>
      <c r="K549" s="11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11"/>
      <c r="K550" s="11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11"/>
      <c r="K551" s="11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11"/>
      <c r="K552" s="11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11"/>
      <c r="K553" s="11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11"/>
      <c r="K555" s="11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11"/>
      <c r="K556" s="11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11"/>
      <c r="K557" s="11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11"/>
      <c r="K558" s="11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11"/>
      <c r="K559" s="11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11"/>
      <c r="K560" s="11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11"/>
      <c r="K561" s="11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11"/>
      <c r="K562" s="11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11"/>
      <c r="K564" s="11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11"/>
      <c r="K565" s="11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11"/>
      <c r="K566" s="11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11"/>
      <c r="K567" s="11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11"/>
      <c r="K568" s="11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11"/>
      <c r="K569" s="11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11"/>
      <c r="K570" s="11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11"/>
      <c r="K571" s="11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D170-4D6E-492A-B829-24E9BC75A2E2}">
  <dimension ref="A1:K478"/>
  <sheetViews>
    <sheetView topLeftCell="A469" zoomScale="85" zoomScaleNormal="85" workbookViewId="0">
      <selection activeCell="B478" sqref="B478:K478"/>
    </sheetView>
  </sheetViews>
  <sheetFormatPr defaultRowHeight="15" x14ac:dyDescent="0.25"/>
  <cols>
    <col min="1" max="1" width="44.140625" customWidth="1"/>
    <col min="2" max="2" width="22.85546875" customWidth="1"/>
    <col min="3" max="3" width="19.42578125" customWidth="1"/>
    <col min="4" max="4" width="17.5703125" customWidth="1"/>
    <col min="5" max="5" width="19.140625" customWidth="1"/>
    <col min="6" max="6" width="19.5703125" customWidth="1"/>
    <col min="7" max="7" width="23.42578125" customWidth="1"/>
    <col min="8" max="8" width="34.7109375" customWidth="1"/>
    <col min="9" max="9" width="22.7109375" customWidth="1"/>
    <col min="10" max="10" width="26.85546875" customWidth="1"/>
    <col min="11" max="11" width="52.5703125" customWidth="1"/>
  </cols>
  <sheetData>
    <row r="1" spans="1:11" ht="23.25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3.25" x14ac:dyDescent="0.35">
      <c r="A2" s="9" t="s">
        <v>71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3.2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3.2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23.25" x14ac:dyDescent="0.3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3.25" x14ac:dyDescent="0.3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50</v>
      </c>
      <c r="I6" s="9" t="s">
        <v>9</v>
      </c>
      <c r="J6" s="9" t="s">
        <v>10</v>
      </c>
      <c r="K6" s="9" t="s">
        <v>51</v>
      </c>
    </row>
    <row r="7" spans="1:11" ht="23.25" x14ac:dyDescent="0.35">
      <c r="A7" s="10" t="s">
        <v>29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3.25" x14ac:dyDescent="0.35">
      <c r="A8" s="9" t="s">
        <v>11</v>
      </c>
      <c r="B8" s="9">
        <v>1.5966980566468499E-2</v>
      </c>
      <c r="C8" s="9">
        <v>35.865542055461297</v>
      </c>
      <c r="D8" s="9">
        <v>0.98955824634976497</v>
      </c>
      <c r="E8" s="9">
        <v>0.98077118226665405</v>
      </c>
      <c r="F8" s="9">
        <v>3.98565918107218</v>
      </c>
      <c r="G8" s="9">
        <v>2.2433833168535</v>
      </c>
      <c r="H8" s="3">
        <v>68.62</v>
      </c>
      <c r="I8" s="11">
        <v>33272</v>
      </c>
      <c r="J8" s="11">
        <v>66925</v>
      </c>
      <c r="K8" s="3">
        <v>286.31</v>
      </c>
    </row>
    <row r="9" spans="1:11" ht="23.25" x14ac:dyDescent="0.35">
      <c r="A9" s="9" t="s">
        <v>12</v>
      </c>
      <c r="B9" s="9">
        <v>1.9012838867637601E-2</v>
      </c>
      <c r="C9" s="9">
        <v>34.357136524421001</v>
      </c>
      <c r="D9" s="9">
        <v>0.98790114063534695</v>
      </c>
      <c r="E9" s="9">
        <v>0.98004568771381995</v>
      </c>
      <c r="F9" s="9">
        <v>4.8814490309075502</v>
      </c>
      <c r="G9" s="9">
        <v>2.5110693160402899</v>
      </c>
      <c r="H9" s="3">
        <v>66.56</v>
      </c>
      <c r="I9" s="11">
        <v>33272</v>
      </c>
      <c r="J9" s="11">
        <v>66925</v>
      </c>
      <c r="K9" s="3">
        <v>286.31</v>
      </c>
    </row>
    <row r="10" spans="1:11" ht="23.25" x14ac:dyDescent="0.35">
      <c r="A10" s="9" t="s">
        <v>13</v>
      </c>
      <c r="B10" s="9">
        <v>3.4748812317765901E-2</v>
      </c>
      <c r="C10" s="9">
        <v>29.146807994237498</v>
      </c>
      <c r="D10" s="9">
        <v>0.96942352112288099</v>
      </c>
      <c r="E10" s="9">
        <v>0.96515587148270299</v>
      </c>
      <c r="F10" s="9">
        <v>5.5786041087491203</v>
      </c>
      <c r="G10" s="9">
        <v>3.72947581278419</v>
      </c>
      <c r="H10" s="3">
        <v>66.650000000000006</v>
      </c>
      <c r="I10" s="11">
        <v>33272</v>
      </c>
      <c r="J10" s="11">
        <v>66925</v>
      </c>
      <c r="K10" s="3">
        <v>286.31</v>
      </c>
    </row>
    <row r="11" spans="1:11" ht="23.25" x14ac:dyDescent="0.35">
      <c r="A11" s="9" t="s">
        <v>14</v>
      </c>
      <c r="B11" s="9">
        <v>8.0774921737025607E-2</v>
      </c>
      <c r="C11" s="9">
        <v>21.839785476082699</v>
      </c>
      <c r="D11" s="9">
        <v>0.84559927212238395</v>
      </c>
      <c r="E11" s="9">
        <v>0.90810998624233596</v>
      </c>
      <c r="F11" s="9">
        <v>9.9787092157704702</v>
      </c>
      <c r="G11" s="9">
        <v>8.4081182550893097</v>
      </c>
      <c r="H11" s="3">
        <v>66.489999999999995</v>
      </c>
      <c r="I11" s="11">
        <v>33272</v>
      </c>
      <c r="J11" s="11">
        <v>66925</v>
      </c>
      <c r="K11" s="3">
        <v>286.31</v>
      </c>
    </row>
    <row r="12" spans="1:11" ht="23.25" x14ac:dyDescent="0.35">
      <c r="A12" s="9" t="s">
        <v>15</v>
      </c>
      <c r="B12" s="9">
        <v>9.8113503362714405E-2</v>
      </c>
      <c r="C12" s="9">
        <v>20.157026917082099</v>
      </c>
      <c r="D12" s="9">
        <v>0.80511202983846697</v>
      </c>
      <c r="E12" s="9">
        <v>0.88781111001426705</v>
      </c>
      <c r="F12" s="9">
        <v>10.373946723233001</v>
      </c>
      <c r="G12" s="9">
        <v>12.7424239674642</v>
      </c>
      <c r="H12" s="3">
        <v>66.849999999999994</v>
      </c>
      <c r="I12" s="11">
        <v>33083</v>
      </c>
      <c r="J12" s="11">
        <v>66547</v>
      </c>
      <c r="K12" s="3">
        <v>286.31</v>
      </c>
    </row>
    <row r="13" spans="1:11" ht="23.25" x14ac:dyDescent="0.35">
      <c r="A13" s="9" t="s">
        <v>16</v>
      </c>
      <c r="B13" s="9">
        <v>2.1079985363119301E-2</v>
      </c>
      <c r="C13" s="9">
        <v>33.467899230375103</v>
      </c>
      <c r="D13" s="9">
        <v>0.98390438103843303</v>
      </c>
      <c r="E13" s="9">
        <v>0.97574106906383695</v>
      </c>
      <c r="F13" s="9">
        <v>4.6267361991954701</v>
      </c>
      <c r="G13" s="9">
        <v>2.7200246529882501</v>
      </c>
      <c r="H13" s="3">
        <v>66.760000000000005</v>
      </c>
      <c r="I13" s="11">
        <v>33209</v>
      </c>
      <c r="J13" s="11">
        <v>66799</v>
      </c>
      <c r="K13" s="3">
        <v>286.31</v>
      </c>
    </row>
    <row r="14" spans="1:11" ht="23.25" x14ac:dyDescent="0.35">
      <c r="A14" s="9" t="s">
        <v>17</v>
      </c>
      <c r="B14" s="9">
        <v>1.5630376095654701E-2</v>
      </c>
      <c r="C14" s="9">
        <v>36.035386010001801</v>
      </c>
      <c r="D14" s="9">
        <v>0.98778001341574695</v>
      </c>
      <c r="E14" s="9">
        <v>0.95899713936278796</v>
      </c>
      <c r="F14" s="9">
        <v>6.2812890486637798</v>
      </c>
      <c r="G14" s="9">
        <v>1.8728602819757101</v>
      </c>
      <c r="H14" s="3">
        <v>66.78</v>
      </c>
      <c r="I14" s="11">
        <v>33524</v>
      </c>
      <c r="J14" s="11">
        <v>67429</v>
      </c>
      <c r="K14" s="3">
        <v>286.31</v>
      </c>
    </row>
    <row r="15" spans="1:11" ht="23.25" x14ac:dyDescent="0.35">
      <c r="A15" s="9" t="s">
        <v>18</v>
      </c>
      <c r="B15" s="9">
        <v>1.6142841191403402E-2</v>
      </c>
      <c r="C15" s="9">
        <v>35.7568369306899</v>
      </c>
      <c r="D15" s="9">
        <v>0.98884152670971603</v>
      </c>
      <c r="E15" s="9">
        <v>0.95849408461742303</v>
      </c>
      <c r="F15" s="9">
        <v>7.9544115679979699</v>
      </c>
      <c r="G15" s="9">
        <v>2.0183620943171898</v>
      </c>
      <c r="H15" s="3">
        <v>66.75</v>
      </c>
      <c r="I15" s="11">
        <v>34028</v>
      </c>
      <c r="J15" s="11">
        <v>68437</v>
      </c>
      <c r="K15" s="3">
        <v>286.31</v>
      </c>
    </row>
    <row r="16" spans="1:11" ht="23.25" x14ac:dyDescent="0.35">
      <c r="A16" s="10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23.25" x14ac:dyDescent="0.35">
      <c r="A17" s="9" t="s">
        <v>11</v>
      </c>
      <c r="B17" s="9">
        <v>1.52904381209624E-2</v>
      </c>
      <c r="C17" s="9">
        <v>36.234447344792798</v>
      </c>
      <c r="D17" s="9">
        <v>0.98975231067811098</v>
      </c>
      <c r="E17" s="9">
        <v>0.97998666633001297</v>
      </c>
      <c r="F17" s="9">
        <v>4.1548734737727697</v>
      </c>
      <c r="G17" s="9">
        <v>2.1756602836855299</v>
      </c>
      <c r="H17" s="3">
        <v>67.12</v>
      </c>
      <c r="I17" s="11">
        <v>33272</v>
      </c>
      <c r="J17" s="11">
        <v>66925</v>
      </c>
      <c r="K17" s="3">
        <v>286.31</v>
      </c>
    </row>
    <row r="18" spans="1:11" ht="23.25" x14ac:dyDescent="0.35">
      <c r="A18" s="9" t="s">
        <v>12</v>
      </c>
      <c r="B18" s="9">
        <v>2.0567646391457001E-2</v>
      </c>
      <c r="C18" s="9">
        <v>33.6756954540826</v>
      </c>
      <c r="D18" s="9">
        <v>0.98523588675413998</v>
      </c>
      <c r="E18" s="9">
        <v>0.97384286768572503</v>
      </c>
      <c r="F18" s="9">
        <v>5.8858105935426597</v>
      </c>
      <c r="G18" s="9">
        <v>2.5524156527375501</v>
      </c>
      <c r="H18" s="3">
        <v>66.790000000000006</v>
      </c>
      <c r="I18" s="11">
        <v>33272</v>
      </c>
      <c r="J18" s="11">
        <v>66925</v>
      </c>
      <c r="K18" s="3">
        <v>286.31</v>
      </c>
    </row>
    <row r="19" spans="1:11" ht="23.25" x14ac:dyDescent="0.35">
      <c r="A19" s="9" t="s">
        <v>13</v>
      </c>
      <c r="B19" s="9">
        <v>3.8421152687032702E-2</v>
      </c>
      <c r="C19" s="9">
        <v>28.2810795495839</v>
      </c>
      <c r="D19" s="9">
        <v>0.95915553564979406</v>
      </c>
      <c r="E19" s="9">
        <v>0.96070724312675504</v>
      </c>
      <c r="F19" s="9">
        <v>5.7461996776702096</v>
      </c>
      <c r="G19" s="9">
        <v>4.3514947371949004</v>
      </c>
      <c r="H19" s="3">
        <v>67.12</v>
      </c>
      <c r="I19" s="11">
        <v>33272</v>
      </c>
      <c r="J19" s="11">
        <v>66925</v>
      </c>
      <c r="K19" s="3">
        <v>286.31</v>
      </c>
    </row>
    <row r="20" spans="1:11" ht="23.25" x14ac:dyDescent="0.35">
      <c r="A20" s="9" t="s">
        <v>14</v>
      </c>
      <c r="B20" s="9">
        <v>8.6070654429471399E-2</v>
      </c>
      <c r="C20" s="9">
        <v>21.290554659699701</v>
      </c>
      <c r="D20" s="9">
        <v>0.80648823810531101</v>
      </c>
      <c r="E20" s="9">
        <v>0.89063972415058001</v>
      </c>
      <c r="F20" s="9">
        <v>10.4523855950229</v>
      </c>
      <c r="G20" s="9">
        <v>9.0810797185377403</v>
      </c>
      <c r="H20" s="3">
        <v>66.98</v>
      </c>
      <c r="I20" s="11">
        <v>33272</v>
      </c>
      <c r="J20" s="11">
        <v>66925</v>
      </c>
      <c r="K20" s="3">
        <v>286.31</v>
      </c>
    </row>
    <row r="21" spans="1:11" ht="23.25" x14ac:dyDescent="0.35">
      <c r="A21" s="9" t="s">
        <v>15</v>
      </c>
      <c r="B21" s="9">
        <v>9.9922470798919097E-2</v>
      </c>
      <c r="C21" s="9">
        <v>19.998196655337001</v>
      </c>
      <c r="D21" s="9">
        <v>0.80175127642465904</v>
      </c>
      <c r="E21" s="9">
        <v>0.88574425598718998</v>
      </c>
      <c r="F21" s="9">
        <v>10.715634869568801</v>
      </c>
      <c r="G21" s="9">
        <v>12.949570798386</v>
      </c>
      <c r="H21" s="3">
        <v>67.14</v>
      </c>
      <c r="I21" s="11">
        <v>33083</v>
      </c>
      <c r="J21" s="11">
        <v>66547</v>
      </c>
      <c r="K21" s="3">
        <v>286.31</v>
      </c>
    </row>
    <row r="22" spans="1:11" ht="23.25" x14ac:dyDescent="0.35">
      <c r="A22" s="9" t="s">
        <v>16</v>
      </c>
      <c r="B22" s="9">
        <v>2.11952641757614E-2</v>
      </c>
      <c r="C22" s="9">
        <v>33.422292015047802</v>
      </c>
      <c r="D22" s="9">
        <v>0.98364930576392695</v>
      </c>
      <c r="E22" s="9">
        <v>0.97184676163232198</v>
      </c>
      <c r="F22" s="9">
        <v>4.9765538450478601</v>
      </c>
      <c r="G22" s="9">
        <v>2.8641307588615299</v>
      </c>
      <c r="H22" s="3">
        <v>67.069999999999993</v>
      </c>
      <c r="I22" s="11">
        <v>33209</v>
      </c>
      <c r="J22" s="11">
        <v>66799</v>
      </c>
      <c r="K22" s="3">
        <v>286.31</v>
      </c>
    </row>
    <row r="23" spans="1:11" ht="23.25" x14ac:dyDescent="0.35">
      <c r="A23" s="9" t="s">
        <v>17</v>
      </c>
      <c r="B23" s="9">
        <v>1.78754011567362E-2</v>
      </c>
      <c r="C23" s="9">
        <v>34.879417010190998</v>
      </c>
      <c r="D23" s="9">
        <v>0.98670205878648298</v>
      </c>
      <c r="E23" s="9">
        <v>0.96409364493414196</v>
      </c>
      <c r="F23" s="9">
        <v>6.3706557881014998</v>
      </c>
      <c r="G23" s="9">
        <v>2.0668925093608399</v>
      </c>
      <c r="H23" s="3">
        <v>67.42</v>
      </c>
      <c r="I23" s="11">
        <v>33524</v>
      </c>
      <c r="J23" s="11">
        <v>67429</v>
      </c>
      <c r="K23" s="3">
        <v>286.31</v>
      </c>
    </row>
    <row r="24" spans="1:11" ht="23.25" x14ac:dyDescent="0.35">
      <c r="A24" s="9" t="s">
        <v>18</v>
      </c>
      <c r="B24" s="9">
        <v>1.8777807257320801E-2</v>
      </c>
      <c r="C24" s="9">
        <v>34.457154147159301</v>
      </c>
      <c r="D24" s="9">
        <v>0.98808435022347496</v>
      </c>
      <c r="E24" s="9">
        <v>0.966392217319609</v>
      </c>
      <c r="F24" s="9">
        <v>6.2824872879469797</v>
      </c>
      <c r="G24" s="9">
        <v>2.1597201162666</v>
      </c>
      <c r="H24" s="3">
        <v>67.02</v>
      </c>
      <c r="I24" s="11">
        <v>34028</v>
      </c>
      <c r="J24" s="11">
        <v>68437</v>
      </c>
      <c r="K24" s="3">
        <v>286.31</v>
      </c>
    </row>
    <row r="25" spans="1:11" ht="23.25" x14ac:dyDescent="0.35">
      <c r="A25" s="10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23.25" x14ac:dyDescent="0.35">
      <c r="A26" s="9" t="s">
        <v>11</v>
      </c>
      <c r="B26" s="9">
        <v>2.65744274987956E-2</v>
      </c>
      <c r="C26" s="9">
        <v>31.467938519905498</v>
      </c>
      <c r="D26" s="9">
        <v>0.978041847615155</v>
      </c>
      <c r="E26" s="9">
        <v>0.97659429439046497</v>
      </c>
      <c r="F26" s="9">
        <v>4.2240457994346601</v>
      </c>
      <c r="G26" s="9">
        <v>3.1671390813410398</v>
      </c>
      <c r="H26" s="3">
        <v>67.209999999999994</v>
      </c>
      <c r="I26" s="11">
        <v>33272</v>
      </c>
      <c r="J26" s="11">
        <v>66925</v>
      </c>
      <c r="K26" s="3">
        <v>286.31</v>
      </c>
    </row>
    <row r="27" spans="1:11" ht="23.25" x14ac:dyDescent="0.35">
      <c r="A27" s="9" t="s">
        <v>12</v>
      </c>
      <c r="B27" s="9">
        <v>4.57090856097392E-2</v>
      </c>
      <c r="C27" s="9">
        <v>26.778079981017999</v>
      </c>
      <c r="D27" s="9">
        <v>0.93613171667607498</v>
      </c>
      <c r="E27" s="9">
        <v>0.94375455198120695</v>
      </c>
      <c r="F27" s="9">
        <v>7.2203461721559696</v>
      </c>
      <c r="G27" s="9">
        <v>5.1872174741306196</v>
      </c>
      <c r="H27" s="3">
        <v>67.010000000000005</v>
      </c>
      <c r="I27" s="11">
        <v>33272</v>
      </c>
      <c r="J27" s="11">
        <v>66925</v>
      </c>
      <c r="K27" s="3">
        <v>286.31</v>
      </c>
    </row>
    <row r="28" spans="1:11" ht="23.25" x14ac:dyDescent="0.35">
      <c r="A28" s="9" t="s">
        <v>13</v>
      </c>
      <c r="B28" s="9">
        <v>7.4305888921322102E-2</v>
      </c>
      <c r="C28" s="9">
        <v>22.566220089786899</v>
      </c>
      <c r="D28" s="9">
        <v>0.82617490659401605</v>
      </c>
      <c r="E28" s="9">
        <v>0.91194015684490104</v>
      </c>
      <c r="F28" s="9">
        <v>9.0575824467973707</v>
      </c>
      <c r="G28" s="9">
        <v>7.8306419824640097</v>
      </c>
      <c r="H28" s="3">
        <v>67.349999999999994</v>
      </c>
      <c r="I28" s="11">
        <v>33272</v>
      </c>
      <c r="J28" s="11">
        <v>66925</v>
      </c>
      <c r="K28" s="3">
        <v>286.31</v>
      </c>
    </row>
    <row r="29" spans="1:11" ht="23.25" x14ac:dyDescent="0.35">
      <c r="A29" s="9" t="s">
        <v>14</v>
      </c>
      <c r="B29" s="9">
        <v>0.10684435772661099</v>
      </c>
      <c r="C29" s="9">
        <v>19.4150618607461</v>
      </c>
      <c r="D29" s="9">
        <v>0.68379244779647597</v>
      </c>
      <c r="E29" s="9">
        <v>0.85747303041883904</v>
      </c>
      <c r="F29" s="9">
        <v>12.5208132143353</v>
      </c>
      <c r="G29" s="9">
        <v>11.225105981082301</v>
      </c>
      <c r="H29" s="3">
        <v>67.25</v>
      </c>
      <c r="I29" s="11">
        <v>33272</v>
      </c>
      <c r="J29" s="11">
        <v>66925</v>
      </c>
      <c r="K29" s="3">
        <v>286.31</v>
      </c>
    </row>
    <row r="30" spans="1:11" ht="23.25" x14ac:dyDescent="0.35">
      <c r="A30" s="9" t="s">
        <v>15</v>
      </c>
      <c r="B30" s="9">
        <v>0.104159087289381</v>
      </c>
      <c r="C30" s="9">
        <v>19.636707064102499</v>
      </c>
      <c r="D30" s="9">
        <v>0.76458233406329101</v>
      </c>
      <c r="E30" s="9">
        <v>0.87082241238773705</v>
      </c>
      <c r="F30" s="9">
        <v>10.9918931296942</v>
      </c>
      <c r="G30" s="9">
        <v>13.7116636691821</v>
      </c>
      <c r="H30" s="3">
        <v>67.5</v>
      </c>
      <c r="I30" s="11">
        <v>33083</v>
      </c>
      <c r="J30" s="11">
        <v>66547</v>
      </c>
      <c r="K30" s="3">
        <v>286.31</v>
      </c>
    </row>
    <row r="31" spans="1:11" ht="23.25" x14ac:dyDescent="0.35">
      <c r="A31" s="9" t="s">
        <v>16</v>
      </c>
      <c r="B31" s="9">
        <v>4.5833335364825298E-2</v>
      </c>
      <c r="C31" s="9">
        <v>26.7540555731428</v>
      </c>
      <c r="D31" s="9">
        <v>0.93784800081529596</v>
      </c>
      <c r="E31" s="9">
        <v>0.95630023514470397</v>
      </c>
      <c r="F31" s="9">
        <v>6.4603408045695598</v>
      </c>
      <c r="G31" s="9">
        <v>5.1786865678572704</v>
      </c>
      <c r="H31" s="3">
        <v>66.930000000000007</v>
      </c>
      <c r="I31" s="11">
        <v>33209</v>
      </c>
      <c r="J31" s="11">
        <v>66799</v>
      </c>
      <c r="K31" s="3">
        <v>286.31</v>
      </c>
    </row>
    <row r="32" spans="1:11" ht="23.25" x14ac:dyDescent="0.35">
      <c r="A32" s="9" t="s">
        <v>17</v>
      </c>
      <c r="B32" s="9">
        <v>4.7312732053720601E-2</v>
      </c>
      <c r="C32" s="9">
        <v>26.480196366131</v>
      </c>
      <c r="D32" s="9">
        <v>0.92712988201937996</v>
      </c>
      <c r="E32" s="9">
        <v>0.93845562830246498</v>
      </c>
      <c r="F32" s="9">
        <v>7.6305556926456397</v>
      </c>
      <c r="G32" s="9">
        <v>5.3520602477674704</v>
      </c>
      <c r="H32" s="3">
        <v>67.349999999999994</v>
      </c>
      <c r="I32" s="11">
        <v>33524</v>
      </c>
      <c r="J32" s="11">
        <v>67429</v>
      </c>
      <c r="K32" s="3">
        <v>286.31</v>
      </c>
    </row>
    <row r="33" spans="1:11" ht="23.25" x14ac:dyDescent="0.35">
      <c r="A33" s="9" t="s">
        <v>18</v>
      </c>
      <c r="B33" s="9">
        <v>4.7326326161582902E-2</v>
      </c>
      <c r="C33" s="9">
        <v>26.4780097085074</v>
      </c>
      <c r="D33" s="9">
        <v>0.93103531140191997</v>
      </c>
      <c r="E33" s="9">
        <v>0.93960955657358602</v>
      </c>
      <c r="F33" s="9">
        <v>8.2159335225823895</v>
      </c>
      <c r="G33" s="9">
        <v>5.27099828203729</v>
      </c>
      <c r="H33" s="3">
        <v>66.739999999999995</v>
      </c>
      <c r="I33" s="11">
        <v>34028</v>
      </c>
      <c r="J33" s="11">
        <v>68437</v>
      </c>
      <c r="K33" s="3">
        <v>286.31</v>
      </c>
    </row>
    <row r="34" spans="1:11" ht="23.25" x14ac:dyDescent="0.35">
      <c r="A34" s="10" t="s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23.25" x14ac:dyDescent="0.35">
      <c r="A35" s="9" t="s">
        <v>11</v>
      </c>
      <c r="B35" s="9">
        <v>1.8086944158193698E-2</v>
      </c>
      <c r="C35" s="9">
        <v>34.788774919900597</v>
      </c>
      <c r="D35" s="9">
        <v>0.98689236160196103</v>
      </c>
      <c r="E35" s="9">
        <v>0.98022846125279905</v>
      </c>
      <c r="F35" s="9">
        <v>3.8367881681818101</v>
      </c>
      <c r="G35" s="9">
        <v>2.3348888552680398</v>
      </c>
      <c r="H35" s="3">
        <v>67.22</v>
      </c>
      <c r="I35" s="11">
        <v>33272</v>
      </c>
      <c r="J35" s="11">
        <v>66925</v>
      </c>
      <c r="K35" s="3">
        <v>286.31</v>
      </c>
    </row>
    <row r="36" spans="1:11" ht="23.25" x14ac:dyDescent="0.35">
      <c r="A36" s="9" t="s">
        <v>12</v>
      </c>
      <c r="B36" s="9">
        <v>2.7725474834288302E-2</v>
      </c>
      <c r="C36" s="9">
        <v>31.102927214888801</v>
      </c>
      <c r="D36" s="9">
        <v>0.97552522128162</v>
      </c>
      <c r="E36" s="9">
        <v>0.97019991995757504</v>
      </c>
      <c r="F36" s="9">
        <v>4.9822595462831503</v>
      </c>
      <c r="G36" s="9">
        <v>3.2828836804594901</v>
      </c>
      <c r="H36" s="3">
        <v>66.94</v>
      </c>
      <c r="I36" s="11">
        <v>33272</v>
      </c>
      <c r="J36" s="11">
        <v>66925</v>
      </c>
      <c r="K36" s="3">
        <v>286.31</v>
      </c>
    </row>
    <row r="37" spans="1:11" ht="23.25" x14ac:dyDescent="0.35">
      <c r="A37" s="9" t="s">
        <v>13</v>
      </c>
      <c r="B37" s="9">
        <v>5.3844230303641501E-2</v>
      </c>
      <c r="C37" s="9">
        <v>25.3589821069741</v>
      </c>
      <c r="D37" s="9">
        <v>0.91060614061211498</v>
      </c>
      <c r="E37" s="9">
        <v>0.93987061966931795</v>
      </c>
      <c r="F37" s="9">
        <v>7.5848451301899296</v>
      </c>
      <c r="G37" s="9">
        <v>5.8196511563651399</v>
      </c>
      <c r="H37" s="3">
        <v>67.099999999999994</v>
      </c>
      <c r="I37" s="11">
        <v>33272</v>
      </c>
      <c r="J37" s="11">
        <v>66925</v>
      </c>
      <c r="K37" s="3">
        <v>286.31</v>
      </c>
    </row>
    <row r="38" spans="1:11" ht="23.25" x14ac:dyDescent="0.35">
      <c r="A38" s="9" t="s">
        <v>14</v>
      </c>
      <c r="B38" s="9">
        <v>9.4850856442849393E-2</v>
      </c>
      <c r="C38" s="9">
        <v>20.447873952573499</v>
      </c>
      <c r="D38" s="9">
        <v>0.75653849294197295</v>
      </c>
      <c r="E38" s="9">
        <v>0.88221420294776798</v>
      </c>
      <c r="F38" s="9">
        <v>11.0297094313909</v>
      </c>
      <c r="G38" s="9">
        <v>9.9240855715628093</v>
      </c>
      <c r="H38" s="3">
        <v>66.91</v>
      </c>
      <c r="I38" s="11">
        <v>33272</v>
      </c>
      <c r="J38" s="11">
        <v>66925</v>
      </c>
      <c r="K38" s="3">
        <v>286.31</v>
      </c>
    </row>
    <row r="39" spans="1:11" ht="23.25" x14ac:dyDescent="0.35">
      <c r="A39" s="9" t="s">
        <v>15</v>
      </c>
      <c r="B39" s="9">
        <v>0.101354286435826</v>
      </c>
      <c r="C39" s="9">
        <v>19.874109795819699</v>
      </c>
      <c r="D39" s="9">
        <v>0.79301378389420496</v>
      </c>
      <c r="E39" s="9">
        <v>0.88397955982608101</v>
      </c>
      <c r="F39" s="9">
        <v>10.6432449291399</v>
      </c>
      <c r="G39" s="9">
        <v>13.2348968283214</v>
      </c>
      <c r="H39" s="3">
        <v>67.34</v>
      </c>
      <c r="I39" s="11">
        <v>33083</v>
      </c>
      <c r="J39" s="11">
        <v>66547</v>
      </c>
      <c r="K39" s="3">
        <v>286.31</v>
      </c>
    </row>
    <row r="40" spans="1:11" ht="23.25" x14ac:dyDescent="0.35">
      <c r="A40" s="9" t="s">
        <v>16</v>
      </c>
      <c r="B40" s="9">
        <v>2.84368445650405E-2</v>
      </c>
      <c r="C40" s="9">
        <v>30.885311094720901</v>
      </c>
      <c r="D40" s="9">
        <v>0.97404892720632597</v>
      </c>
      <c r="E40" s="9">
        <v>0.96293215104977903</v>
      </c>
      <c r="F40" s="9">
        <v>5.4070164710640798</v>
      </c>
      <c r="G40" s="9">
        <v>3.5147587843844899</v>
      </c>
      <c r="H40" s="3">
        <v>67.040000000000006</v>
      </c>
      <c r="I40" s="11">
        <v>33209</v>
      </c>
      <c r="J40" s="11">
        <v>66799</v>
      </c>
      <c r="K40" s="3">
        <v>286.31</v>
      </c>
    </row>
    <row r="41" spans="1:11" ht="23.25" x14ac:dyDescent="0.35">
      <c r="A41" s="9" t="s">
        <v>17</v>
      </c>
      <c r="B41" s="9">
        <v>2.7469175439084802E-2</v>
      </c>
      <c r="C41" s="9">
        <v>31.182296709520799</v>
      </c>
      <c r="D41" s="9">
        <v>0.97438410195253899</v>
      </c>
      <c r="E41" s="9">
        <v>0.96229465785908697</v>
      </c>
      <c r="F41" s="9">
        <v>5.9645273644872399</v>
      </c>
      <c r="G41" s="9">
        <v>3.1580408424797599</v>
      </c>
      <c r="H41" s="3">
        <v>67.14</v>
      </c>
      <c r="I41" s="11">
        <v>33524</v>
      </c>
      <c r="J41" s="11">
        <v>67429</v>
      </c>
      <c r="K41" s="3">
        <v>286.31</v>
      </c>
    </row>
    <row r="42" spans="1:11" ht="23.25" x14ac:dyDescent="0.35">
      <c r="A42" s="9" t="s">
        <v>18</v>
      </c>
      <c r="B42" s="9">
        <v>2.74494912314899E-2</v>
      </c>
      <c r="C42" s="9">
        <v>31.187610732674099</v>
      </c>
      <c r="D42" s="9">
        <v>0.97691878109927899</v>
      </c>
      <c r="E42" s="9">
        <v>0.95528757435398604</v>
      </c>
      <c r="F42" s="9">
        <v>6.8665100960685104</v>
      </c>
      <c r="G42" s="9">
        <v>3.1523944104702801</v>
      </c>
      <c r="H42" s="3">
        <v>66.760000000000005</v>
      </c>
      <c r="I42" s="11">
        <v>34028</v>
      </c>
      <c r="J42" s="11">
        <v>68437</v>
      </c>
      <c r="K42" s="3">
        <v>286.31</v>
      </c>
    </row>
    <row r="43" spans="1:11" ht="23.25" x14ac:dyDescent="0.35">
      <c r="A43" s="10" t="s">
        <v>33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23.25" x14ac:dyDescent="0.35">
      <c r="A44" s="9" t="s">
        <v>11</v>
      </c>
      <c r="B44" s="9">
        <v>3.5191378299220803E-2</v>
      </c>
      <c r="C44" s="9">
        <v>29.036412341953099</v>
      </c>
      <c r="D44" s="9">
        <v>0.96760061787145801</v>
      </c>
      <c r="E44" s="9">
        <v>0.96407590198253001</v>
      </c>
      <c r="F44" s="9">
        <v>5.0892632084045104</v>
      </c>
      <c r="G44" s="9">
        <v>3.9511329537108502</v>
      </c>
      <c r="H44" s="3">
        <v>67.239999999999995</v>
      </c>
      <c r="I44" s="11">
        <v>33272</v>
      </c>
      <c r="J44" s="11">
        <v>66925</v>
      </c>
      <c r="K44" s="3">
        <v>286.31</v>
      </c>
    </row>
    <row r="45" spans="1:11" ht="23.25" x14ac:dyDescent="0.35">
      <c r="A45" s="9" t="s">
        <v>12</v>
      </c>
      <c r="B45" s="9">
        <v>6.0697285054555301E-2</v>
      </c>
      <c r="C45" s="9">
        <v>24.3178942133258</v>
      </c>
      <c r="D45" s="9">
        <v>0.89912490643963106</v>
      </c>
      <c r="E45" s="9">
        <v>0.93662200837676601</v>
      </c>
      <c r="F45" s="9">
        <v>7.6618435198928498</v>
      </c>
      <c r="G45" s="9">
        <v>6.0069123184052602</v>
      </c>
      <c r="H45" s="3">
        <v>67.14</v>
      </c>
      <c r="I45" s="11">
        <v>33272</v>
      </c>
      <c r="J45" s="11">
        <v>66925</v>
      </c>
      <c r="K45" s="3">
        <v>286.31</v>
      </c>
    </row>
    <row r="46" spans="1:11" ht="23.25" x14ac:dyDescent="0.35">
      <c r="A46" s="9" t="s">
        <v>13</v>
      </c>
      <c r="B46" s="9">
        <v>8.6451386356031501E-2</v>
      </c>
      <c r="C46" s="9">
        <v>21.2519614291812</v>
      </c>
      <c r="D46" s="9">
        <v>0.79081306038428001</v>
      </c>
      <c r="E46" s="9">
        <v>0.90232028888108895</v>
      </c>
      <c r="F46" s="9">
        <v>10.164063360678799</v>
      </c>
      <c r="G46" s="9">
        <v>9.0279425543423297</v>
      </c>
      <c r="H46" s="3">
        <v>67.41</v>
      </c>
      <c r="I46" s="11">
        <v>33272</v>
      </c>
      <c r="J46" s="11">
        <v>66925</v>
      </c>
      <c r="K46" s="3">
        <v>286.31</v>
      </c>
    </row>
    <row r="47" spans="1:11" ht="23.25" x14ac:dyDescent="0.35">
      <c r="A47" s="9" t="s">
        <v>14</v>
      </c>
      <c r="B47" s="9">
        <v>0.11367446350878301</v>
      </c>
      <c r="C47" s="9">
        <v>18.876516131699201</v>
      </c>
      <c r="D47" s="9">
        <v>0.67680226117979003</v>
      </c>
      <c r="E47" s="9">
        <v>0.85817002403641296</v>
      </c>
      <c r="F47" s="9">
        <v>12.1914426490492</v>
      </c>
      <c r="G47" s="9">
        <v>11.9613346330389</v>
      </c>
      <c r="H47" s="3">
        <v>67.27</v>
      </c>
      <c r="I47" s="11">
        <v>33272</v>
      </c>
      <c r="J47" s="11">
        <v>66925</v>
      </c>
      <c r="K47" s="3">
        <v>286.31</v>
      </c>
    </row>
    <row r="48" spans="1:11" ht="23.25" x14ac:dyDescent="0.35">
      <c r="A48" s="9" t="s">
        <v>15</v>
      </c>
      <c r="B48" s="9">
        <v>0.116296301306187</v>
      </c>
      <c r="C48" s="9">
        <v>18.679021631710299</v>
      </c>
      <c r="D48" s="9">
        <v>0.71513001645462404</v>
      </c>
      <c r="E48" s="9">
        <v>0.86430578419727699</v>
      </c>
      <c r="F48" s="9">
        <v>11.6225637117569</v>
      </c>
      <c r="G48" s="9">
        <v>14.8936475418467</v>
      </c>
      <c r="H48" s="3">
        <v>67.489999999999995</v>
      </c>
      <c r="I48" s="11">
        <v>33083</v>
      </c>
      <c r="J48" s="11">
        <v>66547</v>
      </c>
      <c r="K48" s="3">
        <v>286.31</v>
      </c>
    </row>
    <row r="49" spans="1:11" ht="23.25" x14ac:dyDescent="0.35">
      <c r="A49" s="9" t="s">
        <v>16</v>
      </c>
      <c r="B49" s="9">
        <v>6.8388997176685604E-2</v>
      </c>
      <c r="C49" s="9">
        <v>23.2819962890777</v>
      </c>
      <c r="D49" s="9">
        <v>0.88996118022363402</v>
      </c>
      <c r="E49" s="9">
        <v>0.93328213641735902</v>
      </c>
      <c r="F49" s="9">
        <v>7.8891264205723202</v>
      </c>
      <c r="G49" s="9">
        <v>6.6816492041510704</v>
      </c>
      <c r="H49" s="3">
        <v>67.319999999999993</v>
      </c>
      <c r="I49" s="11">
        <v>33209</v>
      </c>
      <c r="J49" s="11">
        <v>66799</v>
      </c>
      <c r="K49" s="3">
        <v>286.31</v>
      </c>
    </row>
    <row r="50" spans="1:11" ht="23.25" x14ac:dyDescent="0.35">
      <c r="A50" s="9" t="s">
        <v>17</v>
      </c>
      <c r="B50" s="9">
        <v>6.07619578685843E-2</v>
      </c>
      <c r="C50" s="9">
        <v>24.310311767312601</v>
      </c>
      <c r="D50" s="9">
        <v>0.89864819878262003</v>
      </c>
      <c r="E50" s="9">
        <v>0.93160434893275501</v>
      </c>
      <c r="F50" s="9">
        <v>8.22568778768977</v>
      </c>
      <c r="G50" s="9">
        <v>6.1647131670078297</v>
      </c>
      <c r="H50" s="3">
        <v>67.59</v>
      </c>
      <c r="I50" s="11">
        <v>33524</v>
      </c>
      <c r="J50" s="11">
        <v>67429</v>
      </c>
      <c r="K50" s="3">
        <v>286.31</v>
      </c>
    </row>
    <row r="51" spans="1:11" ht="23.25" x14ac:dyDescent="0.35">
      <c r="A51" s="9" t="s">
        <v>18</v>
      </c>
      <c r="B51" s="9">
        <v>6.1805102212205101E-2</v>
      </c>
      <c r="C51" s="9">
        <v>24.162594902745202</v>
      </c>
      <c r="D51" s="9">
        <v>0.89187908516727499</v>
      </c>
      <c r="E51" s="9">
        <v>0.93037540415966602</v>
      </c>
      <c r="F51" s="9">
        <v>8.2954892157055298</v>
      </c>
      <c r="G51" s="9">
        <v>5.8250226732605297</v>
      </c>
      <c r="H51" s="3">
        <v>67.23</v>
      </c>
      <c r="I51" s="11">
        <v>34028</v>
      </c>
      <c r="J51" s="11">
        <v>68437</v>
      </c>
      <c r="K51" s="3">
        <v>286.31</v>
      </c>
    </row>
    <row r="52" spans="1:11" ht="23.25" x14ac:dyDescent="0.35">
      <c r="A52" s="10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23.25" x14ac:dyDescent="0.35">
      <c r="A53" s="9" t="s">
        <v>11</v>
      </c>
      <c r="B53" s="9">
        <v>1.6596578015483799E-2</v>
      </c>
      <c r="C53" s="9">
        <v>35.533989041101897</v>
      </c>
      <c r="D53" s="9">
        <v>0.98978295381988401</v>
      </c>
      <c r="E53" s="9">
        <v>0.98212514267045503</v>
      </c>
      <c r="F53" s="9">
        <v>4.0935518742499397</v>
      </c>
      <c r="G53" s="9">
        <v>2.3357321701871299</v>
      </c>
      <c r="H53" s="3">
        <v>67.540000000000006</v>
      </c>
      <c r="I53" s="11">
        <v>33272</v>
      </c>
      <c r="J53" s="11">
        <v>66925</v>
      </c>
      <c r="K53" s="3">
        <v>286.31</v>
      </c>
    </row>
    <row r="54" spans="1:11" ht="23.25" x14ac:dyDescent="0.35">
      <c r="A54" s="9" t="s">
        <v>12</v>
      </c>
      <c r="B54" s="9">
        <v>2.0276357664062099E-2</v>
      </c>
      <c r="C54" s="9">
        <v>33.799863699819099</v>
      </c>
      <c r="D54" s="9">
        <v>0.98458134986947798</v>
      </c>
      <c r="E54" s="9">
        <v>0.97135548594141996</v>
      </c>
      <c r="F54" s="9">
        <v>5.2565112206887603</v>
      </c>
      <c r="G54" s="9">
        <v>2.6092451745095802</v>
      </c>
      <c r="H54" s="3">
        <v>67.319999999999993</v>
      </c>
      <c r="I54" s="11">
        <v>33272</v>
      </c>
      <c r="J54" s="11">
        <v>66925</v>
      </c>
      <c r="K54" s="3">
        <v>286.31</v>
      </c>
    </row>
    <row r="55" spans="1:11" ht="23.25" x14ac:dyDescent="0.35">
      <c r="A55" s="9" t="s">
        <v>13</v>
      </c>
      <c r="B55" s="9">
        <v>3.8249471079176499E-2</v>
      </c>
      <c r="C55" s="9">
        <v>28.319020780374601</v>
      </c>
      <c r="D55" s="9">
        <v>0.958831498034449</v>
      </c>
      <c r="E55" s="9">
        <v>0.95841828251266703</v>
      </c>
      <c r="F55" s="9">
        <v>6.8321176623923403</v>
      </c>
      <c r="G55" s="9">
        <v>4.27555029070035</v>
      </c>
      <c r="H55" s="3">
        <v>67.400000000000006</v>
      </c>
      <c r="I55" s="11">
        <v>33272</v>
      </c>
      <c r="J55" s="11">
        <v>66925</v>
      </c>
      <c r="K55" s="3">
        <v>286.31</v>
      </c>
    </row>
    <row r="56" spans="1:11" ht="23.25" x14ac:dyDescent="0.35">
      <c r="A56" s="9" t="s">
        <v>14</v>
      </c>
      <c r="B56" s="9">
        <v>8.28388981734344E-2</v>
      </c>
      <c r="C56" s="9">
        <v>21.622061783727901</v>
      </c>
      <c r="D56" s="9">
        <v>0.829772526819191</v>
      </c>
      <c r="E56" s="9">
        <v>0.90968790817852896</v>
      </c>
      <c r="F56" s="9">
        <v>9.6932298984208902</v>
      </c>
      <c r="G56" s="9">
        <v>8.7300814197326595</v>
      </c>
      <c r="H56" s="3">
        <v>67.17</v>
      </c>
      <c r="I56" s="11">
        <v>33272</v>
      </c>
      <c r="J56" s="11">
        <v>66925</v>
      </c>
      <c r="K56" s="3">
        <v>286.31</v>
      </c>
    </row>
    <row r="57" spans="1:11" ht="23.25" x14ac:dyDescent="0.35">
      <c r="A57" s="9" t="s">
        <v>15</v>
      </c>
      <c r="B57" s="9">
        <v>9.8153002928176497E-2</v>
      </c>
      <c r="C57" s="9">
        <v>20.153298753785201</v>
      </c>
      <c r="D57" s="9">
        <v>0.80349970826866002</v>
      </c>
      <c r="E57" s="9">
        <v>0.88594781990789195</v>
      </c>
      <c r="F57" s="9">
        <v>10.629836652671001</v>
      </c>
      <c r="G57" s="9">
        <v>12.7351079810895</v>
      </c>
      <c r="H57" s="3">
        <v>67.47</v>
      </c>
      <c r="I57" s="11">
        <v>33083</v>
      </c>
      <c r="J57" s="11">
        <v>66547</v>
      </c>
      <c r="K57" s="3">
        <v>286.31</v>
      </c>
    </row>
    <row r="58" spans="1:11" ht="23.25" x14ac:dyDescent="0.35">
      <c r="A58" s="9" t="s">
        <v>16</v>
      </c>
      <c r="B58" s="9">
        <v>2.17562267262414E-2</v>
      </c>
      <c r="C58" s="9">
        <v>33.196191052662599</v>
      </c>
      <c r="D58" s="9">
        <v>0.98254287810746199</v>
      </c>
      <c r="E58" s="9">
        <v>0.97754816220208995</v>
      </c>
      <c r="F58" s="9">
        <v>5.5218474461651397</v>
      </c>
      <c r="G58" s="9">
        <v>2.7623803635787998</v>
      </c>
      <c r="H58" s="3">
        <v>67.239999999999995</v>
      </c>
      <c r="I58" s="11">
        <v>33209</v>
      </c>
      <c r="J58" s="11">
        <v>66799</v>
      </c>
      <c r="K58" s="3">
        <v>286.31</v>
      </c>
    </row>
    <row r="59" spans="1:11" ht="23.25" x14ac:dyDescent="0.35">
      <c r="A59" s="9" t="s">
        <v>17</v>
      </c>
      <c r="B59" s="9">
        <v>1.7808318563213299E-2</v>
      </c>
      <c r="C59" s="9">
        <v>34.913615295898801</v>
      </c>
      <c r="D59" s="9">
        <v>0.98630404670861405</v>
      </c>
      <c r="E59" s="9">
        <v>0.96273895215812499</v>
      </c>
      <c r="F59" s="9">
        <v>7.4013117776911299</v>
      </c>
      <c r="G59" s="9">
        <v>2.1977013041371598</v>
      </c>
      <c r="H59" s="3">
        <v>67.959999999999994</v>
      </c>
      <c r="I59" s="11">
        <v>33524</v>
      </c>
      <c r="J59" s="11">
        <v>67429</v>
      </c>
      <c r="K59" s="3">
        <v>286.31</v>
      </c>
    </row>
    <row r="60" spans="1:11" ht="23.25" x14ac:dyDescent="0.35">
      <c r="A60" s="9" t="s">
        <v>18</v>
      </c>
      <c r="B60" s="9">
        <v>1.79722228014529E-2</v>
      </c>
      <c r="C60" s="9">
        <v>34.834150460670301</v>
      </c>
      <c r="D60" s="9">
        <v>0.98739566059768302</v>
      </c>
      <c r="E60" s="9">
        <v>0.96275780237641195</v>
      </c>
      <c r="F60" s="9">
        <v>6.3351857439782302</v>
      </c>
      <c r="G60" s="9">
        <v>2.1561084402995498</v>
      </c>
      <c r="H60" s="3">
        <v>67.709999999999994</v>
      </c>
      <c r="I60" s="11">
        <v>34028</v>
      </c>
      <c r="J60" s="11">
        <v>68437</v>
      </c>
      <c r="K60" s="3">
        <v>286.31</v>
      </c>
    </row>
    <row r="61" spans="1:11" ht="23.25" x14ac:dyDescent="0.35">
      <c r="A61" s="10" t="s">
        <v>35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23.25" x14ac:dyDescent="0.35">
      <c r="A62" s="9" t="s">
        <v>11</v>
      </c>
      <c r="B62" s="9">
        <v>1.6282770167713002E-2</v>
      </c>
      <c r="C62" s="9">
        <v>35.6995585518101</v>
      </c>
      <c r="D62" s="9">
        <v>0.98905797120055605</v>
      </c>
      <c r="E62" s="9">
        <v>0.97741958474527102</v>
      </c>
      <c r="F62" s="9">
        <v>4.6158953087473096</v>
      </c>
      <c r="G62" s="9">
        <v>2.3704246219723299</v>
      </c>
      <c r="H62" s="3">
        <v>67.61</v>
      </c>
      <c r="I62" s="11">
        <v>33272</v>
      </c>
      <c r="J62" s="11">
        <v>66925</v>
      </c>
      <c r="K62" s="3">
        <v>286.31</v>
      </c>
    </row>
    <row r="63" spans="1:11" ht="23.25" x14ac:dyDescent="0.35">
      <c r="A63" s="9" t="s">
        <v>12</v>
      </c>
      <c r="B63" s="9">
        <v>1.8252317173921999E-2</v>
      </c>
      <c r="C63" s="9">
        <v>34.708526260315701</v>
      </c>
      <c r="D63" s="9">
        <v>0.98784781189989201</v>
      </c>
      <c r="E63" s="9">
        <v>0.97459322639132595</v>
      </c>
      <c r="F63" s="9">
        <v>6.2522724541480201</v>
      </c>
      <c r="G63" s="9">
        <v>2.5142622160338601</v>
      </c>
      <c r="H63" s="3">
        <v>67.33</v>
      </c>
      <c r="I63" s="11">
        <v>33272</v>
      </c>
      <c r="J63" s="11">
        <v>66925</v>
      </c>
      <c r="K63" s="3">
        <v>286.31</v>
      </c>
    </row>
    <row r="64" spans="1:11" ht="23.25" x14ac:dyDescent="0.35">
      <c r="A64" s="9" t="s">
        <v>13</v>
      </c>
      <c r="B64" s="9">
        <v>2.9457903996970899E-2</v>
      </c>
      <c r="C64" s="9">
        <v>30.5753092453985</v>
      </c>
      <c r="D64" s="9">
        <v>0.97477018175067698</v>
      </c>
      <c r="E64" s="9">
        <v>0.96331191250011405</v>
      </c>
      <c r="F64" s="9">
        <v>6.5621976784296097</v>
      </c>
      <c r="G64" s="9">
        <v>3.3460934526899599</v>
      </c>
      <c r="H64" s="3">
        <v>67.489999999999995</v>
      </c>
      <c r="I64" s="11">
        <v>33272</v>
      </c>
      <c r="J64" s="11">
        <v>66925</v>
      </c>
      <c r="K64" s="3">
        <v>286.31</v>
      </c>
    </row>
    <row r="65" spans="1:11" ht="23.25" x14ac:dyDescent="0.35">
      <c r="A65" s="9" t="s">
        <v>14</v>
      </c>
      <c r="B65" s="9">
        <v>6.6330069487016294E-2</v>
      </c>
      <c r="C65" s="9">
        <v>23.550145753259201</v>
      </c>
      <c r="D65" s="9">
        <v>0.889226426025993</v>
      </c>
      <c r="E65" s="9">
        <v>0.92093933090212998</v>
      </c>
      <c r="F65" s="9">
        <v>9.0626197451192407</v>
      </c>
      <c r="G65" s="9">
        <v>7.6430209548319903</v>
      </c>
      <c r="H65" s="3">
        <v>67.36</v>
      </c>
      <c r="I65" s="11">
        <v>33272</v>
      </c>
      <c r="J65" s="11">
        <v>66925</v>
      </c>
      <c r="K65" s="3">
        <v>286.31</v>
      </c>
    </row>
    <row r="66" spans="1:11" ht="23.25" x14ac:dyDescent="0.35">
      <c r="A66" s="9" t="s">
        <v>15</v>
      </c>
      <c r="B66" s="9">
        <v>9.9937904250557805E-2</v>
      </c>
      <c r="C66" s="9">
        <v>19.997142911622401</v>
      </c>
      <c r="D66" s="9">
        <v>0.80235035616331196</v>
      </c>
      <c r="E66" s="9">
        <v>0.88415907697174601</v>
      </c>
      <c r="F66" s="9">
        <v>10.630838927694301</v>
      </c>
      <c r="G66" s="9">
        <v>12.9583134405236</v>
      </c>
      <c r="H66" s="3">
        <v>67.510000000000005</v>
      </c>
      <c r="I66" s="11">
        <v>33083</v>
      </c>
      <c r="J66" s="11">
        <v>66547</v>
      </c>
      <c r="K66" s="3">
        <v>286.31</v>
      </c>
    </row>
    <row r="67" spans="1:11" ht="23.25" x14ac:dyDescent="0.35">
      <c r="A67" s="9" t="s">
        <v>16</v>
      </c>
      <c r="B67" s="9">
        <v>1.9956793314417499E-2</v>
      </c>
      <c r="C67" s="9">
        <v>33.942030367738397</v>
      </c>
      <c r="D67" s="9">
        <v>0.98389142233764304</v>
      </c>
      <c r="E67" s="9">
        <v>0.96951341545249003</v>
      </c>
      <c r="F67" s="9">
        <v>4.8107250324052497</v>
      </c>
      <c r="G67" s="9">
        <v>2.6459410061557098</v>
      </c>
      <c r="H67" s="3">
        <v>67.34</v>
      </c>
      <c r="I67" s="11">
        <v>33209</v>
      </c>
      <c r="J67" s="11">
        <v>66799</v>
      </c>
      <c r="K67" s="3">
        <v>286.31</v>
      </c>
    </row>
    <row r="68" spans="1:11" ht="23.25" x14ac:dyDescent="0.35">
      <c r="A68" s="9" t="s">
        <v>17</v>
      </c>
      <c r="B68" s="9">
        <v>1.45335495617349E-2</v>
      </c>
      <c r="C68" s="9">
        <v>36.6618991563235</v>
      </c>
      <c r="D68" s="9">
        <v>0.98831183747576501</v>
      </c>
      <c r="E68" s="9">
        <v>0.95954192912480296</v>
      </c>
      <c r="F68" s="9">
        <v>6.0604851549683199</v>
      </c>
      <c r="G68" s="9">
        <v>1.7659915136836899</v>
      </c>
      <c r="H68" s="3">
        <v>67.400000000000006</v>
      </c>
      <c r="I68" s="11">
        <v>33524</v>
      </c>
      <c r="J68" s="11">
        <v>67429</v>
      </c>
      <c r="K68" s="3">
        <v>286.31</v>
      </c>
    </row>
    <row r="69" spans="1:11" ht="23.25" x14ac:dyDescent="0.35">
      <c r="A69" s="9" t="s">
        <v>18</v>
      </c>
      <c r="B69" s="9">
        <v>1.5281062395118099E-2</v>
      </c>
      <c r="C69" s="9">
        <v>36.230577605652798</v>
      </c>
      <c r="D69" s="9">
        <v>0.99053049425226503</v>
      </c>
      <c r="E69" s="9">
        <v>0.96418497806962</v>
      </c>
      <c r="F69" s="9">
        <v>7.1600388804400996</v>
      </c>
      <c r="G69" s="9">
        <v>1.89103690946099</v>
      </c>
      <c r="H69" s="3">
        <v>67.19</v>
      </c>
      <c r="I69" s="11">
        <v>34028</v>
      </c>
      <c r="J69" s="11">
        <v>68437</v>
      </c>
      <c r="K69" s="3">
        <v>286.31</v>
      </c>
    </row>
    <row r="70" spans="1:11" ht="23.25" x14ac:dyDescent="0.35">
      <c r="A70" s="10" t="s">
        <v>36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23.25" x14ac:dyDescent="0.35">
      <c r="A71" s="9" t="s">
        <v>11</v>
      </c>
      <c r="B71" s="9">
        <v>1.9033934930299201E-2</v>
      </c>
      <c r="C71" s="9">
        <v>34.346768534746303</v>
      </c>
      <c r="D71" s="9">
        <v>0.98483932865908796</v>
      </c>
      <c r="E71" s="9">
        <v>0.97511267353981901</v>
      </c>
      <c r="F71" s="9">
        <v>4.3547163034881597</v>
      </c>
      <c r="G71" s="9">
        <v>2.5117160495773199</v>
      </c>
      <c r="H71" s="3">
        <v>67.540000000000006</v>
      </c>
      <c r="I71" s="11">
        <v>33272</v>
      </c>
      <c r="J71" s="11">
        <v>66925</v>
      </c>
      <c r="K71" s="3">
        <v>286.31</v>
      </c>
    </row>
    <row r="72" spans="1:11" ht="23.25" x14ac:dyDescent="0.35">
      <c r="A72" s="9" t="s">
        <v>12</v>
      </c>
      <c r="B72" s="9">
        <v>3.1384840156675899E-2</v>
      </c>
      <c r="C72" s="9">
        <v>30.032322447021599</v>
      </c>
      <c r="D72" s="9">
        <v>0.96878376976052305</v>
      </c>
      <c r="E72" s="9">
        <v>0.96182552965823198</v>
      </c>
      <c r="F72" s="9">
        <v>5.8533256257161099</v>
      </c>
      <c r="G72" s="9">
        <v>3.7298305557342002</v>
      </c>
      <c r="H72" s="3">
        <v>67.319999999999993</v>
      </c>
      <c r="I72" s="11">
        <v>33272</v>
      </c>
      <c r="J72" s="11">
        <v>66925</v>
      </c>
      <c r="K72" s="3">
        <v>286.31</v>
      </c>
    </row>
    <row r="73" spans="1:11" ht="23.25" x14ac:dyDescent="0.35">
      <c r="A73" s="9" t="s">
        <v>13</v>
      </c>
      <c r="B73" s="9">
        <v>5.9828420819402102E-2</v>
      </c>
      <c r="C73" s="9">
        <v>24.445558954401399</v>
      </c>
      <c r="D73" s="9">
        <v>0.88880598918946996</v>
      </c>
      <c r="E73" s="9">
        <v>0.92623210123322697</v>
      </c>
      <c r="F73" s="9">
        <v>7.92856583607717</v>
      </c>
      <c r="G73" s="9">
        <v>6.4842166097763299</v>
      </c>
      <c r="H73" s="3">
        <v>67.58</v>
      </c>
      <c r="I73" s="11">
        <v>33272</v>
      </c>
      <c r="J73" s="11">
        <v>66925</v>
      </c>
      <c r="K73" s="3">
        <v>286.31</v>
      </c>
    </row>
    <row r="74" spans="1:11" ht="23.25" x14ac:dyDescent="0.35">
      <c r="A74" s="9" t="s">
        <v>14</v>
      </c>
      <c r="B74" s="9">
        <v>9.9439035381468394E-2</v>
      </c>
      <c r="C74" s="9">
        <v>20.038348625177498</v>
      </c>
      <c r="D74" s="9">
        <v>0.72331918487871205</v>
      </c>
      <c r="E74" s="9">
        <v>0.87298468816380703</v>
      </c>
      <c r="F74" s="9">
        <v>11.5061022469107</v>
      </c>
      <c r="G74" s="9">
        <v>10.3541766071829</v>
      </c>
      <c r="H74" s="3">
        <v>67.34</v>
      </c>
      <c r="I74" s="11">
        <v>33272</v>
      </c>
      <c r="J74" s="11">
        <v>66925</v>
      </c>
      <c r="K74" s="3">
        <v>286.31</v>
      </c>
    </row>
    <row r="75" spans="1:11" ht="23.25" x14ac:dyDescent="0.35">
      <c r="A75" s="9" t="s">
        <v>15</v>
      </c>
      <c r="B75" s="9">
        <v>0.10213023426111099</v>
      </c>
      <c r="C75" s="9">
        <v>19.807790328881602</v>
      </c>
      <c r="D75" s="9">
        <v>0.787943380678089</v>
      </c>
      <c r="E75" s="9">
        <v>0.882952628107469</v>
      </c>
      <c r="F75" s="9">
        <v>10.531819272183901</v>
      </c>
      <c r="G75" s="9">
        <v>13.3754817582341</v>
      </c>
      <c r="H75" s="3">
        <v>67.31</v>
      </c>
      <c r="I75" s="11">
        <v>33083</v>
      </c>
      <c r="J75" s="11">
        <v>66547</v>
      </c>
      <c r="K75" s="3">
        <v>286.31</v>
      </c>
    </row>
    <row r="76" spans="1:11" ht="23.25" x14ac:dyDescent="0.35">
      <c r="A76" s="9" t="s">
        <v>16</v>
      </c>
      <c r="B76" s="9">
        <v>3.1802877523596999E-2</v>
      </c>
      <c r="C76" s="9">
        <v>29.9176026482194</v>
      </c>
      <c r="D76" s="9">
        <v>0.968594923487332</v>
      </c>
      <c r="E76" s="9">
        <v>0.96798495937733398</v>
      </c>
      <c r="F76" s="9">
        <v>5.4850594966065298</v>
      </c>
      <c r="G76" s="9">
        <v>3.8493020902619501</v>
      </c>
      <c r="H76" s="3">
        <v>67.16</v>
      </c>
      <c r="I76" s="11">
        <v>33209</v>
      </c>
      <c r="J76" s="11">
        <v>66799</v>
      </c>
      <c r="K76" s="3">
        <v>286.31</v>
      </c>
    </row>
    <row r="77" spans="1:11" ht="23.25" x14ac:dyDescent="0.35">
      <c r="A77" s="9" t="s">
        <v>17</v>
      </c>
      <c r="B77" s="9">
        <v>3.1213288240087299E-2</v>
      </c>
      <c r="C77" s="9">
        <v>30.078462528541198</v>
      </c>
      <c r="D77" s="9">
        <v>0.96881004091663603</v>
      </c>
      <c r="E77" s="9">
        <v>0.95686058702886401</v>
      </c>
      <c r="F77" s="9">
        <v>6.3452588951180102</v>
      </c>
      <c r="G77" s="9">
        <v>3.5541905336800301</v>
      </c>
      <c r="H77" s="3">
        <v>67.510000000000005</v>
      </c>
      <c r="I77" s="11">
        <v>33524</v>
      </c>
      <c r="J77" s="11">
        <v>67429</v>
      </c>
      <c r="K77" s="3">
        <v>286.31</v>
      </c>
    </row>
    <row r="78" spans="1:11" ht="23.25" x14ac:dyDescent="0.35">
      <c r="A78" s="9" t="s">
        <v>18</v>
      </c>
      <c r="B78" s="9">
        <v>3.1529179819798102E-2</v>
      </c>
      <c r="C78" s="9">
        <v>29.9915423690842</v>
      </c>
      <c r="D78" s="9">
        <v>0.96968177891492002</v>
      </c>
      <c r="E78" s="9">
        <v>0.95505492411889403</v>
      </c>
      <c r="F78" s="9">
        <v>6.91571543878137</v>
      </c>
      <c r="G78" s="9">
        <v>3.5676479273356598</v>
      </c>
      <c r="H78" s="3">
        <v>67.13</v>
      </c>
      <c r="I78" s="11">
        <v>34028</v>
      </c>
      <c r="J78" s="11">
        <v>68437</v>
      </c>
      <c r="K78" s="3">
        <v>286.31</v>
      </c>
    </row>
    <row r="79" spans="1:11" ht="23.25" x14ac:dyDescent="0.35">
      <c r="A79" s="10" t="s">
        <v>37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23.25" x14ac:dyDescent="0.35">
      <c r="A80" s="9" t="s">
        <v>11</v>
      </c>
      <c r="B80" s="9">
        <v>1.6161787428843E-2</v>
      </c>
      <c r="C80" s="9">
        <v>35.761669883915097</v>
      </c>
      <c r="D80" s="9">
        <v>0.98902663096517296</v>
      </c>
      <c r="E80" s="9">
        <v>0.97606925182229798</v>
      </c>
      <c r="F80" s="9">
        <v>4.0354243594178598</v>
      </c>
      <c r="G80" s="9">
        <v>2.27900766257358</v>
      </c>
      <c r="H80" s="3">
        <v>67.44</v>
      </c>
      <c r="I80" s="11">
        <v>33272</v>
      </c>
      <c r="J80" s="11">
        <v>66925</v>
      </c>
      <c r="K80" s="3">
        <v>286.31</v>
      </c>
    </row>
    <row r="81" spans="1:11" ht="23.25" x14ac:dyDescent="0.35">
      <c r="A81" s="9" t="s">
        <v>12</v>
      </c>
      <c r="B81" s="9">
        <v>1.8073899760365102E-2</v>
      </c>
      <c r="C81" s="9">
        <v>34.793936805739598</v>
      </c>
      <c r="D81" s="9">
        <v>0.98818856086292195</v>
      </c>
      <c r="E81" s="9">
        <v>0.98094423149629895</v>
      </c>
      <c r="F81" s="9">
        <v>4.0667673713159704</v>
      </c>
      <c r="G81" s="9">
        <v>2.47949975480967</v>
      </c>
      <c r="H81" s="3">
        <v>67.239999999999995</v>
      </c>
      <c r="I81" s="11">
        <v>33272</v>
      </c>
      <c r="J81" s="11">
        <v>66925</v>
      </c>
      <c r="K81" s="3">
        <v>286.31</v>
      </c>
    </row>
    <row r="82" spans="1:11" ht="23.25" x14ac:dyDescent="0.35">
      <c r="A82" s="9" t="s">
        <v>13</v>
      </c>
      <c r="B82" s="9">
        <v>3.20950687608434E-2</v>
      </c>
      <c r="C82" s="9">
        <v>29.8328016450786</v>
      </c>
      <c r="D82" s="9">
        <v>0.97337048604815501</v>
      </c>
      <c r="E82" s="9">
        <v>0.96913964516519702</v>
      </c>
      <c r="F82" s="9">
        <v>6.1697814409458402</v>
      </c>
      <c r="G82" s="9">
        <v>3.5300116640181902</v>
      </c>
      <c r="H82" s="3">
        <v>67.27</v>
      </c>
      <c r="I82" s="11">
        <v>33272</v>
      </c>
      <c r="J82" s="11">
        <v>66925</v>
      </c>
      <c r="K82" s="3">
        <v>286.31</v>
      </c>
    </row>
    <row r="83" spans="1:11" ht="23.25" x14ac:dyDescent="0.35">
      <c r="A83" s="9" t="s">
        <v>14</v>
      </c>
      <c r="B83" s="9">
        <v>7.7764550991760606E-2</v>
      </c>
      <c r="C83" s="9">
        <v>22.169974227017502</v>
      </c>
      <c r="D83" s="9">
        <v>0.850340363107286</v>
      </c>
      <c r="E83" s="9">
        <v>0.90857368055110399</v>
      </c>
      <c r="F83" s="9">
        <v>10.0560206013377</v>
      </c>
      <c r="G83" s="9">
        <v>8.5488525953901302</v>
      </c>
      <c r="H83" s="3">
        <v>66.94</v>
      </c>
      <c r="I83" s="11">
        <v>33272</v>
      </c>
      <c r="J83" s="11">
        <v>66925</v>
      </c>
      <c r="K83" s="3">
        <v>286.31</v>
      </c>
    </row>
    <row r="84" spans="1:11" ht="23.25" x14ac:dyDescent="0.35">
      <c r="A84" s="9" t="s">
        <v>15</v>
      </c>
      <c r="B84" s="9">
        <v>9.9418512875486406E-2</v>
      </c>
      <c r="C84" s="9">
        <v>20.042339388365001</v>
      </c>
      <c r="D84" s="9">
        <v>0.80450203922309604</v>
      </c>
      <c r="E84" s="9">
        <v>0.88559608746265905</v>
      </c>
      <c r="F84" s="9">
        <v>10.6507224527688</v>
      </c>
      <c r="G84" s="9">
        <v>12.8844321380452</v>
      </c>
      <c r="H84" s="3">
        <v>67.25</v>
      </c>
      <c r="I84" s="11">
        <v>33083</v>
      </c>
      <c r="J84" s="11">
        <v>66547</v>
      </c>
      <c r="K84" s="3">
        <v>286.31</v>
      </c>
    </row>
    <row r="85" spans="1:11" ht="23.25" x14ac:dyDescent="0.35">
      <c r="A85" s="9" t="s">
        <v>16</v>
      </c>
      <c r="B85" s="9">
        <v>2.0377578340025401E-2</v>
      </c>
      <c r="C85" s="9">
        <v>33.759030326039799</v>
      </c>
      <c r="D85" s="9">
        <v>0.98450763757653903</v>
      </c>
      <c r="E85" s="9">
        <v>0.96801435874969599</v>
      </c>
      <c r="F85" s="9">
        <v>5.2327972902198798</v>
      </c>
      <c r="G85" s="9">
        <v>2.6050313746785099</v>
      </c>
      <c r="H85" s="3">
        <v>67.12</v>
      </c>
      <c r="I85" s="11">
        <v>33209</v>
      </c>
      <c r="J85" s="11">
        <v>66799</v>
      </c>
      <c r="K85" s="3">
        <v>286.31</v>
      </c>
    </row>
    <row r="86" spans="1:11" ht="23.25" x14ac:dyDescent="0.35">
      <c r="A86" s="9" t="s">
        <v>17</v>
      </c>
      <c r="B86" s="9">
        <v>1.52391701508631E-2</v>
      </c>
      <c r="C86" s="9">
        <v>36.2555592959961</v>
      </c>
      <c r="D86" s="9">
        <v>0.98783026301297905</v>
      </c>
      <c r="E86" s="9">
        <v>0.96131338586561399</v>
      </c>
      <c r="F86" s="9">
        <v>5.6959621138091299</v>
      </c>
      <c r="G86" s="9">
        <v>1.9126343945033899</v>
      </c>
      <c r="H86" s="3">
        <v>67.36</v>
      </c>
      <c r="I86" s="11">
        <v>33524</v>
      </c>
      <c r="J86" s="11">
        <v>67429</v>
      </c>
      <c r="K86" s="3">
        <v>286.31</v>
      </c>
    </row>
    <row r="87" spans="1:11" ht="23.25" x14ac:dyDescent="0.35">
      <c r="A87" s="9" t="s">
        <v>18</v>
      </c>
      <c r="B87" s="9">
        <v>1.53470035143241E-2</v>
      </c>
      <c r="C87" s="9">
        <v>36.192462975643103</v>
      </c>
      <c r="D87" s="9">
        <v>0.99018927469767604</v>
      </c>
      <c r="E87" s="9">
        <v>0.96488767869305403</v>
      </c>
      <c r="F87" s="9">
        <v>6.9197508196599804</v>
      </c>
      <c r="G87" s="9">
        <v>1.91525057039892</v>
      </c>
      <c r="H87" s="3">
        <v>67.209999999999994</v>
      </c>
      <c r="I87" s="11">
        <v>34028</v>
      </c>
      <c r="J87" s="11">
        <v>68437</v>
      </c>
      <c r="K87" s="3">
        <v>286.31</v>
      </c>
    </row>
    <row r="88" spans="1:11" ht="23.25" x14ac:dyDescent="0.35">
      <c r="A88" s="10" t="s">
        <v>38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23.25" x14ac:dyDescent="0.35">
      <c r="A89" s="9" t="s">
        <v>11</v>
      </c>
      <c r="B89" s="9">
        <v>4.5669048511634197E-2</v>
      </c>
      <c r="C89" s="9">
        <v>26.785611058234501</v>
      </c>
      <c r="D89" s="9">
        <v>0.94066447641023299</v>
      </c>
      <c r="E89" s="9">
        <v>0.96183587874573195</v>
      </c>
      <c r="F89" s="9">
        <v>5.56168422634408</v>
      </c>
      <c r="G89" s="9">
        <v>5.1408844590090199</v>
      </c>
      <c r="H89" s="3">
        <v>67.540000000000006</v>
      </c>
      <c r="I89" s="11">
        <v>33272</v>
      </c>
      <c r="J89" s="11">
        <v>66925</v>
      </c>
      <c r="K89" s="3">
        <v>286.31</v>
      </c>
    </row>
    <row r="90" spans="1:11" ht="23.25" x14ac:dyDescent="0.35">
      <c r="A90" s="9" t="s">
        <v>12</v>
      </c>
      <c r="B90" s="9">
        <v>6.5411868633868303E-2</v>
      </c>
      <c r="C90" s="9">
        <v>23.671844966560201</v>
      </c>
      <c r="D90" s="9">
        <v>0.87414860401924099</v>
      </c>
      <c r="E90" s="9">
        <v>0.92994180152486305</v>
      </c>
      <c r="F90" s="9">
        <v>7.6474731256464903</v>
      </c>
      <c r="G90" s="9">
        <v>7.0639233660524603</v>
      </c>
      <c r="H90" s="3">
        <v>67.27</v>
      </c>
      <c r="I90" s="11">
        <v>33272</v>
      </c>
      <c r="J90" s="11">
        <v>66925</v>
      </c>
      <c r="K90" s="3">
        <v>286.31</v>
      </c>
    </row>
    <row r="91" spans="1:11" ht="23.25" x14ac:dyDescent="0.35">
      <c r="A91" s="9" t="s">
        <v>13</v>
      </c>
      <c r="B91" s="9">
        <v>8.6309689111227994E-2</v>
      </c>
      <c r="C91" s="9">
        <v>21.267215298751701</v>
      </c>
      <c r="D91" s="9">
        <v>0.76120355576212295</v>
      </c>
      <c r="E91" s="9">
        <v>0.89378533297003604</v>
      </c>
      <c r="F91" s="9">
        <v>9.9955685660447298</v>
      </c>
      <c r="G91" s="9">
        <v>9.2786668459424497</v>
      </c>
      <c r="H91" s="3">
        <v>67.55</v>
      </c>
      <c r="I91" s="11">
        <v>33272</v>
      </c>
      <c r="J91" s="11">
        <v>66925</v>
      </c>
      <c r="K91" s="3">
        <v>286.31</v>
      </c>
    </row>
    <row r="92" spans="1:11" ht="23.25" x14ac:dyDescent="0.35">
      <c r="A92" s="9" t="s">
        <v>14</v>
      </c>
      <c r="B92" s="9">
        <v>0.116418568982082</v>
      </c>
      <c r="C92" s="9">
        <v>18.670475490328599</v>
      </c>
      <c r="D92" s="9">
        <v>0.619580363055106</v>
      </c>
      <c r="E92" s="9">
        <v>0.84278894959300898</v>
      </c>
      <c r="F92" s="9">
        <v>14.299439087300399</v>
      </c>
      <c r="G92" s="9">
        <v>12.420524835844301</v>
      </c>
      <c r="H92" s="3">
        <v>67.19</v>
      </c>
      <c r="I92" s="11">
        <v>33272</v>
      </c>
      <c r="J92" s="11">
        <v>66925</v>
      </c>
      <c r="K92" s="3">
        <v>286.31</v>
      </c>
    </row>
    <row r="93" spans="1:11" ht="23.25" x14ac:dyDescent="0.35">
      <c r="A93" s="9" t="s">
        <v>15</v>
      </c>
      <c r="B93" s="9">
        <v>0.11098119224798</v>
      </c>
      <c r="C93" s="9">
        <v>19.085867278542299</v>
      </c>
      <c r="D93" s="9">
        <v>0.72570876935957795</v>
      </c>
      <c r="E93" s="9">
        <v>0.86780283661520397</v>
      </c>
      <c r="F93" s="9">
        <v>11.5565347675716</v>
      </c>
      <c r="G93" s="9">
        <v>14.459954435213</v>
      </c>
      <c r="H93" s="3">
        <v>67.55</v>
      </c>
      <c r="I93" s="11">
        <v>33083</v>
      </c>
      <c r="J93" s="11">
        <v>66547</v>
      </c>
      <c r="K93" s="3">
        <v>286.31</v>
      </c>
    </row>
    <row r="94" spans="1:11" ht="23.25" x14ac:dyDescent="0.35">
      <c r="A94" s="9" t="s">
        <v>16</v>
      </c>
      <c r="B94" s="9">
        <v>6.5226752163010604E-2</v>
      </c>
      <c r="C94" s="9">
        <v>23.695468598352502</v>
      </c>
      <c r="D94" s="9">
        <v>0.87878887095605196</v>
      </c>
      <c r="E94" s="9">
        <v>0.93181050073466898</v>
      </c>
      <c r="F94" s="9">
        <v>7.8631869352708303</v>
      </c>
      <c r="G94" s="9">
        <v>6.9048892414178802</v>
      </c>
      <c r="H94" s="3">
        <v>67.239999999999995</v>
      </c>
      <c r="I94" s="11">
        <v>33209</v>
      </c>
      <c r="J94" s="11">
        <v>66799</v>
      </c>
      <c r="K94" s="3">
        <v>286.31</v>
      </c>
    </row>
    <row r="95" spans="1:11" ht="23.25" x14ac:dyDescent="0.35">
      <c r="A95" s="9" t="s">
        <v>17</v>
      </c>
      <c r="B95" s="9">
        <v>6.7329372624804706E-2</v>
      </c>
      <c r="C95" s="9">
        <v>23.422069277000102</v>
      </c>
      <c r="D95" s="9">
        <v>0.85898838991885795</v>
      </c>
      <c r="E95" s="9">
        <v>0.92250718540166599</v>
      </c>
      <c r="F95" s="9">
        <v>9.0037484533768595</v>
      </c>
      <c r="G95" s="9">
        <v>7.2114238624998199</v>
      </c>
      <c r="H95" s="3">
        <v>67.5</v>
      </c>
      <c r="I95" s="11">
        <v>33524</v>
      </c>
      <c r="J95" s="11">
        <v>67429</v>
      </c>
      <c r="K95" s="3">
        <v>286.31</v>
      </c>
    </row>
    <row r="96" spans="1:11" ht="23.25" x14ac:dyDescent="0.35">
      <c r="A96" s="9" t="s">
        <v>18</v>
      </c>
      <c r="B96" s="9">
        <v>6.6981024413285295E-2</v>
      </c>
      <c r="C96" s="9">
        <v>23.467460726359899</v>
      </c>
      <c r="D96" s="9">
        <v>0.86229830167203703</v>
      </c>
      <c r="E96" s="9">
        <v>0.92548000830146204</v>
      </c>
      <c r="F96" s="9">
        <v>8.4212011387914103</v>
      </c>
      <c r="G96" s="9">
        <v>7.04898360790353</v>
      </c>
      <c r="H96" s="3">
        <v>67.319999999999993</v>
      </c>
      <c r="I96" s="11">
        <v>34028</v>
      </c>
      <c r="J96" s="11">
        <v>68437</v>
      </c>
      <c r="K96" s="3">
        <v>286.31</v>
      </c>
    </row>
    <row r="97" spans="1:11" ht="23.25" x14ac:dyDescent="0.35">
      <c r="A97" s="10" t="s">
        <v>19</v>
      </c>
      <c r="B97" s="10">
        <f>(SUM(B8:B15)+SUM(B17:B24)+SUM(B26:B33)+SUM(B35:B42)+SUM(B44:B51)+SUM(B53:B60)+SUM(B62:B69)+SUM(B71:B78)+SUM(B80:B87)+SUM(B89:B96))/80</f>
        <v>5.0237385703495376E-2</v>
      </c>
      <c r="C97" s="10">
        <f t="shared" ref="C97" si="0">(SUM(C8:C15)+SUM(C17:C24)+SUM(C26:C33)+SUM(C35:C42)+SUM(C44:C51)+SUM(C53:C60)+SUM(C62:C69)+SUM(C71:C78)+SUM(C80:C87)+SUM(C89:C96))/80</f>
        <v>27.980696084622775</v>
      </c>
      <c r="D97" s="10">
        <f t="shared" ref="D97" si="1">(SUM(D8:D15)+SUM(D17:D24)+SUM(D26:D33)+SUM(D35:D42)+SUM(D44:D51)+SUM(D53:D60)+SUM(D62:D69)+SUM(D71:D78)+SUM(D80:D87)+SUM(D89:D96))/80</f>
        <v>0.90750468480196145</v>
      </c>
      <c r="E97" s="10">
        <f t="shared" ref="E97:K97" si="2">(SUM(E8:E15)+SUM(E17:E24)+SUM(E26:E33)+SUM(E35:E42)+SUM(E44:E51)+SUM(E53:E60)+SUM(E62:E69)+SUM(E71:E78)+SUM(E80:E87)+SUM(E89:E96))/80</f>
        <v>0.93843542921124512</v>
      </c>
      <c r="F97" s="10">
        <f t="shared" si="2"/>
        <v>7.4879573665243342</v>
      </c>
      <c r="G97" s="10">
        <f t="shared" si="2"/>
        <v>5.8293959366643708</v>
      </c>
      <c r="H97" s="10">
        <f t="shared" si="2"/>
        <v>67.244</v>
      </c>
      <c r="I97" s="10">
        <f>(SUM(I8:I15)+SUM(I17:I24)+SUM(I26:I33)+SUM(I35:I42)+SUM(I44:I51)+SUM(I53:I60)+SUM(I62:I69)+SUM(I71:I78)+SUM(I80:I87)+SUM(I89:I96))/80</f>
        <v>33366.5</v>
      </c>
      <c r="J97" s="10">
        <f t="shared" si="2"/>
        <v>67114</v>
      </c>
      <c r="K97" s="10">
        <f t="shared" si="2"/>
        <v>286.31</v>
      </c>
    </row>
    <row r="98" spans="1:11" ht="23.25" x14ac:dyDescent="0.35">
      <c r="A98" s="17" t="s">
        <v>142</v>
      </c>
      <c r="B98" s="12">
        <f>SUM(B8:B11,B13:B15,B17:B20,B22:B24,B26:B29,B31:B33,B35:B38,B40:B42,B44:B47,B49:B51,B53:B56,B58:B60,B62:B65,B67:B69,B71:B74,B76:B78,B80:B83,B85:B87,B89:B92,B94:B96)/70</f>
        <v>4.2693205150332703E-2</v>
      </c>
      <c r="C98" s="12">
        <f t="shared" ref="C98:K98" si="3">SUM(C8:C11,C13:C15,C17:C20,C22:C24,C26:C29,C31:C33,C35:C38,C40:C42,C44:C47,C49:C51,C53:C56,C58:C60,C62:C65,C67:C69,C71:C74,C76:C78,C80:C83,C85:C87,C89:C92,C94:C96)/70</f>
        <v>29.157488372065345</v>
      </c>
      <c r="D98" s="12">
        <f t="shared" si="3"/>
        <v>0.92566830128269906</v>
      </c>
      <c r="E98" s="12">
        <f t="shared" si="3"/>
        <v>0.94679589664888708</v>
      </c>
      <c r="F98" s="12">
        <f t="shared" si="3"/>
        <v>7.0098507697952055</v>
      </c>
      <c r="G98" s="12">
        <f t="shared" si="3"/>
        <v>4.7486597482120576</v>
      </c>
      <c r="H98" s="12">
        <f t="shared" si="3"/>
        <v>67.230142857142866</v>
      </c>
      <c r="I98" s="12">
        <f t="shared" si="3"/>
        <v>33407</v>
      </c>
      <c r="J98" s="12">
        <f t="shared" si="3"/>
        <v>67195</v>
      </c>
      <c r="K98" s="12">
        <f t="shared" si="3"/>
        <v>286.31000000000012</v>
      </c>
    </row>
    <row r="99" spans="1:11" ht="23.25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23.25" x14ac:dyDescent="0.35">
      <c r="A100" s="9" t="s">
        <v>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23.25" x14ac:dyDescent="0.35">
      <c r="A101" s="9" t="s">
        <v>2</v>
      </c>
      <c r="B101" s="9" t="s">
        <v>3</v>
      </c>
      <c r="C101" s="9" t="s">
        <v>4</v>
      </c>
      <c r="D101" s="9" t="s">
        <v>5</v>
      </c>
      <c r="E101" s="9" t="s">
        <v>6</v>
      </c>
      <c r="F101" s="9" t="s">
        <v>7</v>
      </c>
      <c r="G101" s="9" t="s">
        <v>8</v>
      </c>
      <c r="H101" s="9" t="s">
        <v>50</v>
      </c>
      <c r="I101" s="9" t="s">
        <v>9</v>
      </c>
      <c r="J101" s="9" t="s">
        <v>10</v>
      </c>
      <c r="K101" s="9" t="s">
        <v>51</v>
      </c>
    </row>
    <row r="102" spans="1:11" ht="23.25" x14ac:dyDescent="0.35">
      <c r="A102" s="10" t="s">
        <v>29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23.25" x14ac:dyDescent="0.35">
      <c r="A103" s="9" t="s">
        <v>11</v>
      </c>
      <c r="B103" s="3">
        <v>4.1612998753127899E-2</v>
      </c>
      <c r="C103" s="3">
        <v>27.603457504043501</v>
      </c>
      <c r="D103" s="3">
        <v>0.93825834021646204</v>
      </c>
      <c r="E103" s="3">
        <v>0.95964700867702701</v>
      </c>
      <c r="F103" s="3">
        <v>8.1905781305363305</v>
      </c>
      <c r="G103" s="3">
        <v>8.4294899170022806</v>
      </c>
      <c r="H103" s="3">
        <v>73.11</v>
      </c>
      <c r="I103" s="11">
        <v>28312</v>
      </c>
      <c r="J103" s="11">
        <v>56975</v>
      </c>
      <c r="K103" s="3">
        <v>211.06</v>
      </c>
    </row>
    <row r="104" spans="1:11" ht="23.25" x14ac:dyDescent="0.35">
      <c r="A104" s="9" t="s">
        <v>12</v>
      </c>
      <c r="B104" s="3">
        <v>4.3578296635457897E-2</v>
      </c>
      <c r="C104" s="3">
        <v>27.1994498827715</v>
      </c>
      <c r="D104" s="3">
        <v>0.93026613070986897</v>
      </c>
      <c r="E104" s="3">
        <v>0.956614848572509</v>
      </c>
      <c r="F104" s="3">
        <v>8.3634966610648593</v>
      </c>
      <c r="G104" s="3">
        <v>8.5789797060454092</v>
      </c>
      <c r="H104" s="3">
        <v>70.62</v>
      </c>
      <c r="I104" s="11">
        <v>28312</v>
      </c>
      <c r="J104" s="11">
        <v>56975</v>
      </c>
      <c r="K104" s="3">
        <v>211.06</v>
      </c>
    </row>
    <row r="105" spans="1:11" ht="23.25" x14ac:dyDescent="0.35">
      <c r="A105" s="9" t="s">
        <v>13</v>
      </c>
      <c r="B105" s="3">
        <v>4.9578166408063097E-2</v>
      </c>
      <c r="C105" s="3">
        <v>26.076503441861401</v>
      </c>
      <c r="D105" s="3">
        <v>0.90490165300029202</v>
      </c>
      <c r="E105" s="3">
        <v>0.94663970773341999</v>
      </c>
      <c r="F105" s="3">
        <v>8.7804486954129306</v>
      </c>
      <c r="G105" s="3">
        <v>9.0660131750023396</v>
      </c>
      <c r="H105" s="3">
        <v>69.760000000000005</v>
      </c>
      <c r="I105" s="11">
        <v>28312</v>
      </c>
      <c r="J105" s="11">
        <v>56975</v>
      </c>
      <c r="K105" s="3">
        <v>211.06</v>
      </c>
    </row>
    <row r="106" spans="1:11" ht="23.25" x14ac:dyDescent="0.35">
      <c r="A106" s="9" t="s">
        <v>14</v>
      </c>
      <c r="B106" s="3">
        <v>7.2873939508567701E-2</v>
      </c>
      <c r="C106" s="3">
        <v>22.741548981080498</v>
      </c>
      <c r="D106" s="3">
        <v>0.73935766647565104</v>
      </c>
      <c r="E106" s="3">
        <v>0.882542770480918</v>
      </c>
      <c r="F106" s="3">
        <v>10.7052158275685</v>
      </c>
      <c r="G106" s="3">
        <v>11.927098309824199</v>
      </c>
      <c r="H106" s="3">
        <v>70.010000000000005</v>
      </c>
      <c r="I106" s="11">
        <v>28312</v>
      </c>
      <c r="J106" s="11">
        <v>56975</v>
      </c>
      <c r="K106" s="3">
        <v>211.06</v>
      </c>
    </row>
    <row r="107" spans="1:11" ht="23.25" x14ac:dyDescent="0.35">
      <c r="A107" s="9" t="s">
        <v>15</v>
      </c>
      <c r="B107" s="3">
        <v>6.5429928573253499E-2</v>
      </c>
      <c r="C107" s="3">
        <v>23.675894324686801</v>
      </c>
      <c r="D107" s="3">
        <v>0.82437454325704795</v>
      </c>
      <c r="E107" s="3">
        <v>0.92701125119898098</v>
      </c>
      <c r="F107" s="3">
        <v>11.068721237704599</v>
      </c>
      <c r="G107" s="3">
        <v>13.3660893943517</v>
      </c>
      <c r="H107" s="3">
        <v>70.760000000000005</v>
      </c>
      <c r="I107" s="11">
        <v>28138</v>
      </c>
      <c r="J107" s="11">
        <v>56627</v>
      </c>
      <c r="K107" s="3">
        <v>211.06</v>
      </c>
    </row>
    <row r="108" spans="1:11" ht="23.25" x14ac:dyDescent="0.35">
      <c r="A108" s="9" t="s">
        <v>16</v>
      </c>
      <c r="B108" s="3">
        <v>4.4000335854019801E-2</v>
      </c>
      <c r="C108" s="3">
        <v>27.117248974243498</v>
      </c>
      <c r="D108" s="3">
        <v>0.92513147360152603</v>
      </c>
      <c r="E108" s="3">
        <v>0.95591863802767496</v>
      </c>
      <c r="F108" s="3">
        <v>8.3834620279732004</v>
      </c>
      <c r="G108" s="3">
        <v>9.0978188046461508</v>
      </c>
      <c r="H108" s="3">
        <v>70.55</v>
      </c>
      <c r="I108" s="11">
        <v>28254</v>
      </c>
      <c r="J108" s="11">
        <v>56859</v>
      </c>
      <c r="K108" s="3">
        <v>211.06</v>
      </c>
    </row>
    <row r="109" spans="1:11" ht="23.25" x14ac:dyDescent="0.35">
      <c r="A109" s="9" t="s">
        <v>17</v>
      </c>
      <c r="B109" s="3">
        <v>4.2872768128924897E-2</v>
      </c>
      <c r="C109" s="3">
        <v>27.340893270951302</v>
      </c>
      <c r="D109" s="3">
        <v>0.93959694916732395</v>
      </c>
      <c r="E109" s="3">
        <v>0.96019435322978797</v>
      </c>
      <c r="F109" s="3">
        <v>8.25201405358189</v>
      </c>
      <c r="G109" s="3">
        <v>8.0144270051034194</v>
      </c>
      <c r="H109" s="3">
        <v>69.91</v>
      </c>
      <c r="I109" s="11">
        <v>28544</v>
      </c>
      <c r="J109" s="11">
        <v>57439</v>
      </c>
      <c r="K109" s="3">
        <v>211.06</v>
      </c>
    </row>
    <row r="110" spans="1:11" ht="23.25" x14ac:dyDescent="0.35">
      <c r="A110" s="9" t="s">
        <v>18</v>
      </c>
      <c r="B110" s="3">
        <v>4.3090522089924303E-2</v>
      </c>
      <c r="C110" s="3">
        <v>27.296547196871401</v>
      </c>
      <c r="D110" s="3">
        <v>0.93308184986118303</v>
      </c>
      <c r="E110" s="3">
        <v>0.95633918839640597</v>
      </c>
      <c r="F110" s="3">
        <v>8.4353842077741401</v>
      </c>
      <c r="G110" s="3">
        <v>7.6196489012658501</v>
      </c>
      <c r="H110" s="3">
        <v>71.010000000000005</v>
      </c>
      <c r="I110" s="11">
        <v>29008</v>
      </c>
      <c r="J110" s="11">
        <v>58367</v>
      </c>
      <c r="K110" s="3">
        <v>211.06</v>
      </c>
    </row>
    <row r="111" spans="1:11" ht="23.25" x14ac:dyDescent="0.35">
      <c r="A111" s="10" t="s">
        <v>30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23.25" x14ac:dyDescent="0.35">
      <c r="A112" s="9" t="s">
        <v>11</v>
      </c>
      <c r="B112" s="3">
        <v>4.16640887651714E-2</v>
      </c>
      <c r="C112" s="3">
        <v>27.5924470558307</v>
      </c>
      <c r="D112" s="3">
        <v>0.93938924264994195</v>
      </c>
      <c r="E112" s="3">
        <v>0.96009218949452202</v>
      </c>
      <c r="F112" s="3">
        <v>8.2190135442258399</v>
      </c>
      <c r="G112" s="3">
        <v>8.4232607844792309</v>
      </c>
      <c r="H112" s="3">
        <v>71.27</v>
      </c>
      <c r="I112" s="11">
        <v>28312</v>
      </c>
      <c r="J112" s="11">
        <v>56975</v>
      </c>
      <c r="K112" s="3">
        <v>211.06</v>
      </c>
    </row>
    <row r="113" spans="1:11" ht="23.25" x14ac:dyDescent="0.35">
      <c r="A113" s="9" t="s">
        <v>12</v>
      </c>
      <c r="B113" s="3">
        <v>4.4821387134758903E-2</v>
      </c>
      <c r="C113" s="3">
        <v>26.953308476080199</v>
      </c>
      <c r="D113" s="3">
        <v>0.91949794248108696</v>
      </c>
      <c r="E113" s="3">
        <v>0.95202987730046296</v>
      </c>
      <c r="F113" s="3">
        <v>8.3808451134964894</v>
      </c>
      <c r="G113" s="3">
        <v>8.73288435861331</v>
      </c>
      <c r="H113" s="3">
        <v>70.37</v>
      </c>
      <c r="I113" s="11">
        <v>28312</v>
      </c>
      <c r="J113" s="11">
        <v>56975</v>
      </c>
      <c r="K113" s="3">
        <v>211.06</v>
      </c>
    </row>
    <row r="114" spans="1:11" ht="23.25" x14ac:dyDescent="0.35">
      <c r="A114" s="9" t="s">
        <v>13</v>
      </c>
      <c r="B114" s="3">
        <v>5.0965725591199502E-2</v>
      </c>
      <c r="C114" s="3">
        <v>25.840901017378499</v>
      </c>
      <c r="D114" s="3">
        <v>0.89100609152034405</v>
      </c>
      <c r="E114" s="3">
        <v>0.94061360777664704</v>
      </c>
      <c r="F114" s="3">
        <v>8.8537392010752392</v>
      </c>
      <c r="G114" s="3">
        <v>9.3389091144219698</v>
      </c>
      <c r="H114" s="3">
        <v>70.349999999999994</v>
      </c>
      <c r="I114" s="11">
        <v>28312</v>
      </c>
      <c r="J114" s="11">
        <v>56975</v>
      </c>
      <c r="K114" s="3">
        <v>211.06</v>
      </c>
    </row>
    <row r="115" spans="1:11" ht="23.25" x14ac:dyDescent="0.35">
      <c r="A115" s="9" t="s">
        <v>14</v>
      </c>
      <c r="B115" s="3">
        <v>7.7071759842424495E-2</v>
      </c>
      <c r="C115" s="3">
        <v>22.2562211089264</v>
      </c>
      <c r="D115" s="3">
        <v>0.69513401440608202</v>
      </c>
      <c r="E115" s="3">
        <v>0.86916822714578701</v>
      </c>
      <c r="F115" s="3">
        <v>11.2540612286365</v>
      </c>
      <c r="G115" s="3">
        <v>12.7904521501604</v>
      </c>
      <c r="H115" s="3">
        <v>70.56</v>
      </c>
      <c r="I115" s="11">
        <v>28312</v>
      </c>
      <c r="J115" s="11">
        <v>56975</v>
      </c>
      <c r="K115" s="3">
        <v>211.06</v>
      </c>
    </row>
    <row r="116" spans="1:11" ht="23.25" x14ac:dyDescent="0.35">
      <c r="A116" s="9" t="s">
        <v>15</v>
      </c>
      <c r="B116" s="3">
        <v>6.5546438941674598E-2</v>
      </c>
      <c r="C116" s="3">
        <v>23.661197362822602</v>
      </c>
      <c r="D116" s="3">
        <v>0.82329669839715403</v>
      </c>
      <c r="E116" s="3">
        <v>0.92445474651050197</v>
      </c>
      <c r="F116" s="3">
        <v>11.0420338056202</v>
      </c>
      <c r="G116" s="3">
        <v>13.440240489302299</v>
      </c>
      <c r="H116" s="3">
        <v>70.12</v>
      </c>
      <c r="I116" s="11">
        <v>28138</v>
      </c>
      <c r="J116" s="11">
        <v>56627</v>
      </c>
      <c r="K116" s="3">
        <v>211.06</v>
      </c>
    </row>
    <row r="117" spans="1:11" ht="23.25" x14ac:dyDescent="0.35">
      <c r="A117" s="9" t="s">
        <v>16</v>
      </c>
      <c r="B117" s="3">
        <v>4.4915148664742097E-2</v>
      </c>
      <c r="C117" s="3">
        <v>26.939048554689101</v>
      </c>
      <c r="D117" s="3">
        <v>0.92040587465743595</v>
      </c>
      <c r="E117" s="3">
        <v>0.954054121420299</v>
      </c>
      <c r="F117" s="3">
        <v>8.4591319563721701</v>
      </c>
      <c r="G117" s="3">
        <v>9.2613992739470206</v>
      </c>
      <c r="H117" s="3">
        <v>70.78</v>
      </c>
      <c r="I117" s="11">
        <v>28254</v>
      </c>
      <c r="J117" s="11">
        <v>56859</v>
      </c>
      <c r="K117" s="3">
        <v>211.06</v>
      </c>
    </row>
    <row r="118" spans="1:11" ht="23.25" x14ac:dyDescent="0.35">
      <c r="A118" s="9" t="s">
        <v>17</v>
      </c>
      <c r="B118" s="3">
        <v>4.4139035188110097E-2</v>
      </c>
      <c r="C118" s="3">
        <v>27.086510933497198</v>
      </c>
      <c r="D118" s="3">
        <v>0.929713886031726</v>
      </c>
      <c r="E118" s="3">
        <v>0.95420235122863095</v>
      </c>
      <c r="F118" s="3">
        <v>8.3700738737608305</v>
      </c>
      <c r="G118" s="3">
        <v>8.3113122764354301</v>
      </c>
      <c r="H118" s="3">
        <v>71.02</v>
      </c>
      <c r="I118" s="11">
        <v>28544</v>
      </c>
      <c r="J118" s="11">
        <v>57439</v>
      </c>
      <c r="K118" s="3">
        <v>211.06</v>
      </c>
    </row>
    <row r="119" spans="1:11" ht="23.25" x14ac:dyDescent="0.35">
      <c r="A119" s="9" t="s">
        <v>18</v>
      </c>
      <c r="B119" s="3">
        <v>4.4543347329006201E-2</v>
      </c>
      <c r="C119" s="3">
        <v>27.0097602666165</v>
      </c>
      <c r="D119" s="3">
        <v>0.92320186102537605</v>
      </c>
      <c r="E119" s="3">
        <v>0.95125794861151403</v>
      </c>
      <c r="F119" s="3">
        <v>8.2841785412224507</v>
      </c>
      <c r="G119" s="3">
        <v>7.8454216580542697</v>
      </c>
      <c r="H119" s="3">
        <v>70.52</v>
      </c>
      <c r="I119" s="11">
        <v>29008</v>
      </c>
      <c r="J119" s="11">
        <v>58367</v>
      </c>
      <c r="K119" s="3">
        <v>211.06</v>
      </c>
    </row>
    <row r="120" spans="1:11" ht="23.25" x14ac:dyDescent="0.35">
      <c r="A120" s="10" t="s">
        <v>31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23.25" x14ac:dyDescent="0.35">
      <c r="A121" s="9" t="s">
        <v>11</v>
      </c>
      <c r="B121" s="3">
        <v>4.3902317264002101E-2</v>
      </c>
      <c r="C121" s="3">
        <v>27.137345603482501</v>
      </c>
      <c r="D121" s="3">
        <v>0.93026941042426903</v>
      </c>
      <c r="E121" s="3">
        <v>0.95627089761161799</v>
      </c>
      <c r="F121" s="3">
        <v>8.2030734948268407</v>
      </c>
      <c r="G121" s="3">
        <v>8.4797225432531391</v>
      </c>
      <c r="H121" s="3">
        <v>71.84</v>
      </c>
      <c r="I121" s="11">
        <v>28312</v>
      </c>
      <c r="J121" s="11">
        <v>56975</v>
      </c>
      <c r="K121" s="3">
        <v>211.06</v>
      </c>
    </row>
    <row r="122" spans="1:11" ht="23.25" x14ac:dyDescent="0.35">
      <c r="A122" s="9" t="s">
        <v>12</v>
      </c>
      <c r="B122" s="3">
        <v>5.7546497784909903E-2</v>
      </c>
      <c r="C122" s="3">
        <v>24.789621017806901</v>
      </c>
      <c r="D122" s="3">
        <v>0.83867202529024798</v>
      </c>
      <c r="E122" s="3">
        <v>0.92622769217164502</v>
      </c>
      <c r="F122" s="3">
        <v>9.2334194058402996</v>
      </c>
      <c r="G122" s="3">
        <v>9.7777188865176701</v>
      </c>
      <c r="H122" s="3">
        <v>70.84</v>
      </c>
      <c r="I122" s="11">
        <v>28312</v>
      </c>
      <c r="J122" s="11">
        <v>56975</v>
      </c>
      <c r="K122" s="3">
        <v>211.06</v>
      </c>
    </row>
    <row r="123" spans="1:11" ht="23.25" x14ac:dyDescent="0.35">
      <c r="A123" s="9" t="s">
        <v>13</v>
      </c>
      <c r="B123" s="3">
        <v>7.06646444410991E-2</v>
      </c>
      <c r="C123" s="3">
        <v>23.0116074815319</v>
      </c>
      <c r="D123" s="3">
        <v>0.75869327674354303</v>
      </c>
      <c r="E123" s="3">
        <v>0.89900098736240097</v>
      </c>
      <c r="F123" s="3">
        <v>10.414405565265501</v>
      </c>
      <c r="G123" s="3">
        <v>10.865951582634599</v>
      </c>
      <c r="H123" s="3">
        <v>70.38</v>
      </c>
      <c r="I123" s="11">
        <v>28312</v>
      </c>
      <c r="J123" s="11">
        <v>56975</v>
      </c>
      <c r="K123" s="3">
        <v>211.06</v>
      </c>
    </row>
    <row r="124" spans="1:11" ht="23.25" x14ac:dyDescent="0.35">
      <c r="A124" s="9" t="s">
        <v>14</v>
      </c>
      <c r="B124" s="3">
        <v>0.10307621331193401</v>
      </c>
      <c r="C124" s="3">
        <v>19.7314265758171</v>
      </c>
      <c r="D124" s="3">
        <v>0.59057592511868096</v>
      </c>
      <c r="E124" s="3">
        <v>0.84599940593087397</v>
      </c>
      <c r="F124" s="3">
        <v>13.527275870599899</v>
      </c>
      <c r="G124" s="3">
        <v>13.71210336261</v>
      </c>
      <c r="H124" s="3">
        <v>69.989999999999995</v>
      </c>
      <c r="I124" s="11">
        <v>28312</v>
      </c>
      <c r="J124" s="11">
        <v>56975</v>
      </c>
      <c r="K124" s="3">
        <v>211.06</v>
      </c>
    </row>
    <row r="125" spans="1:11" ht="23.25" x14ac:dyDescent="0.35">
      <c r="A125" s="9" t="s">
        <v>15</v>
      </c>
      <c r="B125" s="3">
        <v>7.0359165303420096E-2</v>
      </c>
      <c r="C125" s="3">
        <v>23.048453656124</v>
      </c>
      <c r="D125" s="3">
        <v>0.78704697487900199</v>
      </c>
      <c r="E125" s="3">
        <v>0.88671618777851902</v>
      </c>
      <c r="F125" s="3">
        <v>11.4127489469097</v>
      </c>
      <c r="G125" s="3">
        <v>14.396221940067599</v>
      </c>
      <c r="H125" s="3">
        <v>70.42</v>
      </c>
      <c r="I125" s="11">
        <v>28138</v>
      </c>
      <c r="J125" s="11">
        <v>56627</v>
      </c>
      <c r="K125" s="3">
        <v>211.06</v>
      </c>
    </row>
    <row r="126" spans="1:11" ht="23.25" x14ac:dyDescent="0.35">
      <c r="A126" s="9" t="s">
        <v>16</v>
      </c>
      <c r="B126" s="3">
        <v>5.4996618018164703E-2</v>
      </c>
      <c r="C126" s="3">
        <v>25.1877107208553</v>
      </c>
      <c r="D126" s="3">
        <v>0.85463980982903098</v>
      </c>
      <c r="E126" s="3">
        <v>0.91813607521592899</v>
      </c>
      <c r="F126" s="3">
        <v>9.1092719773603008</v>
      </c>
      <c r="G126" s="3">
        <v>10.3194169207231</v>
      </c>
      <c r="H126" s="3">
        <v>70.23</v>
      </c>
      <c r="I126" s="11">
        <v>28254</v>
      </c>
      <c r="J126" s="11">
        <v>56859</v>
      </c>
      <c r="K126" s="3">
        <v>211.06</v>
      </c>
    </row>
    <row r="127" spans="1:11" ht="23.25" x14ac:dyDescent="0.35">
      <c r="A127" s="9" t="s">
        <v>17</v>
      </c>
      <c r="B127" s="3">
        <v>5.9250019582787902E-2</v>
      </c>
      <c r="C127" s="3">
        <v>24.536828583861698</v>
      </c>
      <c r="D127" s="3">
        <v>0.83603602788972697</v>
      </c>
      <c r="E127" s="3">
        <v>0.92272552749000802</v>
      </c>
      <c r="F127" s="3">
        <v>9.2846455256044997</v>
      </c>
      <c r="G127" s="3">
        <v>9.6772749783571097</v>
      </c>
      <c r="H127" s="3">
        <v>69.81</v>
      </c>
      <c r="I127" s="11">
        <v>28544</v>
      </c>
      <c r="J127" s="11">
        <v>57439</v>
      </c>
      <c r="K127" s="3">
        <v>211.06</v>
      </c>
    </row>
    <row r="128" spans="1:11" ht="23.25" x14ac:dyDescent="0.35">
      <c r="A128" s="9" t="s">
        <v>18</v>
      </c>
      <c r="B128" s="3">
        <v>6.1424054068590798E-2</v>
      </c>
      <c r="C128" s="3">
        <v>24.224889252643901</v>
      </c>
      <c r="D128" s="3">
        <v>0.81181375750224505</v>
      </c>
      <c r="E128" s="3">
        <v>0.92224386558331595</v>
      </c>
      <c r="F128" s="3">
        <v>9.3231983576326591</v>
      </c>
      <c r="G128" s="3">
        <v>9.6103536386429695</v>
      </c>
      <c r="H128" s="3">
        <v>71.900000000000006</v>
      </c>
      <c r="I128" s="11">
        <v>29008</v>
      </c>
      <c r="J128" s="11">
        <v>58367</v>
      </c>
      <c r="K128" s="3">
        <v>211.06</v>
      </c>
    </row>
    <row r="129" spans="1:11" ht="23.25" x14ac:dyDescent="0.35">
      <c r="A129" s="10" t="s">
        <v>32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23.25" x14ac:dyDescent="0.35">
      <c r="A130" s="9" t="s">
        <v>11</v>
      </c>
      <c r="B130" s="3">
        <v>4.1941279004478998E-2</v>
      </c>
      <c r="C130" s="3">
        <v>27.533618294521599</v>
      </c>
      <c r="D130" s="3">
        <v>0.93655407075175801</v>
      </c>
      <c r="E130" s="3">
        <v>0.95883925305258499</v>
      </c>
      <c r="F130" s="3">
        <v>8.1412621800759002</v>
      </c>
      <c r="G130" s="3">
        <v>8.4314049312908192</v>
      </c>
      <c r="H130" s="3">
        <v>71.16</v>
      </c>
      <c r="I130" s="11">
        <v>28312</v>
      </c>
      <c r="J130" s="11">
        <v>56975</v>
      </c>
      <c r="K130" s="3">
        <v>211.06</v>
      </c>
    </row>
    <row r="131" spans="1:11" ht="23.25" x14ac:dyDescent="0.35">
      <c r="A131" s="9" t="s">
        <v>12</v>
      </c>
      <c r="B131" s="3">
        <v>4.8076723143532403E-2</v>
      </c>
      <c r="C131" s="3">
        <v>26.3462765041856</v>
      </c>
      <c r="D131" s="3">
        <v>0.90381979829366099</v>
      </c>
      <c r="E131" s="3">
        <v>0.94668308276139901</v>
      </c>
      <c r="F131" s="3">
        <v>8.5609425227459592</v>
      </c>
      <c r="G131" s="3">
        <v>9.0164166101179397</v>
      </c>
      <c r="H131" s="3">
        <v>71.88</v>
      </c>
      <c r="I131" s="11">
        <v>28312</v>
      </c>
      <c r="J131" s="11">
        <v>56975</v>
      </c>
      <c r="K131" s="3">
        <v>211.06</v>
      </c>
    </row>
    <row r="132" spans="1:11" ht="23.25" x14ac:dyDescent="0.35">
      <c r="A132" s="9" t="s">
        <v>13</v>
      </c>
      <c r="B132" s="3">
        <v>5.8589635148607301E-2</v>
      </c>
      <c r="C132" s="3">
        <v>24.6362886444489</v>
      </c>
      <c r="D132" s="3">
        <v>0.83372482598053499</v>
      </c>
      <c r="E132" s="3">
        <v>0.92254332392202798</v>
      </c>
      <c r="F132" s="3">
        <v>9.4763665137097703</v>
      </c>
      <c r="G132" s="3">
        <v>10.103201306130799</v>
      </c>
      <c r="H132" s="3">
        <v>70.180000000000007</v>
      </c>
      <c r="I132" s="11">
        <v>28312</v>
      </c>
      <c r="J132" s="11">
        <v>56975</v>
      </c>
      <c r="K132" s="3">
        <v>211.06</v>
      </c>
    </row>
    <row r="133" spans="1:11" ht="23.25" x14ac:dyDescent="0.35">
      <c r="A133" s="9" t="s">
        <v>14</v>
      </c>
      <c r="B133" s="3">
        <v>8.5295672029269104E-2</v>
      </c>
      <c r="C133" s="3">
        <v>21.3767867796454</v>
      </c>
      <c r="D133" s="3">
        <v>0.67652065155857</v>
      </c>
      <c r="E133" s="3">
        <v>0.86336072693479504</v>
      </c>
      <c r="F133" s="3">
        <v>11.911927218346699</v>
      </c>
      <c r="G133" s="3">
        <v>12.427861312786501</v>
      </c>
      <c r="H133" s="3">
        <v>70.58</v>
      </c>
      <c r="I133" s="11">
        <v>28312</v>
      </c>
      <c r="J133" s="11">
        <v>56975</v>
      </c>
      <c r="K133" s="3">
        <v>211.06</v>
      </c>
    </row>
    <row r="134" spans="1:11" ht="23.25" x14ac:dyDescent="0.35">
      <c r="A134" s="9" t="s">
        <v>15</v>
      </c>
      <c r="B134" s="3">
        <v>6.6820218804258202E-2</v>
      </c>
      <c r="C134" s="3">
        <v>23.4943323764581</v>
      </c>
      <c r="D134" s="3">
        <v>0.81139430493166598</v>
      </c>
      <c r="E134" s="3">
        <v>0.91579866114466202</v>
      </c>
      <c r="F134" s="3">
        <v>11.1668988070476</v>
      </c>
      <c r="G134" s="3">
        <v>13.755563856298799</v>
      </c>
      <c r="H134" s="3">
        <v>69.64</v>
      </c>
      <c r="I134" s="11">
        <v>28138</v>
      </c>
      <c r="J134" s="11">
        <v>56627</v>
      </c>
      <c r="K134" s="3">
        <v>211.06</v>
      </c>
    </row>
    <row r="135" spans="1:11" ht="23.25" x14ac:dyDescent="0.35">
      <c r="A135" s="9" t="s">
        <v>16</v>
      </c>
      <c r="B135" s="3">
        <v>4.76824046637895E-2</v>
      </c>
      <c r="C135" s="3">
        <v>26.422534875469498</v>
      </c>
      <c r="D135" s="3">
        <v>0.90488467373255099</v>
      </c>
      <c r="E135" s="3">
        <v>0.94469250585312803</v>
      </c>
      <c r="F135" s="3">
        <v>8.6330182802464304</v>
      </c>
      <c r="G135" s="3">
        <v>9.5332741000857304</v>
      </c>
      <c r="H135" s="3">
        <v>70.12</v>
      </c>
      <c r="I135" s="11">
        <v>28254</v>
      </c>
      <c r="J135" s="11">
        <v>56859</v>
      </c>
      <c r="K135" s="3">
        <v>211.06</v>
      </c>
    </row>
    <row r="136" spans="1:11" ht="23.25" x14ac:dyDescent="0.35">
      <c r="A136" s="9" t="s">
        <v>17</v>
      </c>
      <c r="B136" s="3">
        <v>4.7341835415126501E-2</v>
      </c>
      <c r="C136" s="3">
        <v>26.479458999848902</v>
      </c>
      <c r="D136" s="3">
        <v>0.91650145265352001</v>
      </c>
      <c r="E136" s="3">
        <v>0.94940535293964701</v>
      </c>
      <c r="F136" s="3">
        <v>8.4327509904918401</v>
      </c>
      <c r="G136" s="3">
        <v>8.4927417375848293</v>
      </c>
      <c r="H136" s="3">
        <v>71.010000000000005</v>
      </c>
      <c r="I136" s="11">
        <v>28544</v>
      </c>
      <c r="J136" s="11">
        <v>57439</v>
      </c>
      <c r="K136" s="3">
        <v>211.06</v>
      </c>
    </row>
    <row r="137" spans="1:11" ht="23.25" x14ac:dyDescent="0.35">
      <c r="A137" s="9" t="s">
        <v>18</v>
      </c>
      <c r="B137" s="3">
        <v>5.0342533202687403E-2</v>
      </c>
      <c r="C137" s="3">
        <v>25.9476513682365</v>
      </c>
      <c r="D137" s="3">
        <v>0.89354987818286602</v>
      </c>
      <c r="E137" s="3">
        <v>0.94475043800108605</v>
      </c>
      <c r="F137" s="3">
        <v>8.6163715018664693</v>
      </c>
      <c r="G137" s="3">
        <v>8.1933164896552295</v>
      </c>
      <c r="H137" s="3">
        <v>70.62</v>
      </c>
      <c r="I137" s="11">
        <v>29008</v>
      </c>
      <c r="J137" s="11">
        <v>58367</v>
      </c>
      <c r="K137" s="3">
        <v>211.06</v>
      </c>
    </row>
    <row r="138" spans="1:11" ht="23.25" x14ac:dyDescent="0.35">
      <c r="A138" s="10" t="s">
        <v>33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23.25" x14ac:dyDescent="0.35">
      <c r="A139" s="9" t="s">
        <v>11</v>
      </c>
      <c r="B139" s="3">
        <v>4.6610599858221698E-2</v>
      </c>
      <c r="C139" s="3">
        <v>26.616629098472799</v>
      </c>
      <c r="D139" s="3">
        <v>0.91470799427541305</v>
      </c>
      <c r="E139" s="3">
        <v>0.95069627281253699</v>
      </c>
      <c r="F139" s="3">
        <v>8.3765220763967196</v>
      </c>
      <c r="G139" s="3">
        <v>8.4746144155276202</v>
      </c>
      <c r="H139" s="3">
        <v>71.569999999999993</v>
      </c>
      <c r="I139" s="11">
        <v>28312</v>
      </c>
      <c r="J139" s="11">
        <v>56975</v>
      </c>
      <c r="K139" s="3">
        <v>211.06</v>
      </c>
    </row>
    <row r="140" spans="1:11" ht="23.25" x14ac:dyDescent="0.35">
      <c r="A140" s="9" t="s">
        <v>12</v>
      </c>
      <c r="B140" s="3">
        <v>6.9403363428985801E-2</v>
      </c>
      <c r="C140" s="3">
        <v>23.1620233631918</v>
      </c>
      <c r="D140" s="3">
        <v>0.79128841255790805</v>
      </c>
      <c r="E140" s="3">
        <v>0.92444347876891597</v>
      </c>
      <c r="F140" s="3">
        <v>10.0617064656706</v>
      </c>
      <c r="G140" s="3">
        <v>10.1857629252706</v>
      </c>
      <c r="H140" s="3">
        <v>70.94</v>
      </c>
      <c r="I140" s="11">
        <v>28312</v>
      </c>
      <c r="J140" s="11">
        <v>56975</v>
      </c>
      <c r="K140" s="3">
        <v>211.06</v>
      </c>
    </row>
    <row r="141" spans="1:11" ht="23.25" x14ac:dyDescent="0.35">
      <c r="A141" s="9" t="s">
        <v>13</v>
      </c>
      <c r="B141" s="3">
        <v>7.9174291230601906E-2</v>
      </c>
      <c r="C141" s="3">
        <v>22.019554048685698</v>
      </c>
      <c r="D141" s="3">
        <v>0.72834400899307705</v>
      </c>
      <c r="E141" s="3">
        <v>0.90531919148376205</v>
      </c>
      <c r="F141" s="3">
        <v>11.2719735031116</v>
      </c>
      <c r="G141" s="3">
        <v>10.9010280191172</v>
      </c>
      <c r="H141" s="3">
        <v>70.650000000000006</v>
      </c>
      <c r="I141" s="11">
        <v>28312</v>
      </c>
      <c r="J141" s="11">
        <v>56975</v>
      </c>
      <c r="K141" s="3">
        <v>211.06</v>
      </c>
    </row>
    <row r="142" spans="1:11" ht="23.25" x14ac:dyDescent="0.35">
      <c r="A142" s="9" t="s">
        <v>14</v>
      </c>
      <c r="B142" s="3">
        <v>9.4454592250521094E-2</v>
      </c>
      <c r="C142" s="3">
        <v>20.486272203399299</v>
      </c>
      <c r="D142" s="3">
        <v>0.65864989710536004</v>
      </c>
      <c r="E142" s="3">
        <v>0.88745989791689806</v>
      </c>
      <c r="F142" s="3">
        <v>12.5883674189266</v>
      </c>
      <c r="G142" s="3">
        <v>11.572144477716099</v>
      </c>
      <c r="H142" s="3">
        <v>69.959999999999994</v>
      </c>
      <c r="I142" s="11">
        <v>28312</v>
      </c>
      <c r="J142" s="11">
        <v>56975</v>
      </c>
      <c r="K142" s="3">
        <v>211.06</v>
      </c>
    </row>
    <row r="143" spans="1:11" ht="23.25" x14ac:dyDescent="0.35">
      <c r="A143" s="9" t="s">
        <v>15</v>
      </c>
      <c r="B143" s="3">
        <v>7.9566156983391007E-2</v>
      </c>
      <c r="C143" s="3">
        <v>21.978842023805601</v>
      </c>
      <c r="D143" s="3">
        <v>0.75868446487358199</v>
      </c>
      <c r="E143" s="3">
        <v>0.87866376944736302</v>
      </c>
      <c r="F143" s="3">
        <v>12.254399623705201</v>
      </c>
      <c r="G143" s="3">
        <v>14.1977289588242</v>
      </c>
      <c r="H143" s="3">
        <v>70.5</v>
      </c>
      <c r="I143" s="11">
        <v>28138</v>
      </c>
      <c r="J143" s="11">
        <v>56627</v>
      </c>
      <c r="K143" s="3">
        <v>211.06</v>
      </c>
    </row>
    <row r="144" spans="1:11" ht="23.25" x14ac:dyDescent="0.35">
      <c r="A144" s="9" t="s">
        <v>16</v>
      </c>
      <c r="B144" s="3">
        <v>6.4356016535572894E-2</v>
      </c>
      <c r="C144" s="3">
        <v>23.8185481988296</v>
      </c>
      <c r="D144" s="3">
        <v>0.82841941992945001</v>
      </c>
      <c r="E144" s="3">
        <v>0.92367204464016694</v>
      </c>
      <c r="F144" s="3">
        <v>9.9353625477801799</v>
      </c>
      <c r="G144" s="3">
        <v>10.3489924936029</v>
      </c>
      <c r="H144" s="3">
        <v>71.12</v>
      </c>
      <c r="I144" s="11">
        <v>28254</v>
      </c>
      <c r="J144" s="11">
        <v>56859</v>
      </c>
      <c r="K144" s="3">
        <v>211.06</v>
      </c>
    </row>
    <row r="145" spans="1:11" ht="23.25" x14ac:dyDescent="0.35">
      <c r="A145" s="9" t="s">
        <v>17</v>
      </c>
      <c r="B145" s="3">
        <v>7.1300725609342697E-2</v>
      </c>
      <c r="C145" s="3">
        <v>22.9275878807316</v>
      </c>
      <c r="D145" s="3">
        <v>0.75793884299275605</v>
      </c>
      <c r="E145" s="3">
        <v>0.91591426785510799</v>
      </c>
      <c r="F145" s="3">
        <v>10.209995971144799</v>
      </c>
      <c r="G145" s="3">
        <v>10.6784159323672</v>
      </c>
      <c r="H145" s="3">
        <v>71.36</v>
      </c>
      <c r="I145" s="11">
        <v>28544</v>
      </c>
      <c r="J145" s="11">
        <v>57439</v>
      </c>
      <c r="K145" s="3">
        <v>211.06</v>
      </c>
    </row>
    <row r="146" spans="1:11" ht="23.25" x14ac:dyDescent="0.35">
      <c r="A146" s="9" t="s">
        <v>18</v>
      </c>
      <c r="B146" s="3">
        <v>7.6436124148984694E-2</v>
      </c>
      <c r="C146" s="3">
        <v>22.327945902948699</v>
      </c>
      <c r="D146" s="3">
        <v>0.73360674647503799</v>
      </c>
      <c r="E146" s="3">
        <v>0.91673791133085203</v>
      </c>
      <c r="F146" s="3">
        <v>10.5020776887874</v>
      </c>
      <c r="G146" s="3">
        <v>9.9366292139735393</v>
      </c>
      <c r="H146" s="3">
        <v>70.599999999999994</v>
      </c>
      <c r="I146" s="11">
        <v>29008</v>
      </c>
      <c r="J146" s="11">
        <v>58367</v>
      </c>
      <c r="K146" s="3">
        <v>211.06</v>
      </c>
    </row>
    <row r="147" spans="1:11" ht="23.25" x14ac:dyDescent="0.35">
      <c r="A147" s="10" t="s">
        <v>34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23.25" x14ac:dyDescent="0.35">
      <c r="A148" s="9" t="s">
        <v>11</v>
      </c>
      <c r="B148" s="3">
        <v>4.1581088811905899E-2</v>
      </c>
      <c r="C148" s="3">
        <v>27.609663137186999</v>
      </c>
      <c r="D148" s="3">
        <v>0.93714692186885995</v>
      </c>
      <c r="E148" s="3">
        <v>0.95932439980677597</v>
      </c>
      <c r="F148" s="3">
        <v>8.1866831230419095</v>
      </c>
      <c r="G148" s="3">
        <v>8.4387448233276494</v>
      </c>
      <c r="H148" s="3">
        <v>71.23</v>
      </c>
      <c r="I148" s="11">
        <v>28312</v>
      </c>
      <c r="J148" s="11">
        <v>56975</v>
      </c>
      <c r="K148" s="3">
        <v>211.06</v>
      </c>
    </row>
    <row r="149" spans="1:11" ht="23.25" x14ac:dyDescent="0.35">
      <c r="A149" s="9" t="s">
        <v>12</v>
      </c>
      <c r="B149" s="3">
        <v>4.4319635468791599E-2</v>
      </c>
      <c r="C149" s="3">
        <v>27.052546071833198</v>
      </c>
      <c r="D149" s="3">
        <v>0.92847576817659405</v>
      </c>
      <c r="E149" s="3">
        <v>0.95570944250857703</v>
      </c>
      <c r="F149" s="3">
        <v>8.2934016583538792</v>
      </c>
      <c r="G149" s="3">
        <v>8.6039551465192101</v>
      </c>
      <c r="H149" s="3">
        <v>71.02</v>
      </c>
      <c r="I149" s="11">
        <v>28312</v>
      </c>
      <c r="J149" s="11">
        <v>56975</v>
      </c>
      <c r="K149" s="3">
        <v>211.06</v>
      </c>
    </row>
    <row r="150" spans="1:11" ht="23.25" x14ac:dyDescent="0.35">
      <c r="A150" s="9" t="s">
        <v>13</v>
      </c>
      <c r="B150" s="3">
        <v>5.0637622575707301E-2</v>
      </c>
      <c r="C150" s="3">
        <v>25.896289520057</v>
      </c>
      <c r="D150" s="3">
        <v>0.88774861433517205</v>
      </c>
      <c r="E150" s="3">
        <v>0.93841360367461601</v>
      </c>
      <c r="F150" s="3">
        <v>8.8802285520515998</v>
      </c>
      <c r="G150" s="3">
        <v>9.4035833218991698</v>
      </c>
      <c r="H150" s="3">
        <v>69.98</v>
      </c>
      <c r="I150" s="11">
        <v>28312</v>
      </c>
      <c r="J150" s="11">
        <v>56975</v>
      </c>
      <c r="K150" s="3">
        <v>211.06</v>
      </c>
    </row>
    <row r="151" spans="1:11" ht="23.25" x14ac:dyDescent="0.35">
      <c r="A151" s="9" t="s">
        <v>14</v>
      </c>
      <c r="B151" s="3">
        <v>8.0663176622981794E-2</v>
      </c>
      <c r="C151" s="3">
        <v>21.8611939412257</v>
      </c>
      <c r="D151" s="3">
        <v>0.71893656124028704</v>
      </c>
      <c r="E151" s="3">
        <v>0.87647622256104996</v>
      </c>
      <c r="F151" s="3">
        <v>11.5619501725531</v>
      </c>
      <c r="G151" s="3">
        <v>11.9262957625968</v>
      </c>
      <c r="H151" s="3">
        <v>70.709999999999994</v>
      </c>
      <c r="I151" s="11">
        <v>28312</v>
      </c>
      <c r="J151" s="11">
        <v>56975</v>
      </c>
      <c r="K151" s="3">
        <v>211.06</v>
      </c>
    </row>
    <row r="152" spans="1:11" ht="23.25" x14ac:dyDescent="0.35">
      <c r="A152" s="9" t="s">
        <v>15</v>
      </c>
      <c r="B152" s="3">
        <v>6.57394910140634E-2</v>
      </c>
      <c r="C152" s="3">
        <v>23.635098906478898</v>
      </c>
      <c r="D152" s="3">
        <v>0.82195493195310299</v>
      </c>
      <c r="E152" s="3">
        <v>0.92493629969420799</v>
      </c>
      <c r="F152" s="3">
        <v>11.079302484664099</v>
      </c>
      <c r="G152" s="3">
        <v>13.4172193367048</v>
      </c>
      <c r="H152" s="3">
        <v>71.239999999999995</v>
      </c>
      <c r="I152" s="11">
        <v>28138</v>
      </c>
      <c r="J152" s="11">
        <v>56627</v>
      </c>
      <c r="K152" s="3">
        <v>211.06</v>
      </c>
    </row>
    <row r="153" spans="1:11" ht="23.25" x14ac:dyDescent="0.35">
      <c r="A153" s="9" t="s">
        <v>16</v>
      </c>
      <c r="B153" s="3">
        <v>4.45367961919092E-2</v>
      </c>
      <c r="C153" s="3">
        <v>27.012543797920099</v>
      </c>
      <c r="D153" s="3">
        <v>0.92182119400096496</v>
      </c>
      <c r="E153" s="3">
        <v>0.95441724498278302</v>
      </c>
      <c r="F153" s="3">
        <v>8.4243240316843604</v>
      </c>
      <c r="G153" s="3">
        <v>9.2141044828129104</v>
      </c>
      <c r="H153" s="3">
        <v>71.61</v>
      </c>
      <c r="I153" s="11">
        <v>28254</v>
      </c>
      <c r="J153" s="11">
        <v>56859</v>
      </c>
      <c r="K153" s="3">
        <v>211.06</v>
      </c>
    </row>
    <row r="154" spans="1:11" ht="23.25" x14ac:dyDescent="0.35">
      <c r="A154" s="9" t="s">
        <v>17</v>
      </c>
      <c r="B154" s="3">
        <v>4.3969784054395097E-2</v>
      </c>
      <c r="C154" s="3">
        <v>27.119674810478301</v>
      </c>
      <c r="D154" s="3">
        <v>0.93241608167076195</v>
      </c>
      <c r="E154" s="3">
        <v>0.95735327253535396</v>
      </c>
      <c r="F154" s="3">
        <v>8.3052018213664596</v>
      </c>
      <c r="G154" s="3">
        <v>8.2682718393805903</v>
      </c>
      <c r="H154" s="3">
        <v>71.040000000000006</v>
      </c>
      <c r="I154" s="11">
        <v>28544</v>
      </c>
      <c r="J154" s="11">
        <v>57439</v>
      </c>
      <c r="K154" s="3">
        <v>211.06</v>
      </c>
    </row>
    <row r="155" spans="1:11" ht="23.25" x14ac:dyDescent="0.35">
      <c r="A155" s="9" t="s">
        <v>18</v>
      </c>
      <c r="B155" s="3">
        <v>4.4290743235135703E-2</v>
      </c>
      <c r="C155" s="3">
        <v>27.0569600261917</v>
      </c>
      <c r="D155" s="3">
        <v>0.92807813009685103</v>
      </c>
      <c r="E155" s="3">
        <v>0.95482321336554399</v>
      </c>
      <c r="F155" s="3">
        <v>8.2237292177769206</v>
      </c>
      <c r="G155" s="3">
        <v>7.7166239271016996</v>
      </c>
      <c r="H155" s="3">
        <v>70.739999999999995</v>
      </c>
      <c r="I155" s="11">
        <v>29008</v>
      </c>
      <c r="J155" s="11">
        <v>58367</v>
      </c>
      <c r="K155" s="3">
        <v>211.06</v>
      </c>
    </row>
    <row r="156" spans="1:11" ht="23.25" x14ac:dyDescent="0.35">
      <c r="A156" s="10" t="s">
        <v>35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23.25" x14ac:dyDescent="0.35">
      <c r="A157" s="9" t="s">
        <v>11</v>
      </c>
      <c r="B157" s="3">
        <v>4.1626680298752501E-2</v>
      </c>
      <c r="C157" s="3">
        <v>27.601006064998199</v>
      </c>
      <c r="D157" s="3">
        <v>0.93823051454136597</v>
      </c>
      <c r="E157" s="3">
        <v>0.95908790870257898</v>
      </c>
      <c r="F157" s="3">
        <v>8.2635701701694799</v>
      </c>
      <c r="G157" s="3">
        <v>8.35846277982332</v>
      </c>
      <c r="H157" s="3">
        <v>71.12</v>
      </c>
      <c r="I157" s="11">
        <v>28312</v>
      </c>
      <c r="J157" s="11">
        <v>56975</v>
      </c>
      <c r="K157" s="3">
        <v>211.06</v>
      </c>
    </row>
    <row r="158" spans="1:11" ht="23.25" x14ac:dyDescent="0.35">
      <c r="A158" s="9" t="s">
        <v>12</v>
      </c>
      <c r="B158" s="3">
        <v>4.32249226286575E-2</v>
      </c>
      <c r="C158" s="3">
        <v>27.270307604017699</v>
      </c>
      <c r="D158" s="3">
        <v>0.93118389513940003</v>
      </c>
      <c r="E158" s="3">
        <v>0.95636074952669103</v>
      </c>
      <c r="F158" s="3">
        <v>8.3387578354902292</v>
      </c>
      <c r="G158" s="3">
        <v>8.5918887635767298</v>
      </c>
      <c r="H158" s="3">
        <v>71.19</v>
      </c>
      <c r="I158" s="11">
        <v>28312</v>
      </c>
      <c r="J158" s="11">
        <v>56975</v>
      </c>
      <c r="K158" s="3">
        <v>211.06</v>
      </c>
    </row>
    <row r="159" spans="1:11" ht="23.25" x14ac:dyDescent="0.35">
      <c r="A159" s="9" t="s">
        <v>13</v>
      </c>
      <c r="B159" s="3">
        <v>4.8719801548707198E-2</v>
      </c>
      <c r="C159" s="3">
        <v>26.226107970650599</v>
      </c>
      <c r="D159" s="3">
        <v>0.91008874704187603</v>
      </c>
      <c r="E159" s="3">
        <v>0.94816076491342405</v>
      </c>
      <c r="F159" s="3">
        <v>8.76748528008733</v>
      </c>
      <c r="G159" s="3">
        <v>8.8764822557236602</v>
      </c>
      <c r="H159" s="3">
        <v>71.180000000000007</v>
      </c>
      <c r="I159" s="11">
        <v>28312</v>
      </c>
      <c r="J159" s="11">
        <v>56975</v>
      </c>
      <c r="K159" s="3">
        <v>211.06</v>
      </c>
    </row>
    <row r="160" spans="1:11" ht="23.25" x14ac:dyDescent="0.35">
      <c r="A160" s="9" t="s">
        <v>14</v>
      </c>
      <c r="B160" s="3">
        <v>6.9221336422923094E-2</v>
      </c>
      <c r="C160" s="3">
        <v>23.185955258230901</v>
      </c>
      <c r="D160" s="3">
        <v>0.77142399938994799</v>
      </c>
      <c r="E160" s="3">
        <v>0.89960791978083599</v>
      </c>
      <c r="F160" s="3">
        <v>10.6553038955121</v>
      </c>
      <c r="G160" s="3">
        <v>11.437847590708</v>
      </c>
      <c r="H160" s="3">
        <v>70.3</v>
      </c>
      <c r="I160" s="11">
        <v>28312</v>
      </c>
      <c r="J160" s="11">
        <v>56975</v>
      </c>
      <c r="K160" s="3">
        <v>211.06</v>
      </c>
    </row>
    <row r="161" spans="1:11" ht="23.25" x14ac:dyDescent="0.35">
      <c r="A161" s="9" t="s">
        <v>15</v>
      </c>
      <c r="B161" s="3">
        <v>6.5162925069475297E-2</v>
      </c>
      <c r="C161" s="3">
        <v>23.7120360059387</v>
      </c>
      <c r="D161" s="3">
        <v>0.82794959531700996</v>
      </c>
      <c r="E161" s="3">
        <v>0.92799448588421896</v>
      </c>
      <c r="F161" s="3">
        <v>11.0195319781315</v>
      </c>
      <c r="G161" s="3">
        <v>13.256942971414899</v>
      </c>
      <c r="H161" s="3">
        <v>71.42</v>
      </c>
      <c r="I161" s="11">
        <v>28138</v>
      </c>
      <c r="J161" s="11">
        <v>56627</v>
      </c>
      <c r="K161" s="3">
        <v>211.06</v>
      </c>
    </row>
    <row r="162" spans="1:11" ht="23.25" x14ac:dyDescent="0.35">
      <c r="A162" s="9" t="s">
        <v>16</v>
      </c>
      <c r="B162" s="3">
        <v>4.3688640800747802E-2</v>
      </c>
      <c r="C162" s="3">
        <v>27.179224030447799</v>
      </c>
      <c r="D162" s="3">
        <v>0.92596383666798998</v>
      </c>
      <c r="E162" s="3">
        <v>0.95530624168826594</v>
      </c>
      <c r="F162" s="3">
        <v>8.3949040749182995</v>
      </c>
      <c r="G162" s="3">
        <v>8.9693941727769904</v>
      </c>
      <c r="H162" s="3">
        <v>70.87</v>
      </c>
      <c r="I162" s="11">
        <v>28254</v>
      </c>
      <c r="J162" s="11">
        <v>56859</v>
      </c>
      <c r="K162" s="3">
        <v>211.06</v>
      </c>
    </row>
    <row r="163" spans="1:11" ht="23.25" x14ac:dyDescent="0.35">
      <c r="A163" s="9" t="s">
        <v>17</v>
      </c>
      <c r="B163" s="3">
        <v>4.2542441945960102E-2</v>
      </c>
      <c r="C163" s="3">
        <v>27.4064395974737</v>
      </c>
      <c r="D163" s="3">
        <v>0.94076104365213598</v>
      </c>
      <c r="E163" s="3">
        <v>0.96074497351585098</v>
      </c>
      <c r="F163" s="3">
        <v>8.33165505619891</v>
      </c>
      <c r="G163" s="3">
        <v>7.9913119374048103</v>
      </c>
      <c r="H163" s="3">
        <v>71.05</v>
      </c>
      <c r="I163" s="11">
        <v>28544</v>
      </c>
      <c r="J163" s="11">
        <v>57439</v>
      </c>
      <c r="K163" s="3">
        <v>211.06</v>
      </c>
    </row>
    <row r="164" spans="1:11" ht="23.25" x14ac:dyDescent="0.35">
      <c r="A164" s="9" t="s">
        <v>18</v>
      </c>
      <c r="B164" s="3">
        <v>4.2324471142466402E-2</v>
      </c>
      <c r="C164" s="3">
        <v>27.453021166794802</v>
      </c>
      <c r="D164" s="3">
        <v>0.93800988135040697</v>
      </c>
      <c r="E164" s="3">
        <v>0.95814217971077298</v>
      </c>
      <c r="F164" s="3">
        <v>8.1466336259919991</v>
      </c>
      <c r="G164" s="3">
        <v>7.5448233251347201</v>
      </c>
      <c r="H164" s="3">
        <v>70.180000000000007</v>
      </c>
      <c r="I164" s="11">
        <v>29008</v>
      </c>
      <c r="J164" s="11">
        <v>58367</v>
      </c>
      <c r="K164" s="3">
        <v>211.06</v>
      </c>
    </row>
    <row r="165" spans="1:11" ht="23.25" x14ac:dyDescent="0.35">
      <c r="A165" s="10" t="s">
        <v>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23.25" x14ac:dyDescent="0.35">
      <c r="A166" s="9" t="s">
        <v>11</v>
      </c>
      <c r="B166" s="3">
        <v>4.2204864387555899E-2</v>
      </c>
      <c r="C166" s="3">
        <v>27.4793387943559</v>
      </c>
      <c r="D166" s="3">
        <v>0.93718924784144697</v>
      </c>
      <c r="E166" s="3">
        <v>0.95965293307042898</v>
      </c>
      <c r="F166" s="3">
        <v>8.1174805953998597</v>
      </c>
      <c r="G166" s="3">
        <v>8.4307919218128102</v>
      </c>
      <c r="H166" s="3">
        <v>71.540000000000006</v>
      </c>
      <c r="I166" s="11">
        <v>28312</v>
      </c>
      <c r="J166" s="11">
        <v>56975</v>
      </c>
      <c r="K166" s="3">
        <v>211.06</v>
      </c>
    </row>
    <row r="167" spans="1:11" ht="23.25" x14ac:dyDescent="0.35">
      <c r="A167" s="9" t="s">
        <v>12</v>
      </c>
      <c r="B167" s="3">
        <v>5.0434304398270798E-2</v>
      </c>
      <c r="C167" s="3">
        <v>25.931947457887901</v>
      </c>
      <c r="D167" s="3">
        <v>0.88438232746022305</v>
      </c>
      <c r="E167" s="3">
        <v>0.93685069699744405</v>
      </c>
      <c r="F167" s="3">
        <v>8.6868170670071994</v>
      </c>
      <c r="G167" s="3">
        <v>9.29181837518931</v>
      </c>
      <c r="H167" s="3">
        <v>70.3</v>
      </c>
      <c r="I167" s="11">
        <v>28312</v>
      </c>
      <c r="J167" s="11">
        <v>56975</v>
      </c>
      <c r="K167" s="3">
        <v>211.06</v>
      </c>
    </row>
    <row r="168" spans="1:11" ht="23.25" x14ac:dyDescent="0.35">
      <c r="A168" s="9" t="s">
        <v>13</v>
      </c>
      <c r="B168" s="3">
        <v>6.2069332612767397E-2</v>
      </c>
      <c r="C168" s="3">
        <v>24.135585124220501</v>
      </c>
      <c r="D168" s="3">
        <v>0.80999337193619503</v>
      </c>
      <c r="E168" s="3">
        <v>0.91377156693994099</v>
      </c>
      <c r="F168" s="3">
        <v>9.64706317739223</v>
      </c>
      <c r="G168" s="3">
        <v>10.397330596132701</v>
      </c>
      <c r="H168" s="3">
        <v>70.55</v>
      </c>
      <c r="I168" s="11">
        <v>28312</v>
      </c>
      <c r="J168" s="11">
        <v>56975</v>
      </c>
      <c r="K168" s="3">
        <v>211.06</v>
      </c>
    </row>
    <row r="169" spans="1:11" ht="23.25" x14ac:dyDescent="0.35">
      <c r="A169" s="9" t="s">
        <v>14</v>
      </c>
      <c r="B169" s="3">
        <v>8.9280117749442597E-2</v>
      </c>
      <c r="C169" s="3">
        <v>20.9812937409827</v>
      </c>
      <c r="D169" s="3">
        <v>0.62325203267351204</v>
      </c>
      <c r="E169" s="3">
        <v>0.84379363913122896</v>
      </c>
      <c r="F169" s="3">
        <v>12.337735063520199</v>
      </c>
      <c r="G169" s="3">
        <v>13.764306498436399</v>
      </c>
      <c r="H169" s="3">
        <v>70.45</v>
      </c>
      <c r="I169" s="11">
        <v>28312</v>
      </c>
      <c r="J169" s="11">
        <v>56975</v>
      </c>
      <c r="K169" s="3">
        <v>211.06</v>
      </c>
    </row>
    <row r="170" spans="1:11" ht="23.25" x14ac:dyDescent="0.35">
      <c r="A170" s="9" t="s">
        <v>15</v>
      </c>
      <c r="B170" s="3">
        <v>6.7363317288772706E-2</v>
      </c>
      <c r="C170" s="3">
        <v>23.4245809561424</v>
      </c>
      <c r="D170" s="3">
        <v>0.80706398386469402</v>
      </c>
      <c r="E170" s="3">
        <v>0.90731557930984896</v>
      </c>
      <c r="F170" s="3">
        <v>11.2008562958691</v>
      </c>
      <c r="G170" s="3">
        <v>13.982182702770601</v>
      </c>
      <c r="H170" s="3">
        <v>70.7</v>
      </c>
      <c r="I170" s="11">
        <v>28138</v>
      </c>
      <c r="J170" s="11">
        <v>56627</v>
      </c>
      <c r="K170" s="3">
        <v>211.06</v>
      </c>
    </row>
    <row r="171" spans="1:11" ht="23.25" x14ac:dyDescent="0.35">
      <c r="A171" s="9" t="s">
        <v>16</v>
      </c>
      <c r="B171" s="3">
        <v>4.9068977104239998E-2</v>
      </c>
      <c r="C171" s="3">
        <v>26.176526105787602</v>
      </c>
      <c r="D171" s="3">
        <v>0.89741666511475704</v>
      </c>
      <c r="E171" s="3">
        <v>0.939293534073248</v>
      </c>
      <c r="F171" s="3">
        <v>8.66891542335458</v>
      </c>
      <c r="G171" s="3">
        <v>9.7915329441140209</v>
      </c>
      <c r="H171" s="3">
        <v>70.63</v>
      </c>
      <c r="I171" s="11">
        <v>28254</v>
      </c>
      <c r="J171" s="11">
        <v>56859</v>
      </c>
      <c r="K171" s="3">
        <v>211.06</v>
      </c>
    </row>
    <row r="172" spans="1:11" ht="23.25" x14ac:dyDescent="0.35">
      <c r="A172" s="9" t="s">
        <v>17</v>
      </c>
      <c r="B172" s="3">
        <v>5.1203384710736002E-2</v>
      </c>
      <c r="C172" s="3">
        <v>25.797914292496401</v>
      </c>
      <c r="D172" s="3">
        <v>0.88659895625770802</v>
      </c>
      <c r="E172" s="3">
        <v>0.93676732823702302</v>
      </c>
      <c r="F172" s="3">
        <v>8.7197872208340499</v>
      </c>
      <c r="G172" s="3">
        <v>9.0431866827961596</v>
      </c>
      <c r="H172" s="3">
        <v>70.05</v>
      </c>
      <c r="I172" s="11">
        <v>28544</v>
      </c>
      <c r="J172" s="11">
        <v>57439</v>
      </c>
      <c r="K172" s="3">
        <v>211.06</v>
      </c>
    </row>
    <row r="173" spans="1:11" ht="23.25" x14ac:dyDescent="0.35">
      <c r="A173" s="9" t="s">
        <v>18</v>
      </c>
      <c r="B173" s="3">
        <v>5.4803517411387101E-2</v>
      </c>
      <c r="C173" s="3">
        <v>25.214339090230901</v>
      </c>
      <c r="D173" s="3">
        <v>0.84272942128663197</v>
      </c>
      <c r="E173" s="3">
        <v>0.929653383140572</v>
      </c>
      <c r="F173" s="3">
        <v>8.8038469662287895</v>
      </c>
      <c r="G173" s="3">
        <v>8.9203047494384595</v>
      </c>
      <c r="H173" s="3">
        <v>70.040000000000006</v>
      </c>
      <c r="I173" s="11">
        <v>29008</v>
      </c>
      <c r="J173" s="11">
        <v>58367</v>
      </c>
      <c r="K173" s="3">
        <v>211.06</v>
      </c>
    </row>
    <row r="174" spans="1:11" ht="23.25" x14ac:dyDescent="0.35">
      <c r="A174" s="10" t="s">
        <v>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23.25" x14ac:dyDescent="0.35">
      <c r="A175" s="9" t="s">
        <v>11</v>
      </c>
      <c r="B175" s="3">
        <v>4.1627001458021E-2</v>
      </c>
      <c r="C175" s="3">
        <v>27.600892461499701</v>
      </c>
      <c r="D175" s="3">
        <v>0.94030983197759799</v>
      </c>
      <c r="E175" s="3">
        <v>0.96086824225993905</v>
      </c>
      <c r="F175" s="3">
        <v>8.25700491208198</v>
      </c>
      <c r="G175" s="3">
        <v>8.29082341647268</v>
      </c>
      <c r="H175" s="3">
        <v>70.8</v>
      </c>
      <c r="I175" s="11">
        <v>28312</v>
      </c>
      <c r="J175" s="11">
        <v>56975</v>
      </c>
      <c r="K175" s="3">
        <v>211.06</v>
      </c>
    </row>
    <row r="176" spans="1:11" ht="23.25" x14ac:dyDescent="0.35">
      <c r="A176" s="9" t="s">
        <v>12</v>
      </c>
      <c r="B176" s="3">
        <v>4.3218247762080102E-2</v>
      </c>
      <c r="C176" s="3">
        <v>27.272224175638499</v>
      </c>
      <c r="D176" s="3">
        <v>0.93171086687261295</v>
      </c>
      <c r="E176" s="3">
        <v>0.95750414966022401</v>
      </c>
      <c r="F176" s="3">
        <v>8.2830697640186894</v>
      </c>
      <c r="G176" s="3">
        <v>8.5351768491244702</v>
      </c>
      <c r="H176" s="3">
        <v>70.08</v>
      </c>
      <c r="I176" s="11">
        <v>28312</v>
      </c>
      <c r="J176" s="11">
        <v>56975</v>
      </c>
      <c r="K176" s="3">
        <v>211.06</v>
      </c>
    </row>
    <row r="177" spans="1:11" ht="23.25" x14ac:dyDescent="0.35">
      <c r="A177" s="9" t="s">
        <v>13</v>
      </c>
      <c r="B177" s="3">
        <v>4.7611584669135197E-2</v>
      </c>
      <c r="C177" s="3">
        <v>26.4273928014014</v>
      </c>
      <c r="D177" s="3">
        <v>0.91898005623517698</v>
      </c>
      <c r="E177" s="3">
        <v>0.95310363691421296</v>
      </c>
      <c r="F177" s="3">
        <v>8.6502585441434103</v>
      </c>
      <c r="G177" s="3">
        <v>8.6832049776852198</v>
      </c>
      <c r="H177" s="3">
        <v>69.13</v>
      </c>
      <c r="I177" s="11">
        <v>28312</v>
      </c>
      <c r="J177" s="11">
        <v>56975</v>
      </c>
      <c r="K177" s="3">
        <v>211.06</v>
      </c>
    </row>
    <row r="178" spans="1:11" ht="23.25" x14ac:dyDescent="0.35">
      <c r="A178" s="9" t="s">
        <v>14</v>
      </c>
      <c r="B178" s="3">
        <v>7.1680601393342105E-2</v>
      </c>
      <c r="C178" s="3">
        <v>22.880320592368101</v>
      </c>
      <c r="D178" s="3">
        <v>0.76346494083773997</v>
      </c>
      <c r="E178" s="3">
        <v>0.89290312037276798</v>
      </c>
      <c r="F178" s="3">
        <v>10.7980451026251</v>
      </c>
      <c r="G178" s="3">
        <v>11.5980701682582</v>
      </c>
      <c r="H178" s="3">
        <v>70</v>
      </c>
      <c r="I178" s="11">
        <v>28312</v>
      </c>
      <c r="J178" s="11">
        <v>56975</v>
      </c>
      <c r="K178" s="3">
        <v>211.06</v>
      </c>
    </row>
    <row r="179" spans="1:11" ht="23.25" x14ac:dyDescent="0.35">
      <c r="A179" s="9" t="s">
        <v>15</v>
      </c>
      <c r="B179" s="3">
        <v>6.5277413463048897E-2</v>
      </c>
      <c r="C179" s="3">
        <v>23.696243764907599</v>
      </c>
      <c r="D179" s="3">
        <v>0.82576633168356195</v>
      </c>
      <c r="E179" s="3">
        <v>0.927483306280806</v>
      </c>
      <c r="F179" s="3">
        <v>11.0572864522471</v>
      </c>
      <c r="G179" s="3">
        <v>13.2629159718441</v>
      </c>
      <c r="H179" s="3">
        <v>70.45</v>
      </c>
      <c r="I179" s="11">
        <v>28138</v>
      </c>
      <c r="J179" s="11">
        <v>56627</v>
      </c>
      <c r="K179" s="3">
        <v>211.06</v>
      </c>
    </row>
    <row r="180" spans="1:11" ht="23.25" x14ac:dyDescent="0.35">
      <c r="A180" s="9" t="s">
        <v>16</v>
      </c>
      <c r="B180" s="3">
        <v>4.3850111630297103E-2</v>
      </c>
      <c r="C180" s="3">
        <v>27.148146618594399</v>
      </c>
      <c r="D180" s="3">
        <v>0.92498430335075199</v>
      </c>
      <c r="E180" s="3">
        <v>0.95495528455122702</v>
      </c>
      <c r="F180" s="3">
        <v>8.4794010265694197</v>
      </c>
      <c r="G180" s="3">
        <v>9.0994341443848601</v>
      </c>
      <c r="H180" s="3">
        <v>70.150000000000006</v>
      </c>
      <c r="I180" s="11">
        <v>28254</v>
      </c>
      <c r="J180" s="11">
        <v>56859</v>
      </c>
      <c r="K180" s="3">
        <v>211.06</v>
      </c>
    </row>
    <row r="181" spans="1:11" ht="23.25" x14ac:dyDescent="0.35">
      <c r="A181" s="9" t="s">
        <v>17</v>
      </c>
      <c r="B181" s="3">
        <v>4.2581417824028502E-2</v>
      </c>
      <c r="C181" s="3">
        <v>27.401330514500899</v>
      </c>
      <c r="D181" s="3">
        <v>0.93772417269915598</v>
      </c>
      <c r="E181" s="3">
        <v>0.958804215992208</v>
      </c>
      <c r="F181" s="3">
        <v>8.3206101035129407</v>
      </c>
      <c r="G181" s="3">
        <v>8.1898971262019895</v>
      </c>
      <c r="H181" s="3">
        <v>70.489999999999995</v>
      </c>
      <c r="I181" s="11">
        <v>28544</v>
      </c>
      <c r="J181" s="11">
        <v>57439</v>
      </c>
      <c r="K181" s="3">
        <v>211.06</v>
      </c>
    </row>
    <row r="182" spans="1:11" ht="23.25" x14ac:dyDescent="0.35">
      <c r="A182" s="9" t="s">
        <v>18</v>
      </c>
      <c r="B182" s="3">
        <v>4.305294020027E-2</v>
      </c>
      <c r="C182" s="3">
        <v>27.302995066256798</v>
      </c>
      <c r="D182" s="3">
        <v>0.93245371498047402</v>
      </c>
      <c r="E182" s="3">
        <v>0.95535304570129798</v>
      </c>
      <c r="F182" s="3">
        <v>8.2249561024577904</v>
      </c>
      <c r="G182" s="3">
        <v>7.6192604342568098</v>
      </c>
      <c r="H182" s="3">
        <v>71.319999999999993</v>
      </c>
      <c r="I182" s="11">
        <v>29008</v>
      </c>
      <c r="J182" s="11">
        <v>58367</v>
      </c>
      <c r="K182" s="3">
        <v>211.06</v>
      </c>
    </row>
    <row r="183" spans="1:11" ht="23.25" x14ac:dyDescent="0.35">
      <c r="A183" s="10" t="s">
        <v>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23.25" x14ac:dyDescent="0.35">
      <c r="A184" s="9" t="s">
        <v>11</v>
      </c>
      <c r="B184" s="3">
        <v>5.14430836416215E-2</v>
      </c>
      <c r="C184" s="3">
        <v>25.762927282644199</v>
      </c>
      <c r="D184" s="3">
        <v>0.90411416981663895</v>
      </c>
      <c r="E184" s="3">
        <v>0.95147644181166102</v>
      </c>
      <c r="F184" s="3">
        <v>8.8070057574769898</v>
      </c>
      <c r="G184" s="3">
        <v>8.8731235101992993</v>
      </c>
      <c r="H184" s="3">
        <v>70.94</v>
      </c>
      <c r="I184" s="11">
        <v>28312</v>
      </c>
      <c r="J184" s="11">
        <v>56975</v>
      </c>
      <c r="K184" s="3">
        <v>211.06</v>
      </c>
    </row>
    <row r="185" spans="1:11" ht="23.25" x14ac:dyDescent="0.35">
      <c r="A185" s="9" t="s">
        <v>12</v>
      </c>
      <c r="B185" s="3">
        <v>6.6552056720136699E-2</v>
      </c>
      <c r="C185" s="3">
        <v>23.529613510325401</v>
      </c>
      <c r="D185" s="3">
        <v>0.81775030420206796</v>
      </c>
      <c r="E185" s="3">
        <v>0.92935767690572302</v>
      </c>
      <c r="F185" s="3">
        <v>9.9415934105238808</v>
      </c>
      <c r="G185" s="3">
        <v>10.1037084476767</v>
      </c>
      <c r="H185" s="3">
        <v>70.98</v>
      </c>
      <c r="I185" s="11">
        <v>28312</v>
      </c>
      <c r="J185" s="11">
        <v>56975</v>
      </c>
      <c r="K185" s="3">
        <v>211.06</v>
      </c>
    </row>
    <row r="186" spans="1:11" ht="23.25" x14ac:dyDescent="0.35">
      <c r="A186" s="9" t="s">
        <v>13</v>
      </c>
      <c r="B186" s="3">
        <v>7.4898453163993406E-2</v>
      </c>
      <c r="C186" s="3">
        <v>22.506894899586701</v>
      </c>
      <c r="D186" s="3">
        <v>0.76457813106401196</v>
      </c>
      <c r="E186" s="3">
        <v>0.90801132960735698</v>
      </c>
      <c r="F186" s="3">
        <v>10.737244347743299</v>
      </c>
      <c r="G186" s="3">
        <v>11.012521465807501</v>
      </c>
      <c r="H186" s="3">
        <v>70.94</v>
      </c>
      <c r="I186" s="11">
        <v>28312</v>
      </c>
      <c r="J186" s="11">
        <v>56975</v>
      </c>
      <c r="K186" s="3">
        <v>211.06</v>
      </c>
    </row>
    <row r="187" spans="1:11" ht="23.25" x14ac:dyDescent="0.35">
      <c r="A187" s="9" t="s">
        <v>14</v>
      </c>
      <c r="B187" s="3">
        <v>9.7580329466926699E-2</v>
      </c>
      <c r="C187" s="3">
        <v>20.206170302755901</v>
      </c>
      <c r="D187" s="3">
        <v>0.65341536284361701</v>
      </c>
      <c r="E187" s="3">
        <v>0.87440397073526499</v>
      </c>
      <c r="F187" s="3">
        <v>12.913501450110999</v>
      </c>
      <c r="G187" s="3">
        <v>12.4540644797637</v>
      </c>
      <c r="H187" s="3">
        <v>70.89</v>
      </c>
      <c r="I187" s="11">
        <v>28312</v>
      </c>
      <c r="J187" s="11">
        <v>56975</v>
      </c>
      <c r="K187" s="3">
        <v>211.06</v>
      </c>
    </row>
    <row r="188" spans="1:11" ht="23.25" x14ac:dyDescent="0.35">
      <c r="A188" s="9" t="s">
        <v>15</v>
      </c>
      <c r="B188" s="3">
        <v>7.6341351892744894E-2</v>
      </c>
      <c r="C188" s="3">
        <v>22.341243202573299</v>
      </c>
      <c r="D188" s="3">
        <v>0.75592533741165702</v>
      </c>
      <c r="E188" s="3">
        <v>0.86216199118862502</v>
      </c>
      <c r="F188" s="3">
        <v>11.83565013209</v>
      </c>
      <c r="G188" s="3">
        <v>14.7708031745294</v>
      </c>
      <c r="H188" s="3">
        <v>70.819999999999993</v>
      </c>
      <c r="I188" s="11">
        <v>28138</v>
      </c>
      <c r="J188" s="11">
        <v>56627</v>
      </c>
      <c r="K188" s="3">
        <v>211.06</v>
      </c>
    </row>
    <row r="189" spans="1:11" ht="23.25" x14ac:dyDescent="0.35">
      <c r="A189" s="9" t="s">
        <v>16</v>
      </c>
      <c r="B189" s="3">
        <v>6.4602150049290596E-2</v>
      </c>
      <c r="C189" s="3">
        <v>23.7907412227609</v>
      </c>
      <c r="D189" s="3">
        <v>0.81554598410746404</v>
      </c>
      <c r="E189" s="3">
        <v>0.90314878475459504</v>
      </c>
      <c r="F189" s="3">
        <v>9.9201984134201204</v>
      </c>
      <c r="G189" s="3">
        <v>10.9071734818229</v>
      </c>
      <c r="H189" s="3">
        <v>70.14</v>
      </c>
      <c r="I189" s="11">
        <v>28254</v>
      </c>
      <c r="J189" s="11">
        <v>56859</v>
      </c>
      <c r="K189" s="3">
        <v>211.06</v>
      </c>
    </row>
    <row r="190" spans="1:11" ht="23.25" x14ac:dyDescent="0.35">
      <c r="A190" s="9" t="s">
        <v>17</v>
      </c>
      <c r="B190" s="3">
        <v>6.8464203924423303E-2</v>
      </c>
      <c r="C190" s="3">
        <v>23.284599535069699</v>
      </c>
      <c r="D190" s="3">
        <v>0.80574610494674803</v>
      </c>
      <c r="E190" s="3">
        <v>0.92838101960827701</v>
      </c>
      <c r="F190" s="3">
        <v>10.053542917119801</v>
      </c>
      <c r="G190" s="3">
        <v>9.78413499546925</v>
      </c>
      <c r="H190" s="3">
        <v>70.61</v>
      </c>
      <c r="I190" s="11">
        <v>28544</v>
      </c>
      <c r="J190" s="11">
        <v>57439</v>
      </c>
      <c r="K190" s="3">
        <v>211.06</v>
      </c>
    </row>
    <row r="191" spans="1:11" ht="23.25" x14ac:dyDescent="0.35">
      <c r="A191" s="9" t="s">
        <v>18</v>
      </c>
      <c r="B191" s="3">
        <v>7.0558505390077297E-2</v>
      </c>
      <c r="C191" s="3">
        <v>23.023551122937601</v>
      </c>
      <c r="D191" s="3">
        <v>0.78585874164681302</v>
      </c>
      <c r="E191" s="3">
        <v>0.92630984103692204</v>
      </c>
      <c r="F191" s="3">
        <v>10.1227791859133</v>
      </c>
      <c r="G191" s="3">
        <v>9.9508214932951802</v>
      </c>
      <c r="H191" s="3">
        <v>70.7</v>
      </c>
      <c r="I191" s="11">
        <v>29008</v>
      </c>
      <c r="J191" s="11">
        <v>58367</v>
      </c>
      <c r="K191" s="3">
        <v>211.06</v>
      </c>
    </row>
    <row r="192" spans="1:11" ht="23.25" x14ac:dyDescent="0.35">
      <c r="A192" s="10" t="s">
        <v>19</v>
      </c>
      <c r="B192" s="10">
        <f>(SUM(B103:B110)+SUM(B112:B119)+SUM(B121:B128)+SUM(B130:B137)+SUM(B139:B146)+SUM(B148:B155)+SUM(B157:B164)+SUM(B166:B173)+SUM(B175:B182)+SUM(B184:B191))/80</f>
        <v>5.7666655184823702E-2</v>
      </c>
      <c r="C192" s="10">
        <f t="shared" ref="C192" si="4">(SUM(C103:C110)+SUM(C112:C119)+SUM(C121:C128)+SUM(C130:C137)+SUM(C139:C146)+SUM(C148:C155)+SUM(C157:C164)+SUM(C166:C173)+SUM(C175:C182)+SUM(C184:C191))/80</f>
        <v>25.052850654415046</v>
      </c>
      <c r="D192" s="10">
        <f t="shared" ref="D192" si="5">(SUM(D103:D110)+SUM(D112:D119)+SUM(D121:D128)+SUM(D130:D137)+SUM(D139:D146)+SUM(D148:D155)+SUM(D157:D164)+SUM(D166:D173)+SUM(D175:D182)+SUM(D184:D191))/80</f>
        <v>0.85075118682471174</v>
      </c>
      <c r="E192" s="10">
        <f t="shared" ref="E192:K192" si="6">(SUM(E103:E110)+SUM(E112:E119)+SUM(E121:E128)+SUM(E130:E137)+SUM(E139:E146)+SUM(E148:E155)+SUM(E157:E164)+SUM(E166:E173)+SUM(E175:E182)+SUM(E184:E191))/80</f>
        <v>0.92969081618683391</v>
      </c>
      <c r="F192" s="10">
        <f t="shared" si="6"/>
        <v>9.5393461621221576</v>
      </c>
      <c r="G192" s="10">
        <f t="shared" si="6"/>
        <v>10.076298087452502</v>
      </c>
      <c r="H192" s="10">
        <f t="shared" si="6"/>
        <v>70.695000000000007</v>
      </c>
      <c r="I192" s="10">
        <f t="shared" si="6"/>
        <v>28399</v>
      </c>
      <c r="J192" s="10">
        <f t="shared" si="6"/>
        <v>57149</v>
      </c>
      <c r="K192" s="10">
        <f t="shared" si="6"/>
        <v>211.06</v>
      </c>
    </row>
    <row r="193" spans="1:11" ht="23.25" x14ac:dyDescent="0.35">
      <c r="A193" s="17" t="s">
        <v>142</v>
      </c>
      <c r="B193" s="12">
        <f>SUM(B103:B106,B108:B110,B112:B115,B117:B119,B121:B124,B126:B128,B130:B133,B135:B137,B139:B142,B144:B146,B148:B151,B153:B155,B157:B160,B162:B164,B166:B169,B171:B173,B175:B178,B180:B182,B184:B187,B189:B191)/70</f>
        <v>5.6081800106454187E-2</v>
      </c>
      <c r="C193" s="12">
        <f t="shared" ref="C193:K193" si="7">SUM(C103:C106,C108:C110,C112:C115,C117:C119,C121:C124,C126:C128,C130:C133,C135:C137,C139:C142,C144:C146,C148:C151,C153:C155,C157:C160,C162:C164,C166:C169,C171:C173,C175:C178,C180:C182,C184:C187,C189:C191)/70</f>
        <v>25.3080018539038</v>
      </c>
      <c r="D193" s="12">
        <f t="shared" si="7"/>
        <v>0.85738053970583505</v>
      </c>
      <c r="E193" s="12">
        <f t="shared" si="7"/>
        <v>0.93275327166441424</v>
      </c>
      <c r="F193" s="12">
        <f t="shared" si="7"/>
        <v>9.285860902939767</v>
      </c>
      <c r="G193" s="12">
        <f t="shared" si="7"/>
        <v>9.5465419742870274</v>
      </c>
      <c r="H193" s="12">
        <f t="shared" si="7"/>
        <v>70.707571428571413</v>
      </c>
      <c r="I193" s="12">
        <f t="shared" si="7"/>
        <v>28436.285714285714</v>
      </c>
      <c r="J193" s="12">
        <f t="shared" si="7"/>
        <v>57223.571428571428</v>
      </c>
      <c r="K193" s="12">
        <f t="shared" si="7"/>
        <v>211.05999999999989</v>
      </c>
    </row>
    <row r="194" spans="1:11" ht="23.25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23.25" x14ac:dyDescent="0.35">
      <c r="A195" s="9" t="s">
        <v>21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23.25" x14ac:dyDescent="0.35">
      <c r="A196" s="9" t="s">
        <v>2</v>
      </c>
      <c r="B196" s="9" t="s">
        <v>3</v>
      </c>
      <c r="C196" s="9" t="s">
        <v>4</v>
      </c>
      <c r="D196" s="9" t="s">
        <v>5</v>
      </c>
      <c r="E196" s="9" t="s">
        <v>6</v>
      </c>
      <c r="F196" s="9" t="s">
        <v>7</v>
      </c>
      <c r="G196" s="9" t="s">
        <v>8</v>
      </c>
      <c r="H196" s="9" t="s">
        <v>50</v>
      </c>
      <c r="I196" s="9" t="s">
        <v>9</v>
      </c>
      <c r="J196" s="9" t="s">
        <v>10</v>
      </c>
      <c r="K196" s="9" t="s">
        <v>51</v>
      </c>
    </row>
    <row r="197" spans="1:11" ht="23.25" x14ac:dyDescent="0.35">
      <c r="A197" s="10" t="s">
        <v>29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23.25" x14ac:dyDescent="0.35">
      <c r="A198" s="9" t="s">
        <v>11</v>
      </c>
      <c r="B198" s="3">
        <v>1.9402702675133901E-2</v>
      </c>
      <c r="C198" s="3">
        <v>34.210073136325803</v>
      </c>
      <c r="D198" s="3">
        <v>0.96120897606903</v>
      </c>
      <c r="E198" s="3">
        <v>0.99241501255751996</v>
      </c>
      <c r="F198" s="3">
        <v>2.3361749217223302</v>
      </c>
      <c r="G198" s="3">
        <v>3.0732907880411902</v>
      </c>
      <c r="H198" s="3">
        <v>67.91</v>
      </c>
      <c r="I198" s="11">
        <v>9862</v>
      </c>
      <c r="J198" s="11">
        <v>19929</v>
      </c>
      <c r="K198" s="3">
        <v>81.489999999999995</v>
      </c>
    </row>
    <row r="199" spans="1:11" ht="23.25" x14ac:dyDescent="0.35">
      <c r="A199" s="9" t="s">
        <v>12</v>
      </c>
      <c r="B199" s="3">
        <v>2.4690333305221999E-2</v>
      </c>
      <c r="C199" s="3">
        <v>32.121976753749401</v>
      </c>
      <c r="D199" s="3">
        <v>0.95470288769141298</v>
      </c>
      <c r="E199" s="3">
        <v>0.98694817709160199</v>
      </c>
      <c r="F199" s="3">
        <v>2.66590440603709</v>
      </c>
      <c r="G199" s="3">
        <v>3.2681629152508198</v>
      </c>
      <c r="H199" s="3">
        <v>66.150000000000006</v>
      </c>
      <c r="I199" s="11">
        <v>9862</v>
      </c>
      <c r="J199" s="11">
        <v>19929</v>
      </c>
      <c r="K199" s="3">
        <v>81.489999999999995</v>
      </c>
    </row>
    <row r="200" spans="1:11" ht="23.25" x14ac:dyDescent="0.35">
      <c r="A200" s="9" t="s">
        <v>13</v>
      </c>
      <c r="B200" s="3">
        <v>4.09391053190062E-2</v>
      </c>
      <c r="C200" s="3">
        <v>27.7439969603676</v>
      </c>
      <c r="D200" s="3">
        <v>0.91810228380101999</v>
      </c>
      <c r="E200" s="3">
        <v>0.96946953022431304</v>
      </c>
      <c r="F200" s="3">
        <v>4.1347413059940497</v>
      </c>
      <c r="G200" s="3">
        <v>4.3435439701141796</v>
      </c>
      <c r="H200" s="3">
        <v>65.83</v>
      </c>
      <c r="I200" s="11">
        <v>9862</v>
      </c>
      <c r="J200" s="11">
        <v>19929</v>
      </c>
      <c r="K200" s="3">
        <v>81.489999999999995</v>
      </c>
    </row>
    <row r="201" spans="1:11" ht="23.25" x14ac:dyDescent="0.35">
      <c r="A201" s="9" t="s">
        <v>14</v>
      </c>
      <c r="B201" s="3">
        <v>9.9759189987366298E-2</v>
      </c>
      <c r="C201" s="3">
        <v>20.019408165495001</v>
      </c>
      <c r="D201" s="3">
        <v>0.59646644468306198</v>
      </c>
      <c r="E201" s="3">
        <v>0.887142899519759</v>
      </c>
      <c r="F201" s="3">
        <v>10.8151938921244</v>
      </c>
      <c r="G201" s="3">
        <v>8.3897783433941804</v>
      </c>
      <c r="H201" s="3">
        <v>65.94</v>
      </c>
      <c r="I201" s="11">
        <v>9862</v>
      </c>
      <c r="J201" s="11">
        <v>19929</v>
      </c>
      <c r="K201" s="3">
        <v>81.489999999999995</v>
      </c>
    </row>
    <row r="202" spans="1:11" ht="23.25" x14ac:dyDescent="0.35">
      <c r="A202" s="9" t="s">
        <v>15</v>
      </c>
      <c r="B202" s="3">
        <v>0.114490840369234</v>
      </c>
      <c r="C202" s="3">
        <v>18.817683335483501</v>
      </c>
      <c r="D202" s="3">
        <v>0.67851426105958401</v>
      </c>
      <c r="E202" s="3">
        <v>0.89916474416206804</v>
      </c>
      <c r="F202" s="3">
        <v>8.4378881507859695</v>
      </c>
      <c r="G202" s="3">
        <v>11.8770552213229</v>
      </c>
      <c r="H202" s="3">
        <v>66.17</v>
      </c>
      <c r="I202" s="11">
        <v>9760</v>
      </c>
      <c r="J202" s="11">
        <v>19725</v>
      </c>
      <c r="K202" s="3">
        <v>81.489999999999995</v>
      </c>
    </row>
    <row r="203" spans="1:11" ht="23.25" x14ac:dyDescent="0.35">
      <c r="A203" s="9" t="s">
        <v>16</v>
      </c>
      <c r="B203" s="3">
        <v>2.4917019627582901E-2</v>
      </c>
      <c r="C203" s="3">
        <v>32.043301949863</v>
      </c>
      <c r="D203" s="3">
        <v>0.95284927980203604</v>
      </c>
      <c r="E203" s="3">
        <v>0.98761422359373197</v>
      </c>
      <c r="F203" s="3">
        <v>2.8067546449732901</v>
      </c>
      <c r="G203" s="3">
        <v>3.4133159610578199</v>
      </c>
      <c r="H203" s="3">
        <v>66.239999999999995</v>
      </c>
      <c r="I203" s="11">
        <v>9828</v>
      </c>
      <c r="J203" s="11">
        <v>19861</v>
      </c>
      <c r="K203" s="3">
        <v>81.489999999999995</v>
      </c>
    </row>
    <row r="204" spans="1:11" ht="23.25" x14ac:dyDescent="0.35">
      <c r="A204" s="9" t="s">
        <v>17</v>
      </c>
      <c r="B204" s="3">
        <v>2.4039387871671199E-2</v>
      </c>
      <c r="C204" s="3">
        <v>32.352031701183698</v>
      </c>
      <c r="D204" s="3">
        <v>0.95679022011861004</v>
      </c>
      <c r="E204" s="3">
        <v>0.98707534369500505</v>
      </c>
      <c r="F204" s="3">
        <v>2.5980660478573498</v>
      </c>
      <c r="G204" s="3">
        <v>3.2494193820644299</v>
      </c>
      <c r="H204" s="3">
        <v>66.17</v>
      </c>
      <c r="I204" s="11">
        <v>9998</v>
      </c>
      <c r="J204" s="11">
        <v>20201</v>
      </c>
      <c r="K204" s="3">
        <v>81.489999999999995</v>
      </c>
    </row>
    <row r="205" spans="1:11" ht="23.25" x14ac:dyDescent="0.35">
      <c r="A205" s="9" t="s">
        <v>18</v>
      </c>
      <c r="B205" s="3">
        <v>2.6569054453300399E-2</v>
      </c>
      <c r="C205" s="3">
        <v>31.4862644878223</v>
      </c>
      <c r="D205" s="3">
        <v>0.93737660846899795</v>
      </c>
      <c r="E205" s="3">
        <v>0.984329982512815</v>
      </c>
      <c r="F205" s="3">
        <v>2.8807271526284199</v>
      </c>
      <c r="G205" s="3">
        <v>3.4499597125115198</v>
      </c>
      <c r="H205" s="3">
        <v>66.069999999999993</v>
      </c>
      <c r="I205" s="11">
        <v>10270</v>
      </c>
      <c r="J205" s="11">
        <v>20745</v>
      </c>
      <c r="K205" s="3">
        <v>81.489999999999995</v>
      </c>
    </row>
    <row r="206" spans="1:11" ht="23.25" x14ac:dyDescent="0.35">
      <c r="A206" s="10" t="s">
        <v>30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 ht="23.25" x14ac:dyDescent="0.35">
      <c r="A207" s="9" t="s">
        <v>11</v>
      </c>
      <c r="B207" s="3">
        <v>1.9154459556293999E-2</v>
      </c>
      <c r="C207" s="3">
        <v>34.318569512528398</v>
      </c>
      <c r="D207" s="3">
        <v>0.96180895640905895</v>
      </c>
      <c r="E207" s="3">
        <v>0.99260459848374805</v>
      </c>
      <c r="F207" s="3">
        <v>2.2892361233078198</v>
      </c>
      <c r="G207" s="3">
        <v>2.9272562209444399</v>
      </c>
      <c r="H207" s="3">
        <v>66.22</v>
      </c>
      <c r="I207" s="11">
        <v>9862</v>
      </c>
      <c r="J207" s="11">
        <v>19929</v>
      </c>
      <c r="K207" s="3">
        <v>81.489999999999995</v>
      </c>
    </row>
    <row r="208" spans="1:11" ht="23.25" x14ac:dyDescent="0.35">
      <c r="A208" s="9" t="s">
        <v>12</v>
      </c>
      <c r="B208" s="3">
        <v>2.66137205972133E-2</v>
      </c>
      <c r="C208" s="3">
        <v>31.473546366601202</v>
      </c>
      <c r="D208" s="3">
        <v>0.95146044136544805</v>
      </c>
      <c r="E208" s="3">
        <v>0.98527164203310003</v>
      </c>
      <c r="F208" s="3">
        <v>2.80068789464167</v>
      </c>
      <c r="G208" s="3">
        <v>3.36975472207877</v>
      </c>
      <c r="H208" s="3">
        <v>66.3</v>
      </c>
      <c r="I208" s="11">
        <v>9862</v>
      </c>
      <c r="J208" s="11">
        <v>19929</v>
      </c>
      <c r="K208" s="3">
        <v>81.489999999999995</v>
      </c>
    </row>
    <row r="209" spans="1:11" ht="23.25" x14ac:dyDescent="0.35">
      <c r="A209" s="9" t="s">
        <v>13</v>
      </c>
      <c r="B209" s="3">
        <v>4.6102410231538202E-2</v>
      </c>
      <c r="C209" s="3">
        <v>26.714158631387299</v>
      </c>
      <c r="D209" s="3">
        <v>0.90336964498752903</v>
      </c>
      <c r="E209" s="3">
        <v>0.96855181327922801</v>
      </c>
      <c r="F209" s="3">
        <v>4.4690423303201499</v>
      </c>
      <c r="G209" s="3">
        <v>4.6372984534853803</v>
      </c>
      <c r="H209" s="3">
        <v>66.25</v>
      </c>
      <c r="I209" s="11">
        <v>9862</v>
      </c>
      <c r="J209" s="11">
        <v>19929</v>
      </c>
      <c r="K209" s="3">
        <v>81.489999999999995</v>
      </c>
    </row>
    <row r="210" spans="1:11" ht="23.25" x14ac:dyDescent="0.35">
      <c r="A210" s="9" t="s">
        <v>14</v>
      </c>
      <c r="B210" s="3">
        <v>9.0928274202698195E-2</v>
      </c>
      <c r="C210" s="3">
        <v>20.8220690652937</v>
      </c>
      <c r="D210" s="3">
        <v>0.68900346538056401</v>
      </c>
      <c r="E210" s="3">
        <v>0.90391407110631405</v>
      </c>
      <c r="F210" s="3">
        <v>8.93012455117813</v>
      </c>
      <c r="G210" s="3">
        <v>7.9621700815373</v>
      </c>
      <c r="H210" s="3">
        <v>66.27</v>
      </c>
      <c r="I210" s="11">
        <v>9862</v>
      </c>
      <c r="J210" s="11">
        <v>19929</v>
      </c>
      <c r="K210" s="3">
        <v>81.489999999999995</v>
      </c>
    </row>
    <row r="211" spans="1:11" ht="23.25" x14ac:dyDescent="0.35">
      <c r="A211" s="9" t="s">
        <v>15</v>
      </c>
      <c r="B211" s="3">
        <v>0.113819944741284</v>
      </c>
      <c r="C211" s="3">
        <v>18.869191086495601</v>
      </c>
      <c r="D211" s="3">
        <v>0.67598740656476197</v>
      </c>
      <c r="E211" s="3">
        <v>0.89693000831499703</v>
      </c>
      <c r="F211" s="3">
        <v>8.4671691747072</v>
      </c>
      <c r="G211" s="3">
        <v>11.942999843985699</v>
      </c>
      <c r="H211" s="3">
        <v>66.45</v>
      </c>
      <c r="I211" s="11">
        <v>9760</v>
      </c>
      <c r="J211" s="11">
        <v>19725</v>
      </c>
      <c r="K211" s="3">
        <v>81.489999999999995</v>
      </c>
    </row>
    <row r="212" spans="1:11" ht="23.25" x14ac:dyDescent="0.35">
      <c r="A212" s="9" t="s">
        <v>16</v>
      </c>
      <c r="B212" s="3">
        <v>2.7577175634618301E-2</v>
      </c>
      <c r="C212" s="3">
        <v>31.167723321034799</v>
      </c>
      <c r="D212" s="3">
        <v>0.94685487737821605</v>
      </c>
      <c r="E212" s="3">
        <v>0.98297881710580604</v>
      </c>
      <c r="F212" s="3">
        <v>2.98106375944166</v>
      </c>
      <c r="G212" s="3">
        <v>3.5231658934791299</v>
      </c>
      <c r="H212" s="3">
        <v>66.31</v>
      </c>
      <c r="I212" s="11">
        <v>9828</v>
      </c>
      <c r="J212" s="11">
        <v>19861</v>
      </c>
      <c r="K212" s="3">
        <v>81.489999999999995</v>
      </c>
    </row>
    <row r="213" spans="1:11" ht="23.25" x14ac:dyDescent="0.35">
      <c r="A213" s="9" t="s">
        <v>17</v>
      </c>
      <c r="B213" s="3">
        <v>2.8425886285653498E-2</v>
      </c>
      <c r="C213" s="3">
        <v>30.904836857500701</v>
      </c>
      <c r="D213" s="3">
        <v>0.94251783776707199</v>
      </c>
      <c r="E213" s="3">
        <v>0.98279743595438496</v>
      </c>
      <c r="F213" s="3">
        <v>2.9480470180060898</v>
      </c>
      <c r="G213" s="3">
        <v>3.5058609688866702</v>
      </c>
      <c r="H213" s="3">
        <v>66.239999999999995</v>
      </c>
      <c r="I213" s="11">
        <v>9998</v>
      </c>
      <c r="J213" s="11">
        <v>20201</v>
      </c>
      <c r="K213" s="3">
        <v>81.489999999999995</v>
      </c>
    </row>
    <row r="214" spans="1:11" ht="23.25" x14ac:dyDescent="0.35">
      <c r="A214" s="9" t="s">
        <v>18</v>
      </c>
      <c r="B214" s="3">
        <v>2.8235659007064599E-2</v>
      </c>
      <c r="C214" s="3">
        <v>30.957677636928601</v>
      </c>
      <c r="D214" s="3">
        <v>0.943326386324427</v>
      </c>
      <c r="E214" s="3">
        <v>0.98431923861236903</v>
      </c>
      <c r="F214" s="3">
        <v>2.8682580927702501</v>
      </c>
      <c r="G214" s="3">
        <v>3.2740977093093302</v>
      </c>
      <c r="H214" s="3">
        <v>66.400000000000006</v>
      </c>
      <c r="I214" s="11">
        <v>10270</v>
      </c>
      <c r="J214" s="11">
        <v>20745</v>
      </c>
      <c r="K214" s="3">
        <v>81.489999999999995</v>
      </c>
    </row>
    <row r="215" spans="1:11" ht="23.25" x14ac:dyDescent="0.35">
      <c r="A215" s="10" t="s">
        <v>31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23.25" x14ac:dyDescent="0.35">
      <c r="A216" s="9" t="s">
        <v>11</v>
      </c>
      <c r="B216" s="3">
        <v>2.6601550088192202E-2</v>
      </c>
      <c r="C216" s="3">
        <v>31.475147845491801</v>
      </c>
      <c r="D216" s="3">
        <v>0.95141386442102804</v>
      </c>
      <c r="E216" s="3">
        <v>0.98871666733957497</v>
      </c>
      <c r="F216" s="3">
        <v>2.8019888633534902</v>
      </c>
      <c r="G216" s="3">
        <v>3.2421315702200202</v>
      </c>
      <c r="H216" s="3">
        <v>66.42</v>
      </c>
      <c r="I216" s="11">
        <v>9862</v>
      </c>
      <c r="J216" s="11">
        <v>19929</v>
      </c>
      <c r="K216" s="3">
        <v>81.489999999999995</v>
      </c>
    </row>
    <row r="217" spans="1:11" ht="23.25" x14ac:dyDescent="0.35">
      <c r="A217" s="9" t="s">
        <v>12</v>
      </c>
      <c r="B217" s="3">
        <v>5.2109029222856797E-2</v>
      </c>
      <c r="C217" s="3">
        <v>25.651878691781999</v>
      </c>
      <c r="D217" s="3">
        <v>0.88980029152834506</v>
      </c>
      <c r="E217" s="3">
        <v>0.96069395865821094</v>
      </c>
      <c r="F217" s="3">
        <v>4.7393438644683803</v>
      </c>
      <c r="G217" s="3">
        <v>4.60288113025769</v>
      </c>
      <c r="H217" s="3">
        <v>66.55</v>
      </c>
      <c r="I217" s="11">
        <v>9862</v>
      </c>
      <c r="J217" s="11">
        <v>19929</v>
      </c>
      <c r="K217" s="3">
        <v>81.489999999999995</v>
      </c>
    </row>
    <row r="218" spans="1:11" ht="23.25" x14ac:dyDescent="0.35">
      <c r="A218" s="9" t="s">
        <v>13</v>
      </c>
      <c r="B218" s="3">
        <v>8.1133192388566394E-2</v>
      </c>
      <c r="C218" s="3">
        <v>21.811144608436301</v>
      </c>
      <c r="D218" s="3">
        <v>0.741589893320864</v>
      </c>
      <c r="E218" s="3">
        <v>0.92283599344912903</v>
      </c>
      <c r="F218" s="3">
        <v>7.6414501845580798</v>
      </c>
      <c r="G218" s="3">
        <v>6.6892435207344798</v>
      </c>
      <c r="H218" s="3">
        <v>66.48</v>
      </c>
      <c r="I218" s="11">
        <v>9862</v>
      </c>
      <c r="J218" s="11">
        <v>19929</v>
      </c>
      <c r="K218" s="3">
        <v>81.489999999999995</v>
      </c>
    </row>
    <row r="219" spans="1:11" ht="23.25" x14ac:dyDescent="0.35">
      <c r="A219" s="9" t="s">
        <v>14</v>
      </c>
      <c r="B219" s="3">
        <v>0.118098759891146</v>
      </c>
      <c r="C219" s="3">
        <v>18.551770987177299</v>
      </c>
      <c r="D219" s="3">
        <v>0.52451309934933699</v>
      </c>
      <c r="E219" s="3">
        <v>0.86634929564386398</v>
      </c>
      <c r="F219" s="3">
        <v>11.6780106906144</v>
      </c>
      <c r="G219" s="3">
        <v>10.119995887526199</v>
      </c>
      <c r="H219" s="3">
        <v>66.510000000000005</v>
      </c>
      <c r="I219" s="11">
        <v>9862</v>
      </c>
      <c r="J219" s="11">
        <v>19929</v>
      </c>
      <c r="K219" s="3">
        <v>81.489999999999995</v>
      </c>
    </row>
    <row r="220" spans="1:11" ht="23.25" x14ac:dyDescent="0.35">
      <c r="A220" s="9" t="s">
        <v>15</v>
      </c>
      <c r="B220" s="3">
        <v>0.11451750567763801</v>
      </c>
      <c r="C220" s="3">
        <v>18.8173609371539</v>
      </c>
      <c r="D220" s="3">
        <v>0.63443329798843495</v>
      </c>
      <c r="E220" s="3">
        <v>0.88729444069930496</v>
      </c>
      <c r="F220" s="3">
        <v>8.7856034332689603</v>
      </c>
      <c r="G220" s="3">
        <v>11.912514148399</v>
      </c>
      <c r="H220" s="3">
        <v>66.48</v>
      </c>
      <c r="I220" s="11">
        <v>9760</v>
      </c>
      <c r="J220" s="11">
        <v>19725</v>
      </c>
      <c r="K220" s="3">
        <v>81.489999999999995</v>
      </c>
    </row>
    <row r="221" spans="1:11" ht="23.25" x14ac:dyDescent="0.35">
      <c r="A221" s="9" t="s">
        <v>16</v>
      </c>
      <c r="B221" s="3">
        <v>5.1431535883391298E-2</v>
      </c>
      <c r="C221" s="3">
        <v>25.765028719670202</v>
      </c>
      <c r="D221" s="3">
        <v>0.89113703309444603</v>
      </c>
      <c r="E221" s="3">
        <v>0.96010817043183605</v>
      </c>
      <c r="F221" s="3">
        <v>4.7641644920022204</v>
      </c>
      <c r="G221" s="3">
        <v>4.6291999835638604</v>
      </c>
      <c r="H221" s="3">
        <v>66.599999999999994</v>
      </c>
      <c r="I221" s="11">
        <v>9828</v>
      </c>
      <c r="J221" s="11">
        <v>19861</v>
      </c>
      <c r="K221" s="3">
        <v>81.489999999999995</v>
      </c>
    </row>
    <row r="222" spans="1:11" ht="23.25" x14ac:dyDescent="0.35">
      <c r="A222" s="9" t="s">
        <v>17</v>
      </c>
      <c r="B222" s="3">
        <v>5.6054551081443603E-2</v>
      </c>
      <c r="C222" s="3">
        <v>25.018361176711998</v>
      </c>
      <c r="D222" s="3">
        <v>0.86552059307520901</v>
      </c>
      <c r="E222" s="3">
        <v>0.96051884766931495</v>
      </c>
      <c r="F222" s="3">
        <v>5.5412845884766897</v>
      </c>
      <c r="G222" s="3">
        <v>4.8844821457745002</v>
      </c>
      <c r="H222" s="3">
        <v>66.040000000000006</v>
      </c>
      <c r="I222" s="11">
        <v>9998</v>
      </c>
      <c r="J222" s="11">
        <v>20201</v>
      </c>
      <c r="K222" s="3">
        <v>81.489999999999995</v>
      </c>
    </row>
    <row r="223" spans="1:11" ht="23.25" x14ac:dyDescent="0.35">
      <c r="A223" s="9" t="s">
        <v>18</v>
      </c>
      <c r="B223" s="3">
        <v>5.8084257514125499E-2</v>
      </c>
      <c r="C223" s="3">
        <v>24.7113691998108</v>
      </c>
      <c r="D223" s="3">
        <v>0.82684865384250905</v>
      </c>
      <c r="E223" s="3">
        <v>0.95788600025059101</v>
      </c>
      <c r="F223" s="3">
        <v>5.6298380244161397</v>
      </c>
      <c r="G223" s="3">
        <v>5.1131846268300301</v>
      </c>
      <c r="H223" s="3">
        <v>66.459999999999994</v>
      </c>
      <c r="I223" s="11">
        <v>10270</v>
      </c>
      <c r="J223" s="11">
        <v>20745</v>
      </c>
      <c r="K223" s="3">
        <v>81.489999999999995</v>
      </c>
    </row>
    <row r="224" spans="1:11" ht="23.25" x14ac:dyDescent="0.35">
      <c r="A224" s="10" t="s">
        <v>32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23.25" x14ac:dyDescent="0.35">
      <c r="A225" s="9" t="s">
        <v>11</v>
      </c>
      <c r="B225" s="3">
        <v>2.03594439072395E-2</v>
      </c>
      <c r="C225" s="3">
        <v>33.790885426694402</v>
      </c>
      <c r="D225" s="3">
        <v>0.96196192212022402</v>
      </c>
      <c r="E225" s="3">
        <v>0.99264003055759598</v>
      </c>
      <c r="F225" s="3">
        <v>2.3011548381390901</v>
      </c>
      <c r="G225" s="3">
        <v>2.9396485319763701</v>
      </c>
      <c r="H225" s="3">
        <v>66.319999999999993</v>
      </c>
      <c r="I225" s="11">
        <v>9862</v>
      </c>
      <c r="J225" s="11">
        <v>19929</v>
      </c>
      <c r="K225" s="3">
        <v>81.489999999999995</v>
      </c>
    </row>
    <row r="226" spans="1:11" ht="23.25" x14ac:dyDescent="0.35">
      <c r="A226" s="9" t="s">
        <v>12</v>
      </c>
      <c r="B226" s="3">
        <v>3.6683514428860302E-2</v>
      </c>
      <c r="C226" s="3">
        <v>28.697218089404899</v>
      </c>
      <c r="D226" s="3">
        <v>0.93063664374311905</v>
      </c>
      <c r="E226" s="3">
        <v>0.97474692310578104</v>
      </c>
      <c r="F226" s="3">
        <v>3.5915082077505098</v>
      </c>
      <c r="G226" s="3">
        <v>3.8378115776438699</v>
      </c>
      <c r="H226" s="3">
        <v>66.67</v>
      </c>
      <c r="I226" s="11">
        <v>9862</v>
      </c>
      <c r="J226" s="11">
        <v>19929</v>
      </c>
      <c r="K226" s="3">
        <v>81.489999999999995</v>
      </c>
    </row>
    <row r="227" spans="1:11" ht="23.25" x14ac:dyDescent="0.35">
      <c r="A227" s="9" t="s">
        <v>13</v>
      </c>
      <c r="B227" s="3">
        <v>6.63922777361102E-2</v>
      </c>
      <c r="C227" s="3">
        <v>23.553079146544299</v>
      </c>
      <c r="D227" s="3">
        <v>0.80536732996216098</v>
      </c>
      <c r="E227" s="3">
        <v>0.94510580078513196</v>
      </c>
      <c r="F227" s="3">
        <v>6.2979448109186897</v>
      </c>
      <c r="G227" s="3">
        <v>5.4159156863179199</v>
      </c>
      <c r="H227" s="3">
        <v>66.17</v>
      </c>
      <c r="I227" s="11">
        <v>9862</v>
      </c>
      <c r="J227" s="11">
        <v>19929</v>
      </c>
      <c r="K227" s="3">
        <v>81.489999999999995</v>
      </c>
    </row>
    <row r="228" spans="1:11" ht="23.25" x14ac:dyDescent="0.35">
      <c r="A228" s="9" t="s">
        <v>14</v>
      </c>
      <c r="B228" s="3">
        <v>0.108186981675193</v>
      </c>
      <c r="C228" s="3">
        <v>19.312445847421099</v>
      </c>
      <c r="D228" s="3">
        <v>0.58385514206549805</v>
      </c>
      <c r="E228" s="3">
        <v>0.88085999236034995</v>
      </c>
      <c r="F228" s="3">
        <v>10.525659952845601</v>
      </c>
      <c r="G228" s="3">
        <v>8.8153742607668395</v>
      </c>
      <c r="H228" s="3">
        <v>66.59</v>
      </c>
      <c r="I228" s="11">
        <v>9862</v>
      </c>
      <c r="J228" s="11">
        <v>19929</v>
      </c>
      <c r="K228" s="3">
        <v>81.489999999999995</v>
      </c>
    </row>
    <row r="229" spans="1:11" ht="23.25" x14ac:dyDescent="0.35">
      <c r="A229" s="9" t="s">
        <v>15</v>
      </c>
      <c r="B229" s="3">
        <v>0.112843836496147</v>
      </c>
      <c r="C229" s="3">
        <v>18.9445662168119</v>
      </c>
      <c r="D229" s="3">
        <v>0.66461911452197597</v>
      </c>
      <c r="E229" s="3">
        <v>0.89454267271173205</v>
      </c>
      <c r="F229" s="3">
        <v>8.4672721306608008</v>
      </c>
      <c r="G229" s="3">
        <v>11.932795541365699</v>
      </c>
      <c r="H229" s="3">
        <v>66.11</v>
      </c>
      <c r="I229" s="11">
        <v>9760</v>
      </c>
      <c r="J229" s="11">
        <v>19725</v>
      </c>
      <c r="K229" s="3">
        <v>81.489999999999995</v>
      </c>
    </row>
    <row r="230" spans="1:11" ht="23.25" x14ac:dyDescent="0.35">
      <c r="A230" s="9" t="s">
        <v>16</v>
      </c>
      <c r="B230" s="3">
        <v>3.6727683177584798E-2</v>
      </c>
      <c r="C230" s="3">
        <v>28.685011726459301</v>
      </c>
      <c r="D230" s="3">
        <v>0.93170336202210902</v>
      </c>
      <c r="E230" s="3">
        <v>0.97687778900321998</v>
      </c>
      <c r="F230" s="3">
        <v>3.5502609492627002</v>
      </c>
      <c r="G230" s="3">
        <v>3.8164339393153801</v>
      </c>
      <c r="H230" s="3">
        <v>66.69</v>
      </c>
      <c r="I230" s="11">
        <v>9828</v>
      </c>
      <c r="J230" s="11">
        <v>19861</v>
      </c>
      <c r="K230" s="3">
        <v>81.489999999999995</v>
      </c>
    </row>
    <row r="231" spans="1:11" ht="23.25" x14ac:dyDescent="0.35">
      <c r="A231" s="9" t="s">
        <v>17</v>
      </c>
      <c r="B231" s="3">
        <v>3.8537257080488302E-2</v>
      </c>
      <c r="C231" s="3">
        <v>28.2669597838612</v>
      </c>
      <c r="D231" s="3">
        <v>0.91739984291966303</v>
      </c>
      <c r="E231" s="3">
        <v>0.977205584605227</v>
      </c>
      <c r="F231" s="3">
        <v>3.6864212023684702</v>
      </c>
      <c r="G231" s="3">
        <v>3.92377676542448</v>
      </c>
      <c r="H231" s="3">
        <v>66.19</v>
      </c>
      <c r="I231" s="11">
        <v>9998</v>
      </c>
      <c r="J231" s="11">
        <v>20201</v>
      </c>
      <c r="K231" s="3">
        <v>81.489999999999995</v>
      </c>
    </row>
    <row r="232" spans="1:11" ht="23.25" x14ac:dyDescent="0.35">
      <c r="A232" s="9" t="s">
        <v>18</v>
      </c>
      <c r="B232" s="3">
        <v>4.14926061687255E-2</v>
      </c>
      <c r="C232" s="3">
        <v>27.628140558640499</v>
      </c>
      <c r="D232" s="3">
        <v>0.90327541509307296</v>
      </c>
      <c r="E232" s="3">
        <v>0.97453364878275595</v>
      </c>
      <c r="F232" s="3">
        <v>3.9302453450021999</v>
      </c>
      <c r="G232" s="3">
        <v>3.9578461758913299</v>
      </c>
      <c r="H232" s="3">
        <v>66.680000000000007</v>
      </c>
      <c r="I232" s="11">
        <v>10270</v>
      </c>
      <c r="J232" s="11">
        <v>20745</v>
      </c>
      <c r="K232" s="3">
        <v>81.489999999999995</v>
      </c>
    </row>
    <row r="233" spans="1:11" ht="23.25" x14ac:dyDescent="0.35">
      <c r="A233" s="10" t="s">
        <v>33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ht="23.25" x14ac:dyDescent="0.35">
      <c r="A234" s="9" t="s">
        <v>11</v>
      </c>
      <c r="B234" s="3">
        <v>3.4788970993500902E-2</v>
      </c>
      <c r="C234" s="3">
        <v>29.155050335942502</v>
      </c>
      <c r="D234" s="3">
        <v>0.93240105873534695</v>
      </c>
      <c r="E234" s="3">
        <v>0.97660121484286999</v>
      </c>
      <c r="F234" s="3">
        <v>3.4372312706038799</v>
      </c>
      <c r="G234" s="3">
        <v>3.6501218212333302</v>
      </c>
      <c r="H234" s="3">
        <v>66.319999999999993</v>
      </c>
      <c r="I234" s="11">
        <v>9862</v>
      </c>
      <c r="J234" s="11">
        <v>19929</v>
      </c>
      <c r="K234" s="3">
        <v>81.489999999999995</v>
      </c>
    </row>
    <row r="235" spans="1:11" ht="23.25" x14ac:dyDescent="0.35">
      <c r="A235" s="9" t="s">
        <v>12</v>
      </c>
      <c r="B235" s="3">
        <v>7.3705505549968603E-2</v>
      </c>
      <c r="C235" s="3">
        <v>22.6432250407134</v>
      </c>
      <c r="D235" s="3">
        <v>0.79089790376151603</v>
      </c>
      <c r="E235" s="3">
        <v>0.93699075864677495</v>
      </c>
      <c r="F235" s="3">
        <v>6.5499267056769401</v>
      </c>
      <c r="G235" s="3">
        <v>5.2471178062648098</v>
      </c>
      <c r="H235" s="3">
        <v>66.430000000000007</v>
      </c>
      <c r="I235" s="11">
        <v>9862</v>
      </c>
      <c r="J235" s="11">
        <v>19929</v>
      </c>
      <c r="K235" s="3">
        <v>81.489999999999995</v>
      </c>
    </row>
    <row r="236" spans="1:11" ht="23.25" x14ac:dyDescent="0.35">
      <c r="A236" s="9" t="s">
        <v>13</v>
      </c>
      <c r="B236" s="3">
        <v>0.10283918505128101</v>
      </c>
      <c r="C236" s="3">
        <v>19.752474662739601</v>
      </c>
      <c r="D236" s="3">
        <v>0.62145847574102098</v>
      </c>
      <c r="E236" s="3">
        <v>0.90222356257894598</v>
      </c>
      <c r="F236" s="3">
        <v>9.5304404821926791</v>
      </c>
      <c r="G236" s="3">
        <v>7.3114007564758898</v>
      </c>
      <c r="H236" s="3">
        <v>66.430000000000007</v>
      </c>
      <c r="I236" s="11">
        <v>9862</v>
      </c>
      <c r="J236" s="11">
        <v>19929</v>
      </c>
      <c r="K236" s="3">
        <v>81.489999999999995</v>
      </c>
    </row>
    <row r="237" spans="1:11" ht="23.25" x14ac:dyDescent="0.35">
      <c r="A237" s="9" t="s">
        <v>14</v>
      </c>
      <c r="B237" s="3">
        <v>0.122267356283372</v>
      </c>
      <c r="C237" s="3">
        <v>18.2509899831878</v>
      </c>
      <c r="D237" s="3">
        <v>0.43578867809108102</v>
      </c>
      <c r="E237" s="3">
        <v>0.86505887133366899</v>
      </c>
      <c r="F237" s="3">
        <v>11.755241131987299</v>
      </c>
      <c r="G237" s="3">
        <v>10.269124530317001</v>
      </c>
      <c r="H237" s="3">
        <v>66.58</v>
      </c>
      <c r="I237" s="11">
        <v>9862</v>
      </c>
      <c r="J237" s="11">
        <v>19929</v>
      </c>
      <c r="K237" s="3">
        <v>81.489999999999995</v>
      </c>
    </row>
    <row r="238" spans="1:11" ht="23.25" x14ac:dyDescent="0.35">
      <c r="A238" s="9" t="s">
        <v>15</v>
      </c>
      <c r="B238" s="3">
        <v>0.121719452486452</v>
      </c>
      <c r="C238" s="3">
        <v>18.288639059101499</v>
      </c>
      <c r="D238" s="3">
        <v>0.555623462577854</v>
      </c>
      <c r="E238" s="3">
        <v>0.86968885374943905</v>
      </c>
      <c r="F238" s="3">
        <v>9.9525145165210205</v>
      </c>
      <c r="G238" s="3">
        <v>12.1215315973797</v>
      </c>
      <c r="H238" s="3">
        <v>66.430000000000007</v>
      </c>
      <c r="I238" s="11">
        <v>9760</v>
      </c>
      <c r="J238" s="11">
        <v>19725</v>
      </c>
      <c r="K238" s="3">
        <v>81.489999999999995</v>
      </c>
    </row>
    <row r="239" spans="1:11" ht="23.25" x14ac:dyDescent="0.35">
      <c r="A239" s="9" t="s">
        <v>16</v>
      </c>
      <c r="B239" s="3">
        <v>7.5313902647460296E-2</v>
      </c>
      <c r="C239" s="3">
        <v>22.455523409301399</v>
      </c>
      <c r="D239" s="3">
        <v>0.78187790267414903</v>
      </c>
      <c r="E239" s="3">
        <v>0.93509790466519505</v>
      </c>
      <c r="F239" s="3">
        <v>6.7459824179935701</v>
      </c>
      <c r="G239" s="3">
        <v>5.5337099825176104</v>
      </c>
      <c r="H239" s="3">
        <v>67.06</v>
      </c>
      <c r="I239" s="11">
        <v>9828</v>
      </c>
      <c r="J239" s="11">
        <v>19861</v>
      </c>
      <c r="K239" s="3">
        <v>81.489999999999995</v>
      </c>
    </row>
    <row r="240" spans="1:11" ht="23.25" x14ac:dyDescent="0.35">
      <c r="A240" s="9" t="s">
        <v>17</v>
      </c>
      <c r="B240" s="3">
        <v>7.4454902423244304E-2</v>
      </c>
      <c r="C240" s="3">
        <v>22.5545736268596</v>
      </c>
      <c r="D240" s="3">
        <v>0.77000843444331402</v>
      </c>
      <c r="E240" s="3">
        <v>0.93807889714450898</v>
      </c>
      <c r="F240" s="3">
        <v>6.7396458386450799</v>
      </c>
      <c r="G240" s="3">
        <v>5.4047158836263902</v>
      </c>
      <c r="H240" s="3">
        <v>66.75</v>
      </c>
      <c r="I240" s="11">
        <v>9998</v>
      </c>
      <c r="J240" s="11">
        <v>20201</v>
      </c>
      <c r="K240" s="3">
        <v>81.489999999999995</v>
      </c>
    </row>
    <row r="241" spans="1:11" ht="23.25" x14ac:dyDescent="0.35">
      <c r="A241" s="9" t="s">
        <v>18</v>
      </c>
      <c r="B241" s="3">
        <v>7.6331694189406205E-2</v>
      </c>
      <c r="C241" s="3">
        <v>22.3403147531237</v>
      </c>
      <c r="D241" s="3">
        <v>0.73094060571111596</v>
      </c>
      <c r="E241" s="3">
        <v>0.93345473687106095</v>
      </c>
      <c r="F241" s="3">
        <v>7.0411275704538303</v>
      </c>
      <c r="G241" s="3">
        <v>5.7287413385122701</v>
      </c>
      <c r="H241" s="3">
        <v>66.84</v>
      </c>
      <c r="I241" s="11">
        <v>10270</v>
      </c>
      <c r="J241" s="11">
        <v>20745</v>
      </c>
      <c r="K241" s="3">
        <v>81.489999999999995</v>
      </c>
    </row>
    <row r="242" spans="1:11" ht="23.25" x14ac:dyDescent="0.35">
      <c r="A242" s="10" t="s">
        <v>34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23.25" x14ac:dyDescent="0.35">
      <c r="A243" s="9" t="s">
        <v>11</v>
      </c>
      <c r="B243" s="3">
        <v>1.8885636774192801E-2</v>
      </c>
      <c r="C243" s="3">
        <v>34.442915301279101</v>
      </c>
      <c r="D243" s="3">
        <v>0.96275149673896798</v>
      </c>
      <c r="E243" s="3">
        <v>0.99289052058527405</v>
      </c>
      <c r="F243" s="3">
        <v>2.2569980492861599</v>
      </c>
      <c r="G243" s="3">
        <v>2.91461076602639</v>
      </c>
      <c r="H243" s="3">
        <v>66.930000000000007</v>
      </c>
      <c r="I243" s="11">
        <v>9862</v>
      </c>
      <c r="J243" s="11">
        <v>19929</v>
      </c>
      <c r="K243" s="3">
        <v>81.489999999999995</v>
      </c>
    </row>
    <row r="244" spans="1:11" ht="23.25" x14ac:dyDescent="0.35">
      <c r="A244" s="9" t="s">
        <v>12</v>
      </c>
      <c r="B244" s="3">
        <v>2.7175145961696401E-2</v>
      </c>
      <c r="C244" s="3">
        <v>31.291278593302099</v>
      </c>
      <c r="D244" s="3">
        <v>0.95162360796180201</v>
      </c>
      <c r="E244" s="3">
        <v>0.98599528703164296</v>
      </c>
      <c r="F244" s="3">
        <v>2.8252957883772298</v>
      </c>
      <c r="G244" s="3">
        <v>3.3202202692271299</v>
      </c>
      <c r="H244" s="3">
        <v>66.650000000000006</v>
      </c>
      <c r="I244" s="11">
        <v>9862</v>
      </c>
      <c r="J244" s="11">
        <v>19929</v>
      </c>
      <c r="K244" s="3">
        <v>81.489999999999995</v>
      </c>
    </row>
    <row r="245" spans="1:11" ht="23.25" x14ac:dyDescent="0.35">
      <c r="A245" s="9" t="s">
        <v>13</v>
      </c>
      <c r="B245" s="3">
        <v>5.0209487179330402E-2</v>
      </c>
      <c r="C245" s="3">
        <v>25.9765868697915</v>
      </c>
      <c r="D245" s="3">
        <v>0.88798120709313699</v>
      </c>
      <c r="E245" s="3">
        <v>0.96307185423898001</v>
      </c>
      <c r="F245" s="3">
        <v>4.7618795472395101</v>
      </c>
      <c r="G245" s="3">
        <v>4.6880313910929496</v>
      </c>
      <c r="H245" s="3">
        <v>66.739999999999995</v>
      </c>
      <c r="I245" s="11">
        <v>9862</v>
      </c>
      <c r="J245" s="11">
        <v>19929</v>
      </c>
      <c r="K245" s="3">
        <v>81.489999999999995</v>
      </c>
    </row>
    <row r="246" spans="1:11" ht="23.25" x14ac:dyDescent="0.35">
      <c r="A246" s="9" t="s">
        <v>14</v>
      </c>
      <c r="B246" s="3">
        <v>9.9806756504251998E-2</v>
      </c>
      <c r="C246" s="3">
        <v>20.0125390696412</v>
      </c>
      <c r="D246" s="3">
        <v>0.63913249976955899</v>
      </c>
      <c r="E246" s="3">
        <v>0.893782266294745</v>
      </c>
      <c r="F246" s="3">
        <v>9.4762131405070296</v>
      </c>
      <c r="G246" s="3">
        <v>8.0375412190283892</v>
      </c>
      <c r="H246" s="3">
        <v>66.59</v>
      </c>
      <c r="I246" s="11">
        <v>9862</v>
      </c>
      <c r="J246" s="11">
        <v>19929</v>
      </c>
      <c r="K246" s="3">
        <v>81.489999999999995</v>
      </c>
    </row>
    <row r="247" spans="1:11" ht="23.25" x14ac:dyDescent="0.35">
      <c r="A247" s="9" t="s">
        <v>15</v>
      </c>
      <c r="B247" s="3">
        <v>0.11374375182780901</v>
      </c>
      <c r="C247" s="3">
        <v>18.875238426199498</v>
      </c>
      <c r="D247" s="3">
        <v>0.67789883167533604</v>
      </c>
      <c r="E247" s="3">
        <v>0.89791287967307998</v>
      </c>
      <c r="F247" s="3">
        <v>8.4144178925581095</v>
      </c>
      <c r="G247" s="3">
        <v>11.932374630958099</v>
      </c>
      <c r="H247" s="3">
        <v>66.88</v>
      </c>
      <c r="I247" s="11">
        <v>9760</v>
      </c>
      <c r="J247" s="11">
        <v>19725</v>
      </c>
      <c r="K247" s="3">
        <v>81.489999999999995</v>
      </c>
    </row>
    <row r="248" spans="1:11" ht="23.25" x14ac:dyDescent="0.35">
      <c r="A248" s="9" t="s">
        <v>16</v>
      </c>
      <c r="B248" s="3">
        <v>2.73631266422792E-2</v>
      </c>
      <c r="C248" s="3">
        <v>31.233230466166699</v>
      </c>
      <c r="D248" s="3">
        <v>0.94873295056491103</v>
      </c>
      <c r="E248" s="3">
        <v>0.98461070884532098</v>
      </c>
      <c r="F248" s="3">
        <v>2.9459064816810101</v>
      </c>
      <c r="G248" s="3">
        <v>3.5247451612812899</v>
      </c>
      <c r="H248" s="3">
        <v>67.040000000000006</v>
      </c>
      <c r="I248" s="11">
        <v>9828</v>
      </c>
      <c r="J248" s="11">
        <v>19861</v>
      </c>
      <c r="K248" s="3">
        <v>81.489999999999995</v>
      </c>
    </row>
    <row r="249" spans="1:11" ht="23.25" x14ac:dyDescent="0.35">
      <c r="A249" s="9" t="s">
        <v>17</v>
      </c>
      <c r="B249" s="3">
        <v>2.7312275445766299E-2</v>
      </c>
      <c r="C249" s="3">
        <v>31.2460353075376</v>
      </c>
      <c r="D249" s="3">
        <v>0.95118092432193402</v>
      </c>
      <c r="E249" s="3">
        <v>0.98571778429120804</v>
      </c>
      <c r="F249" s="3">
        <v>2.8493876159511302</v>
      </c>
      <c r="G249" s="3">
        <v>3.3520959083099302</v>
      </c>
      <c r="H249" s="3">
        <v>66.78</v>
      </c>
      <c r="I249" s="11">
        <v>9998</v>
      </c>
      <c r="J249" s="11">
        <v>20201</v>
      </c>
      <c r="K249" s="3">
        <v>81.489999999999995</v>
      </c>
    </row>
    <row r="250" spans="1:11" ht="23.25" x14ac:dyDescent="0.35">
      <c r="A250" s="9" t="s">
        <v>18</v>
      </c>
      <c r="B250" s="3">
        <v>3.0373360333590501E-2</v>
      </c>
      <c r="C250" s="3">
        <v>30.330194416299999</v>
      </c>
      <c r="D250" s="3">
        <v>0.92655715957387397</v>
      </c>
      <c r="E250" s="3">
        <v>0.98142606906916896</v>
      </c>
      <c r="F250" s="3">
        <v>3.0909216944469402</v>
      </c>
      <c r="G250" s="3">
        <v>3.6415503607117898</v>
      </c>
      <c r="H250" s="3">
        <v>66.62</v>
      </c>
      <c r="I250" s="11">
        <v>10270</v>
      </c>
      <c r="J250" s="11">
        <v>20745</v>
      </c>
      <c r="K250" s="3">
        <v>81.489999999999995</v>
      </c>
    </row>
    <row r="251" spans="1:11" ht="23.25" x14ac:dyDescent="0.35">
      <c r="A251" s="10" t="s">
        <v>35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23.25" x14ac:dyDescent="0.35">
      <c r="A252" s="9" t="s">
        <v>11</v>
      </c>
      <c r="B252" s="3">
        <v>1.88801599184268E-2</v>
      </c>
      <c r="C252" s="3">
        <v>34.445973906420797</v>
      </c>
      <c r="D252" s="3">
        <v>0.96202110282325803</v>
      </c>
      <c r="E252" s="3">
        <v>0.99266245318380597</v>
      </c>
      <c r="F252" s="3">
        <v>2.29541455813228</v>
      </c>
      <c r="G252" s="3">
        <v>3.0019114692331499</v>
      </c>
      <c r="H252" s="3">
        <v>66.489999999999995</v>
      </c>
      <c r="I252" s="11">
        <v>9862</v>
      </c>
      <c r="J252" s="11">
        <v>19929</v>
      </c>
      <c r="K252" s="3">
        <v>81.489999999999995</v>
      </c>
    </row>
    <row r="253" spans="1:11" ht="23.25" x14ac:dyDescent="0.35">
      <c r="A253" s="9" t="s">
        <v>12</v>
      </c>
      <c r="B253" s="3">
        <v>2.2972495964487701E-2</v>
      </c>
      <c r="C253" s="3">
        <v>32.743485923907997</v>
      </c>
      <c r="D253" s="3">
        <v>0.95683489185427395</v>
      </c>
      <c r="E253" s="3">
        <v>0.98871948805615595</v>
      </c>
      <c r="F253" s="3">
        <v>2.5717495614552899</v>
      </c>
      <c r="G253" s="3">
        <v>3.18963452281589</v>
      </c>
      <c r="H253" s="3">
        <v>66.58</v>
      </c>
      <c r="I253" s="11">
        <v>9862</v>
      </c>
      <c r="J253" s="11">
        <v>19929</v>
      </c>
      <c r="K253" s="3">
        <v>81.489999999999995</v>
      </c>
    </row>
    <row r="254" spans="1:11" ht="23.25" x14ac:dyDescent="0.35">
      <c r="A254" s="9" t="s">
        <v>13</v>
      </c>
      <c r="B254" s="3">
        <v>3.5323748946916901E-2</v>
      </c>
      <c r="C254" s="3">
        <v>29.018951320572899</v>
      </c>
      <c r="D254" s="3">
        <v>0.936864464369349</v>
      </c>
      <c r="E254" s="3">
        <v>0.97891928281162999</v>
      </c>
      <c r="F254" s="3">
        <v>3.5001947641596001</v>
      </c>
      <c r="G254" s="3">
        <v>3.8454737692321599</v>
      </c>
      <c r="H254" s="3">
        <v>66.400000000000006</v>
      </c>
      <c r="I254" s="11">
        <v>9862</v>
      </c>
      <c r="J254" s="11">
        <v>19929</v>
      </c>
      <c r="K254" s="3">
        <v>81.489999999999995</v>
      </c>
    </row>
    <row r="255" spans="1:11" ht="23.25" x14ac:dyDescent="0.35">
      <c r="A255" s="9" t="s">
        <v>14</v>
      </c>
      <c r="B255" s="3">
        <v>9.0540370520917596E-2</v>
      </c>
      <c r="C255" s="3">
        <v>20.860601412456599</v>
      </c>
      <c r="D255" s="3">
        <v>0.66376488221695396</v>
      </c>
      <c r="E255" s="3">
        <v>0.90222499972551595</v>
      </c>
      <c r="F255" s="3">
        <v>9.6980031522441692</v>
      </c>
      <c r="G255" s="3">
        <v>7.5955093051917402</v>
      </c>
      <c r="H255" s="3">
        <v>66.42</v>
      </c>
      <c r="I255" s="11">
        <v>9862</v>
      </c>
      <c r="J255" s="11">
        <v>19929</v>
      </c>
      <c r="K255" s="3">
        <v>81.489999999999995</v>
      </c>
    </row>
    <row r="256" spans="1:11" ht="23.25" x14ac:dyDescent="0.35">
      <c r="A256" s="9" t="s">
        <v>15</v>
      </c>
      <c r="B256" s="3">
        <v>0.116227300400934</v>
      </c>
      <c r="C256" s="3">
        <v>18.687274435681001</v>
      </c>
      <c r="D256" s="3">
        <v>0.67191183173962499</v>
      </c>
      <c r="E256" s="3">
        <v>0.90091353863728496</v>
      </c>
      <c r="F256" s="3">
        <v>8.4097793948385497</v>
      </c>
      <c r="G256" s="3">
        <v>11.903414628877201</v>
      </c>
      <c r="H256" s="3">
        <v>66.650000000000006</v>
      </c>
      <c r="I256" s="11">
        <v>9760</v>
      </c>
      <c r="J256" s="11">
        <v>19725</v>
      </c>
      <c r="K256" s="3">
        <v>81.489999999999995</v>
      </c>
    </row>
    <row r="257" spans="1:11" ht="23.25" x14ac:dyDescent="0.35">
      <c r="A257" s="9" t="s">
        <v>16</v>
      </c>
      <c r="B257" s="3">
        <v>2.36970779187653E-2</v>
      </c>
      <c r="C257" s="3">
        <v>32.477014887910499</v>
      </c>
      <c r="D257" s="3">
        <v>0.954728208423822</v>
      </c>
      <c r="E257" s="3">
        <v>0.98835110534554904</v>
      </c>
      <c r="F257" s="3">
        <v>2.7003134294233799</v>
      </c>
      <c r="G257" s="3">
        <v>3.31721050368068</v>
      </c>
      <c r="H257" s="3">
        <v>66.459999999999994</v>
      </c>
      <c r="I257" s="11">
        <v>9828</v>
      </c>
      <c r="J257" s="11">
        <v>19861</v>
      </c>
      <c r="K257" s="3">
        <v>81.489999999999995</v>
      </c>
    </row>
    <row r="258" spans="1:11" ht="23.25" x14ac:dyDescent="0.35">
      <c r="A258" s="9" t="s">
        <v>17</v>
      </c>
      <c r="B258" s="3">
        <v>2.1396420477947001E-2</v>
      </c>
      <c r="C258" s="3">
        <v>33.353770852623697</v>
      </c>
      <c r="D258" s="3">
        <v>0.96171755810780701</v>
      </c>
      <c r="E258" s="3">
        <v>0.990665182910347</v>
      </c>
      <c r="F258" s="3">
        <v>2.3600839122289798</v>
      </c>
      <c r="G258" s="3">
        <v>2.9762869473447902</v>
      </c>
      <c r="H258" s="3">
        <v>66.17</v>
      </c>
      <c r="I258" s="11">
        <v>9998</v>
      </c>
      <c r="J258" s="11">
        <v>20201</v>
      </c>
      <c r="K258" s="3">
        <v>81.489999999999995</v>
      </c>
    </row>
    <row r="259" spans="1:11" ht="23.25" x14ac:dyDescent="0.35">
      <c r="A259" s="9" t="s">
        <v>18</v>
      </c>
      <c r="B259" s="3">
        <v>2.4211797025631199E-2</v>
      </c>
      <c r="C259" s="3">
        <v>32.286214632217998</v>
      </c>
      <c r="D259" s="3">
        <v>0.94527820183602496</v>
      </c>
      <c r="E259" s="3">
        <v>0.98883845526574199</v>
      </c>
      <c r="F259" s="3">
        <v>2.5410919927418498</v>
      </c>
      <c r="G259" s="3">
        <v>3.10801845798929</v>
      </c>
      <c r="H259" s="3">
        <v>66.78</v>
      </c>
      <c r="I259" s="11">
        <v>10270</v>
      </c>
      <c r="J259" s="11">
        <v>20745</v>
      </c>
      <c r="K259" s="3">
        <v>81.489999999999995</v>
      </c>
    </row>
    <row r="260" spans="1:11" ht="23.25" x14ac:dyDescent="0.35">
      <c r="A260" s="10" t="s">
        <v>36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23.25" x14ac:dyDescent="0.35">
      <c r="A261" s="9" t="s">
        <v>11</v>
      </c>
      <c r="B261" s="3">
        <v>2.1357901120730698E-2</v>
      </c>
      <c r="C261" s="3">
        <v>33.379381622349101</v>
      </c>
      <c r="D261" s="3">
        <v>0.95941303481185203</v>
      </c>
      <c r="E261" s="3">
        <v>0.99052131872828397</v>
      </c>
      <c r="F261" s="3">
        <v>2.4259406114599402</v>
      </c>
      <c r="G261" s="3">
        <v>3.0403711972324299</v>
      </c>
      <c r="H261" s="3">
        <v>66.39</v>
      </c>
      <c r="I261" s="11">
        <v>9862</v>
      </c>
      <c r="J261" s="11">
        <v>19929</v>
      </c>
      <c r="K261" s="3">
        <v>81.489999999999995</v>
      </c>
    </row>
    <row r="262" spans="1:11" ht="23.25" x14ac:dyDescent="0.35">
      <c r="A262" s="9" t="s">
        <v>12</v>
      </c>
      <c r="B262" s="3">
        <v>4.0118361818179397E-2</v>
      </c>
      <c r="C262" s="3">
        <v>27.919961691327</v>
      </c>
      <c r="D262" s="3">
        <v>0.92288447702649001</v>
      </c>
      <c r="E262" s="3">
        <v>0.97220301558601296</v>
      </c>
      <c r="F262" s="3">
        <v>3.7657701987173802</v>
      </c>
      <c r="G262" s="3">
        <v>3.9274552491793502</v>
      </c>
      <c r="H262" s="3">
        <v>66.290000000000006</v>
      </c>
      <c r="I262" s="11">
        <v>9862</v>
      </c>
      <c r="J262" s="11">
        <v>19929</v>
      </c>
      <c r="K262" s="3">
        <v>81.489999999999995</v>
      </c>
    </row>
    <row r="263" spans="1:11" ht="23.25" x14ac:dyDescent="0.35">
      <c r="A263" s="9" t="s">
        <v>13</v>
      </c>
      <c r="B263" s="3">
        <v>7.3451124290609099E-2</v>
      </c>
      <c r="C263" s="3">
        <v>22.676350572013501</v>
      </c>
      <c r="D263" s="3">
        <v>0.75839615970584895</v>
      </c>
      <c r="E263" s="3">
        <v>0.930358276051795</v>
      </c>
      <c r="F263" s="3">
        <v>7.2141780846386503</v>
      </c>
      <c r="G263" s="3">
        <v>6.1824097602605104</v>
      </c>
      <c r="H263" s="3">
        <v>66.47</v>
      </c>
      <c r="I263" s="11">
        <v>9862</v>
      </c>
      <c r="J263" s="11">
        <v>19929</v>
      </c>
      <c r="K263" s="3">
        <v>81.489999999999995</v>
      </c>
    </row>
    <row r="264" spans="1:11" ht="23.25" x14ac:dyDescent="0.35">
      <c r="A264" s="9" t="s">
        <v>14</v>
      </c>
      <c r="B264" s="3">
        <v>0.11614385035810899</v>
      </c>
      <c r="C264" s="3">
        <v>18.696951084563398</v>
      </c>
      <c r="D264" s="3">
        <v>0.57503281943778894</v>
      </c>
      <c r="E264" s="3">
        <v>0.86787121372172504</v>
      </c>
      <c r="F264" s="3">
        <v>11.4569170742397</v>
      </c>
      <c r="G264" s="3">
        <v>9.4242625733850307</v>
      </c>
      <c r="H264" s="3">
        <v>66.709999999999994</v>
      </c>
      <c r="I264" s="11">
        <v>9862</v>
      </c>
      <c r="J264" s="11">
        <v>19929</v>
      </c>
      <c r="K264" s="3">
        <v>81.489999999999995</v>
      </c>
    </row>
    <row r="265" spans="1:11" ht="23.25" x14ac:dyDescent="0.35">
      <c r="A265" s="9" t="s">
        <v>15</v>
      </c>
      <c r="B265" s="3">
        <v>0.113169308319903</v>
      </c>
      <c r="C265" s="3">
        <v>18.9197302051722</v>
      </c>
      <c r="D265" s="3">
        <v>0.65635847377285295</v>
      </c>
      <c r="E265" s="3">
        <v>0.89290700122328903</v>
      </c>
      <c r="F265" s="3">
        <v>8.5294269919029109</v>
      </c>
      <c r="G265" s="3">
        <v>11.9013860626937</v>
      </c>
      <c r="H265" s="3">
        <v>66.239999999999995</v>
      </c>
      <c r="I265" s="11">
        <v>9760</v>
      </c>
      <c r="J265" s="11">
        <v>19725</v>
      </c>
      <c r="K265" s="3">
        <v>81.489999999999995</v>
      </c>
    </row>
    <row r="266" spans="1:11" ht="23.25" x14ac:dyDescent="0.35">
      <c r="A266" s="9" t="s">
        <v>16</v>
      </c>
      <c r="B266" s="3">
        <v>4.0504815495837003E-2</v>
      </c>
      <c r="C266" s="3">
        <v>27.8375512575521</v>
      </c>
      <c r="D266" s="3">
        <v>0.92178639949283503</v>
      </c>
      <c r="E266" s="3">
        <v>0.970688277556364</v>
      </c>
      <c r="F266" s="3">
        <v>3.9088587956660401</v>
      </c>
      <c r="G266" s="3">
        <v>4.0889619022934696</v>
      </c>
      <c r="H266" s="3">
        <v>66.58</v>
      </c>
      <c r="I266" s="11">
        <v>9828</v>
      </c>
      <c r="J266" s="11">
        <v>19861</v>
      </c>
      <c r="K266" s="3">
        <v>81.489999999999995</v>
      </c>
    </row>
    <row r="267" spans="1:11" ht="23.25" x14ac:dyDescent="0.35">
      <c r="A267" s="9" t="s">
        <v>17</v>
      </c>
      <c r="B267" s="3">
        <v>4.2784071935956E-2</v>
      </c>
      <c r="C267" s="3">
        <v>27.3629948236144</v>
      </c>
      <c r="D267" s="3">
        <v>0.908310532174045</v>
      </c>
      <c r="E267" s="3">
        <v>0.96681935176324796</v>
      </c>
      <c r="F267" s="3">
        <v>4.1840547861236104</v>
      </c>
      <c r="G267" s="3">
        <v>4.2294934713533099</v>
      </c>
      <c r="H267" s="3">
        <v>66.06</v>
      </c>
      <c r="I267" s="11">
        <v>9998</v>
      </c>
      <c r="J267" s="11">
        <v>20201</v>
      </c>
      <c r="K267" s="3">
        <v>81.489999999999995</v>
      </c>
    </row>
    <row r="268" spans="1:11" ht="23.25" x14ac:dyDescent="0.35">
      <c r="A268" s="9" t="s">
        <v>18</v>
      </c>
      <c r="B268" s="3">
        <v>4.3466810442814599E-2</v>
      </c>
      <c r="C268" s="3">
        <v>27.225738829832199</v>
      </c>
      <c r="D268" s="3">
        <v>0.89160411503944903</v>
      </c>
      <c r="E268" s="3">
        <v>0.970243081460058</v>
      </c>
      <c r="F268" s="3">
        <v>4.2480840354262499</v>
      </c>
      <c r="G268" s="3">
        <v>4.1954402825857402</v>
      </c>
      <c r="H268" s="3">
        <v>66.489999999999995</v>
      </c>
      <c r="I268" s="11">
        <v>10270</v>
      </c>
      <c r="J268" s="11">
        <v>20745</v>
      </c>
      <c r="K268" s="3">
        <v>81.489999999999995</v>
      </c>
    </row>
    <row r="269" spans="1:11" ht="23.25" x14ac:dyDescent="0.35">
      <c r="A269" s="10" t="s">
        <v>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ht="23.25" x14ac:dyDescent="0.35">
      <c r="A270" s="9" t="s">
        <v>11</v>
      </c>
      <c r="B270" s="3">
        <v>1.9312687090539401E-2</v>
      </c>
      <c r="C270" s="3">
        <v>34.248719280340097</v>
      </c>
      <c r="D270" s="3">
        <v>0.96124048206103396</v>
      </c>
      <c r="E270" s="3">
        <v>0.99295851609951602</v>
      </c>
      <c r="F270" s="3">
        <v>2.3581050212261498</v>
      </c>
      <c r="G270" s="3">
        <v>3.0690238408006301</v>
      </c>
      <c r="H270" s="3">
        <v>66.569999999999993</v>
      </c>
      <c r="I270" s="11">
        <v>9862</v>
      </c>
      <c r="J270" s="11">
        <v>19929</v>
      </c>
      <c r="K270" s="3">
        <v>81.489999999999995</v>
      </c>
    </row>
    <row r="271" spans="1:11" ht="23.25" x14ac:dyDescent="0.35">
      <c r="A271" s="9" t="s">
        <v>12</v>
      </c>
      <c r="B271" s="3">
        <v>2.2983456328052598E-2</v>
      </c>
      <c r="C271" s="3">
        <v>32.740540543137698</v>
      </c>
      <c r="D271" s="3">
        <v>0.95707259717550597</v>
      </c>
      <c r="E271" s="3">
        <v>0.98851928271488398</v>
      </c>
      <c r="F271" s="3">
        <v>2.5985188527432102</v>
      </c>
      <c r="G271" s="3">
        <v>3.2085861633285599</v>
      </c>
      <c r="H271" s="3">
        <v>66.709999999999994</v>
      </c>
      <c r="I271" s="11">
        <v>9862</v>
      </c>
      <c r="J271" s="11">
        <v>19929</v>
      </c>
      <c r="K271" s="3">
        <v>81.489999999999995</v>
      </c>
    </row>
    <row r="272" spans="1:11" ht="23.25" x14ac:dyDescent="0.35">
      <c r="A272" s="9" t="s">
        <v>13</v>
      </c>
      <c r="B272" s="3">
        <v>3.6146868502983397E-2</v>
      </c>
      <c r="C272" s="3">
        <v>28.821707747976799</v>
      </c>
      <c r="D272" s="3">
        <v>0.93097573242842102</v>
      </c>
      <c r="E272" s="3">
        <v>0.977074534308492</v>
      </c>
      <c r="F272" s="3">
        <v>3.69805582811717</v>
      </c>
      <c r="G272" s="3">
        <v>4.0689985400099999</v>
      </c>
      <c r="H272" s="3">
        <v>66.44</v>
      </c>
      <c r="I272" s="11">
        <v>9862</v>
      </c>
      <c r="J272" s="11">
        <v>19929</v>
      </c>
      <c r="K272" s="3">
        <v>81.489999999999995</v>
      </c>
    </row>
    <row r="273" spans="1:11" ht="23.25" x14ac:dyDescent="0.35">
      <c r="A273" s="9" t="s">
        <v>14</v>
      </c>
      <c r="B273" s="3">
        <v>7.9557565514711798E-2</v>
      </c>
      <c r="C273" s="3">
        <v>21.981621137084399</v>
      </c>
      <c r="D273" s="3">
        <v>0.75391851039389401</v>
      </c>
      <c r="E273" s="3">
        <v>0.92700920287190602</v>
      </c>
      <c r="F273" s="3">
        <v>7.5769826169309402</v>
      </c>
      <c r="G273" s="3">
        <v>7.1158080443088201</v>
      </c>
      <c r="H273" s="3">
        <v>66.59</v>
      </c>
      <c r="I273" s="11">
        <v>9862</v>
      </c>
      <c r="J273" s="11">
        <v>19929</v>
      </c>
      <c r="K273" s="3">
        <v>81.489999999999995</v>
      </c>
    </row>
    <row r="274" spans="1:11" ht="23.25" x14ac:dyDescent="0.35">
      <c r="A274" s="9" t="s">
        <v>15</v>
      </c>
      <c r="B274" s="3">
        <v>0.115342332907318</v>
      </c>
      <c r="C274" s="3">
        <v>18.7540234688441</v>
      </c>
      <c r="D274" s="3">
        <v>0.67664170094263898</v>
      </c>
      <c r="E274" s="3">
        <v>0.89970996356751898</v>
      </c>
      <c r="F274" s="3">
        <v>8.4531812212143596</v>
      </c>
      <c r="G274" s="3">
        <v>11.904268402523501</v>
      </c>
      <c r="H274" s="3">
        <v>66.48</v>
      </c>
      <c r="I274" s="11">
        <v>9760</v>
      </c>
      <c r="J274" s="11">
        <v>19725</v>
      </c>
      <c r="K274" s="3">
        <v>81.489999999999995</v>
      </c>
    </row>
    <row r="275" spans="1:11" ht="23.25" x14ac:dyDescent="0.35">
      <c r="A275" s="9" t="s">
        <v>16</v>
      </c>
      <c r="B275" s="3">
        <v>2.37331194798329E-2</v>
      </c>
      <c r="C275" s="3">
        <v>32.4633522825104</v>
      </c>
      <c r="D275" s="3">
        <v>0.95517740289045305</v>
      </c>
      <c r="E275" s="3">
        <v>0.98908840757282201</v>
      </c>
      <c r="F275" s="3">
        <v>2.7081108925971802</v>
      </c>
      <c r="G275" s="3">
        <v>3.3314418431466399</v>
      </c>
      <c r="H275" s="3">
        <v>66.87</v>
      </c>
      <c r="I275" s="11">
        <v>9828</v>
      </c>
      <c r="J275" s="11">
        <v>19861</v>
      </c>
      <c r="K275" s="3">
        <v>81.489999999999995</v>
      </c>
    </row>
    <row r="276" spans="1:11" ht="23.25" x14ac:dyDescent="0.35">
      <c r="A276" s="9" t="s">
        <v>17</v>
      </c>
      <c r="B276" s="3">
        <v>2.20068158958895E-2</v>
      </c>
      <c r="C276" s="3">
        <v>33.113890709419202</v>
      </c>
      <c r="D276" s="3">
        <v>0.961059681163699</v>
      </c>
      <c r="E276" s="3">
        <v>0.98974283431609</v>
      </c>
      <c r="F276" s="3">
        <v>2.42117456534366</v>
      </c>
      <c r="G276" s="3">
        <v>3.1151660375122998</v>
      </c>
      <c r="H276" s="3">
        <v>66.39</v>
      </c>
      <c r="I276" s="11">
        <v>9998</v>
      </c>
      <c r="J276" s="11">
        <v>20201</v>
      </c>
      <c r="K276" s="3">
        <v>81.489999999999995</v>
      </c>
    </row>
    <row r="277" spans="1:11" ht="23.25" x14ac:dyDescent="0.35">
      <c r="A277" s="9" t="s">
        <v>18</v>
      </c>
      <c r="B277" s="3">
        <v>2.3939359178333699E-2</v>
      </c>
      <c r="C277" s="3">
        <v>32.383847034638499</v>
      </c>
      <c r="D277" s="3">
        <v>0.94862602142357699</v>
      </c>
      <c r="E277" s="3">
        <v>0.98888187394715898</v>
      </c>
      <c r="F277" s="3">
        <v>2.60081890453263</v>
      </c>
      <c r="G277" s="3">
        <v>3.1775228898701702</v>
      </c>
      <c r="H277" s="3">
        <v>66.52</v>
      </c>
      <c r="I277" s="11">
        <v>10270</v>
      </c>
      <c r="J277" s="11">
        <v>20745</v>
      </c>
      <c r="K277" s="3">
        <v>81.489999999999995</v>
      </c>
    </row>
    <row r="278" spans="1:11" ht="23.25" x14ac:dyDescent="0.35">
      <c r="A278" s="10" t="s">
        <v>38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23.25" x14ac:dyDescent="0.35">
      <c r="A279" s="9" t="s">
        <v>11</v>
      </c>
      <c r="B279" s="3">
        <v>4.0974873627626897E-2</v>
      </c>
      <c r="C279" s="3">
        <v>27.733310382136601</v>
      </c>
      <c r="D279" s="3">
        <v>0.91947050584812295</v>
      </c>
      <c r="E279" s="3">
        <v>0.97813755304217798</v>
      </c>
      <c r="F279" s="3">
        <v>4.1827637510949502</v>
      </c>
      <c r="G279" s="3">
        <v>3.79150204129754</v>
      </c>
      <c r="H279" s="3">
        <v>66.14</v>
      </c>
      <c r="I279" s="11">
        <v>9862</v>
      </c>
      <c r="J279" s="11">
        <v>19929</v>
      </c>
      <c r="K279" s="3">
        <v>81.489999999999995</v>
      </c>
    </row>
    <row r="280" spans="1:11" ht="23.25" x14ac:dyDescent="0.35">
      <c r="A280" s="9" t="s">
        <v>12</v>
      </c>
      <c r="B280" s="3">
        <v>6.82256630867112E-2</v>
      </c>
      <c r="C280" s="3">
        <v>23.313037652196499</v>
      </c>
      <c r="D280" s="3">
        <v>0.82829157294451805</v>
      </c>
      <c r="E280" s="3">
        <v>0.94754850632336896</v>
      </c>
      <c r="F280" s="3">
        <v>6.3247362153044397</v>
      </c>
      <c r="G280" s="3">
        <v>5.3025379611902901</v>
      </c>
      <c r="H280" s="3">
        <v>66.56</v>
      </c>
      <c r="I280" s="11">
        <v>9862</v>
      </c>
      <c r="J280" s="11">
        <v>19929</v>
      </c>
      <c r="K280" s="3">
        <v>81.489999999999995</v>
      </c>
    </row>
    <row r="281" spans="1:11" ht="23.25" x14ac:dyDescent="0.35">
      <c r="A281" s="9" t="s">
        <v>13</v>
      </c>
      <c r="B281" s="3">
        <v>9.07196696952281E-2</v>
      </c>
      <c r="C281" s="3">
        <v>20.841155872289502</v>
      </c>
      <c r="D281" s="3">
        <v>0.69416654792195598</v>
      </c>
      <c r="E281" s="3">
        <v>0.91248747904183503</v>
      </c>
      <c r="F281" s="3">
        <v>8.6315603650940194</v>
      </c>
      <c r="G281" s="3">
        <v>7.27005335256157</v>
      </c>
      <c r="H281" s="3">
        <v>66.319999999999993</v>
      </c>
      <c r="I281" s="11">
        <v>9862</v>
      </c>
      <c r="J281" s="11">
        <v>19929</v>
      </c>
      <c r="K281" s="3">
        <v>81.489999999999995</v>
      </c>
    </row>
    <row r="282" spans="1:11" ht="23.25" x14ac:dyDescent="0.35">
      <c r="A282" s="9" t="s">
        <v>14</v>
      </c>
      <c r="B282" s="3">
        <v>0.115436347904774</v>
      </c>
      <c r="C282" s="3">
        <v>18.7496630414641</v>
      </c>
      <c r="D282" s="3">
        <v>0.52875283449515198</v>
      </c>
      <c r="E282" s="3">
        <v>0.868113012237681</v>
      </c>
      <c r="F282" s="3">
        <v>11.188051339945099</v>
      </c>
      <c r="G282" s="3">
        <v>10.137470072744099</v>
      </c>
      <c r="H282" s="3">
        <v>66.56</v>
      </c>
      <c r="I282" s="11">
        <v>9862</v>
      </c>
      <c r="J282" s="11">
        <v>19929</v>
      </c>
      <c r="K282" s="3">
        <v>81.489999999999995</v>
      </c>
    </row>
    <row r="283" spans="1:11" ht="23.25" x14ac:dyDescent="0.35">
      <c r="A283" s="9" t="s">
        <v>15</v>
      </c>
      <c r="B283" s="3">
        <v>0.11659393579461</v>
      </c>
      <c r="C283" s="3">
        <v>18.661501717462102</v>
      </c>
      <c r="D283" s="3">
        <v>0.60639090851052901</v>
      </c>
      <c r="E283" s="3">
        <v>0.88117138955041996</v>
      </c>
      <c r="F283" s="3">
        <v>9.1821883840715799</v>
      </c>
      <c r="G283" s="3">
        <v>11.9449327875208</v>
      </c>
      <c r="H283" s="3">
        <v>66.52</v>
      </c>
      <c r="I283" s="11">
        <v>9760</v>
      </c>
      <c r="J283" s="11">
        <v>19725</v>
      </c>
      <c r="K283" s="3">
        <v>81.489999999999995</v>
      </c>
    </row>
    <row r="284" spans="1:11" ht="23.25" x14ac:dyDescent="0.35">
      <c r="A284" s="9" t="s">
        <v>16</v>
      </c>
      <c r="B284" s="3">
        <v>6.87299009118814E-2</v>
      </c>
      <c r="C284" s="3">
        <v>23.249334471656699</v>
      </c>
      <c r="D284" s="3">
        <v>0.829573107096095</v>
      </c>
      <c r="E284" s="3">
        <v>0.94142096823894605</v>
      </c>
      <c r="F284" s="3">
        <v>6.53156286130403</v>
      </c>
      <c r="G284" s="3">
        <v>5.3893321631814102</v>
      </c>
      <c r="H284" s="3">
        <v>66.650000000000006</v>
      </c>
      <c r="I284" s="11">
        <v>9828</v>
      </c>
      <c r="J284" s="11">
        <v>19861</v>
      </c>
      <c r="K284" s="3">
        <v>81.489999999999995</v>
      </c>
    </row>
    <row r="285" spans="1:11" ht="23.25" x14ac:dyDescent="0.35">
      <c r="A285" s="9" t="s">
        <v>17</v>
      </c>
      <c r="B285" s="3">
        <v>7.0246228709769001E-2</v>
      </c>
      <c r="C285" s="3">
        <v>23.059441387047801</v>
      </c>
      <c r="D285" s="3">
        <v>0.81084044887465401</v>
      </c>
      <c r="E285" s="3">
        <v>0.94412344292185801</v>
      </c>
      <c r="F285" s="3">
        <v>6.69925892434732</v>
      </c>
      <c r="G285" s="3">
        <v>5.4461469573580397</v>
      </c>
      <c r="H285" s="3">
        <v>66.459999999999994</v>
      </c>
      <c r="I285" s="11">
        <v>9998</v>
      </c>
      <c r="J285" s="11">
        <v>20201</v>
      </c>
      <c r="K285" s="3">
        <v>81.489999999999995</v>
      </c>
    </row>
    <row r="286" spans="1:11" ht="23.25" x14ac:dyDescent="0.35">
      <c r="A286" s="9" t="s">
        <v>18</v>
      </c>
      <c r="B286" s="3">
        <v>7.1316280993678802E-2</v>
      </c>
      <c r="C286" s="3">
        <v>22.929583184164201</v>
      </c>
      <c r="D286" s="3">
        <v>0.78713634174212899</v>
      </c>
      <c r="E286" s="3">
        <v>0.94244203888245404</v>
      </c>
      <c r="F286" s="3">
        <v>6.8983842924601504</v>
      </c>
      <c r="G286" s="3">
        <v>5.5883480807831196</v>
      </c>
      <c r="H286" s="3">
        <v>66.56</v>
      </c>
      <c r="I286" s="11">
        <v>10270</v>
      </c>
      <c r="J286" s="11">
        <v>20745</v>
      </c>
      <c r="K286" s="3">
        <v>81.489999999999995</v>
      </c>
    </row>
    <row r="287" spans="1:11" ht="23.25" x14ac:dyDescent="0.35">
      <c r="A287" s="10" t="s">
        <v>19</v>
      </c>
      <c r="B287" s="10">
        <f>(SUM(B198:B205)+SUM(B207:B214)+SUM(B216:B223)+SUM(B225:B232)+SUM(B234:B241)+SUM(B243:B250)+SUM(B252:B259)+SUM(B261:B268)+SUM(B270:B277)+SUM(B279:B286))/80</f>
        <v>5.8509004714428728E-2</v>
      </c>
      <c r="C287" s="10">
        <f t="shared" ref="C287" si="8">(SUM(C198:C205)+SUM(C207:C214)+SUM(C216:C223)+SUM(C225:C232)+SUM(C234:C241)+SUM(C243:C250)+SUM(C252:C259)+SUM(C261:C268)+SUM(C270:C277)+SUM(C279:C286))/80</f>
        <v>26.3061045577738</v>
      </c>
      <c r="D287" s="10">
        <f t="shared" ref="D287" si="9">(SUM(D198:D205)+SUM(D207:D214)+SUM(D216:D223)+SUM(D225:D232)+SUM(D234:D241)+SUM(D243:D250)+SUM(D252:D259)+SUM(D261:D268)+SUM(D270:D277)+SUM(D279:D286))/80</f>
        <v>0.82944390281397984</v>
      </c>
      <c r="E287" s="10">
        <f t="shared" ref="E287:K287" si="10">(SUM(E198:E205)+SUM(E207:E214)+SUM(E216:E223)+SUM(E225:E232)+SUM(E234:E241)+SUM(E243:E250)+SUM(E252:E259)+SUM(E261:E268)+SUM(E270:E277)+SUM(E279:E286))/80</f>
        <v>0.95020475714782759</v>
      </c>
      <c r="F287" s="10">
        <f t="shared" si="10"/>
        <v>5.457470957105615</v>
      </c>
      <c r="G287" s="10">
        <f t="shared" si="10"/>
        <v>5.6813297297990033</v>
      </c>
      <c r="H287" s="10">
        <f t="shared" si="10"/>
        <v>66.480874999999997</v>
      </c>
      <c r="I287" s="10">
        <f t="shared" si="10"/>
        <v>9913</v>
      </c>
      <c r="J287" s="10">
        <f t="shared" si="10"/>
        <v>20031</v>
      </c>
      <c r="K287" s="10">
        <f t="shared" si="10"/>
        <v>81.489999999999995</v>
      </c>
    </row>
    <row r="288" spans="1:11" ht="23.25" x14ac:dyDescent="0.35">
      <c r="A288" s="17" t="s">
        <v>142</v>
      </c>
      <c r="B288" s="12">
        <f>SUM(B198:B201,B203:B205,B207:B210,B212:B214,B216:B219,B221:B223,B225:B228,B230:B232,B234:B237,B239:B241,B243:B246,B248:B250,B252:B255,B257:B259,B261:B264,B266:B268,B270:B273,B275:B277,B279:B282,B284:B286)/70</f>
        <v>5.0403602401899561E-2</v>
      </c>
      <c r="C288" s="12">
        <f t="shared" ref="C288:K288" si="11">SUM(C198:C201,C203:C205,C207:C210,C212:C214,C216:C219,C221:C223,C225:C228,C230:C232,C234:C237,C239:C241,C243:C246,C248:C250,C252:C255,C257:C259,C261:C264,C266:C268,C270:C273,C275:C277,C279:C282,C284:C286)/70</f>
        <v>27.383616510478539</v>
      </c>
      <c r="D288" s="12">
        <f t="shared" si="11"/>
        <v>0.85510189908235457</v>
      </c>
      <c r="E288" s="12">
        <f t="shared" si="11"/>
        <v>0.9585163582791012</v>
      </c>
      <c r="F288" s="12">
        <f t="shared" si="11"/>
        <v>4.9928319325417103</v>
      </c>
      <c r="G288" s="12">
        <f t="shared" si="11"/>
        <v>4.7876157931270571</v>
      </c>
      <c r="H288" s="12">
        <f t="shared" si="11"/>
        <v>66.486571428571452</v>
      </c>
      <c r="I288" s="12">
        <f t="shared" si="11"/>
        <v>9934.8571428571431</v>
      </c>
      <c r="J288" s="12">
        <f t="shared" si="11"/>
        <v>20074.714285714286</v>
      </c>
      <c r="K288" s="12">
        <f t="shared" si="11"/>
        <v>81.489999999999853</v>
      </c>
    </row>
    <row r="289" spans="1:11" ht="23.25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ht="23.25" x14ac:dyDescent="0.35">
      <c r="A290" s="9" t="s">
        <v>22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23.25" x14ac:dyDescent="0.35">
      <c r="A291" s="9" t="s">
        <v>2</v>
      </c>
      <c r="B291" s="9" t="s">
        <v>3</v>
      </c>
      <c r="C291" s="9" t="s">
        <v>4</v>
      </c>
      <c r="D291" s="9" t="s">
        <v>5</v>
      </c>
      <c r="E291" s="9" t="s">
        <v>6</v>
      </c>
      <c r="F291" s="9" t="s">
        <v>7</v>
      </c>
      <c r="G291" s="9" t="s">
        <v>8</v>
      </c>
      <c r="H291" s="9" t="s">
        <v>50</v>
      </c>
      <c r="I291" s="9" t="s">
        <v>9</v>
      </c>
      <c r="J291" s="9" t="s">
        <v>10</v>
      </c>
      <c r="K291" s="9" t="s">
        <v>51</v>
      </c>
    </row>
    <row r="292" spans="1:11" ht="23.25" x14ac:dyDescent="0.35">
      <c r="A292" s="10" t="s">
        <v>29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23.25" x14ac:dyDescent="0.35">
      <c r="A293" s="9" t="s">
        <v>11</v>
      </c>
      <c r="B293" s="3">
        <v>1.77408008405581E-2</v>
      </c>
      <c r="C293" s="3">
        <v>34.974002909779401</v>
      </c>
      <c r="D293" s="3">
        <v>0.97736799855296597</v>
      </c>
      <c r="E293" s="3">
        <v>0.99644039021938502</v>
      </c>
      <c r="F293" s="3">
        <v>1.7454201922949899</v>
      </c>
      <c r="G293" s="3">
        <v>3.32863356818071</v>
      </c>
      <c r="H293" s="3">
        <v>69.010000000000005</v>
      </c>
      <c r="I293" s="11">
        <v>9792</v>
      </c>
      <c r="J293" s="11">
        <v>19788</v>
      </c>
      <c r="K293" s="3">
        <v>304.91000000000003</v>
      </c>
    </row>
    <row r="294" spans="1:11" ht="23.25" x14ac:dyDescent="0.35">
      <c r="A294" s="9" t="s">
        <v>12</v>
      </c>
      <c r="B294" s="3">
        <v>2.3112211413120899E-2</v>
      </c>
      <c r="C294" s="3">
        <v>32.6887195087252</v>
      </c>
      <c r="D294" s="3">
        <v>0.97214142311240703</v>
      </c>
      <c r="E294" s="3">
        <v>0.99443411678426696</v>
      </c>
      <c r="F294" s="3">
        <v>2.12805007489668</v>
      </c>
      <c r="G294" s="3">
        <v>3.5112672770581499</v>
      </c>
      <c r="H294" s="3">
        <v>67.25</v>
      </c>
      <c r="I294" s="11">
        <v>9792</v>
      </c>
      <c r="J294" s="11">
        <v>19788</v>
      </c>
      <c r="K294" s="3">
        <v>304.91000000000003</v>
      </c>
    </row>
    <row r="295" spans="1:11" ht="23.25" x14ac:dyDescent="0.35">
      <c r="A295" s="9" t="s">
        <v>13</v>
      </c>
      <c r="B295" s="3">
        <v>7.0379892660918306E-2</v>
      </c>
      <c r="C295" s="3">
        <v>23.041914212520702</v>
      </c>
      <c r="D295" s="3">
        <v>0.85389123826276103</v>
      </c>
      <c r="E295" s="3">
        <v>0.960672333966059</v>
      </c>
      <c r="F295" s="3">
        <v>5.7831442480258497</v>
      </c>
      <c r="G295" s="3">
        <v>5.4498186109237503</v>
      </c>
      <c r="H295" s="3">
        <v>67.319999999999993</v>
      </c>
      <c r="I295" s="11">
        <v>9792</v>
      </c>
      <c r="J295" s="11">
        <v>19788</v>
      </c>
      <c r="K295" s="3">
        <v>304.91000000000003</v>
      </c>
    </row>
    <row r="296" spans="1:11" ht="23.25" x14ac:dyDescent="0.35">
      <c r="A296" s="9" t="s">
        <v>14</v>
      </c>
      <c r="B296" s="3">
        <v>0.10141742529516901</v>
      </c>
      <c r="C296" s="3">
        <v>19.872185455760501</v>
      </c>
      <c r="D296" s="3">
        <v>0.68084699148670802</v>
      </c>
      <c r="E296" s="3">
        <v>0.91836539031835396</v>
      </c>
      <c r="F296" s="3">
        <v>8.4204813967224297</v>
      </c>
      <c r="G296" s="3">
        <v>6.9882457238223701</v>
      </c>
      <c r="H296" s="3">
        <v>67.180000000000007</v>
      </c>
      <c r="I296" s="11">
        <v>9792</v>
      </c>
      <c r="J296" s="11">
        <v>19788</v>
      </c>
      <c r="K296" s="3">
        <v>304.91000000000003</v>
      </c>
    </row>
    <row r="297" spans="1:11" ht="23.25" x14ac:dyDescent="0.35">
      <c r="A297" s="9" t="s">
        <v>15</v>
      </c>
      <c r="B297" s="3">
        <v>0.102465550505507</v>
      </c>
      <c r="C297" s="3">
        <v>19.782469788550902</v>
      </c>
      <c r="D297" s="3">
        <v>0.79710225003749802</v>
      </c>
      <c r="E297" s="3">
        <v>0.927434178847933</v>
      </c>
      <c r="F297" s="3">
        <v>7.44848988280987</v>
      </c>
      <c r="G297" s="3">
        <v>15.366525443748801</v>
      </c>
      <c r="H297" s="3">
        <v>67.48</v>
      </c>
      <c r="I297" s="11">
        <v>9690</v>
      </c>
      <c r="J297" s="11">
        <v>19584</v>
      </c>
      <c r="K297" s="3">
        <v>304.91000000000003</v>
      </c>
    </row>
    <row r="298" spans="1:11" ht="23.25" x14ac:dyDescent="0.35">
      <c r="A298" s="9" t="s">
        <v>16</v>
      </c>
      <c r="B298" s="3">
        <v>2.4592308500204899E-2</v>
      </c>
      <c r="C298" s="3">
        <v>32.152281188172203</v>
      </c>
      <c r="D298" s="3">
        <v>0.96981386943333703</v>
      </c>
      <c r="E298" s="3">
        <v>0.99377646144888698</v>
      </c>
      <c r="F298" s="3">
        <v>2.3095640653279501</v>
      </c>
      <c r="G298" s="3">
        <v>3.8165957294213499</v>
      </c>
      <c r="H298" s="3">
        <v>67.33</v>
      </c>
      <c r="I298" s="11">
        <v>9758</v>
      </c>
      <c r="J298" s="11">
        <v>19720</v>
      </c>
      <c r="K298" s="3">
        <v>304.91000000000003</v>
      </c>
    </row>
    <row r="299" spans="1:11" ht="23.25" x14ac:dyDescent="0.35">
      <c r="A299" s="9" t="s">
        <v>17</v>
      </c>
      <c r="B299" s="3">
        <v>2.3691426717184001E-2</v>
      </c>
      <c r="C299" s="3">
        <v>32.474171663632703</v>
      </c>
      <c r="D299" s="3">
        <v>0.97250496611325099</v>
      </c>
      <c r="E299" s="3">
        <v>0.99407273316848099</v>
      </c>
      <c r="F299" s="3">
        <v>2.1527767230302399</v>
      </c>
      <c r="G299" s="3">
        <v>3.4020551135505799</v>
      </c>
      <c r="H299" s="3">
        <v>67.260000000000005</v>
      </c>
      <c r="I299" s="11">
        <v>9928</v>
      </c>
      <c r="J299" s="11">
        <v>20060</v>
      </c>
      <c r="K299" s="3">
        <v>304.91000000000003</v>
      </c>
    </row>
    <row r="300" spans="1:11" ht="23.25" x14ac:dyDescent="0.35">
      <c r="A300" s="9" t="s">
        <v>18</v>
      </c>
      <c r="B300" s="3">
        <v>2.5494537915978999E-2</v>
      </c>
      <c r="C300" s="3">
        <v>31.840725692615901</v>
      </c>
      <c r="D300" s="3">
        <v>0.96930881633946897</v>
      </c>
      <c r="E300" s="3">
        <v>0.99322480096302201</v>
      </c>
      <c r="F300" s="3">
        <v>2.2372326309575299</v>
      </c>
      <c r="G300" s="3">
        <v>3.5383771516475702</v>
      </c>
      <c r="H300" s="3">
        <v>67.02</v>
      </c>
      <c r="I300" s="11">
        <v>10200</v>
      </c>
      <c r="J300" s="11">
        <v>20604</v>
      </c>
      <c r="K300" s="3">
        <v>304.91000000000003</v>
      </c>
    </row>
    <row r="301" spans="1:11" ht="23.25" x14ac:dyDescent="0.35">
      <c r="A301" s="10" t="s">
        <v>30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ht="23.25" x14ac:dyDescent="0.35">
      <c r="A302" s="9" t="s">
        <v>11</v>
      </c>
      <c r="B302" s="3">
        <v>1.8481803037306701E-2</v>
      </c>
      <c r="C302" s="3">
        <v>34.619932057789697</v>
      </c>
      <c r="D302" s="3">
        <v>0.97671396536244603</v>
      </c>
      <c r="E302" s="3">
        <v>0.99633004058656005</v>
      </c>
      <c r="F302" s="3">
        <v>1.7949457332519601</v>
      </c>
      <c r="G302" s="3">
        <v>3.3609877473922301</v>
      </c>
      <c r="H302" s="3">
        <v>67.22</v>
      </c>
      <c r="I302" s="11">
        <v>9792</v>
      </c>
      <c r="J302" s="11">
        <v>19788</v>
      </c>
      <c r="K302" s="3">
        <v>304.91000000000003</v>
      </c>
    </row>
    <row r="303" spans="1:11" ht="23.25" x14ac:dyDescent="0.35">
      <c r="A303" s="9" t="s">
        <v>12</v>
      </c>
      <c r="B303" s="3">
        <v>2.6938981329932901E-2</v>
      </c>
      <c r="C303" s="3">
        <v>31.364537885595301</v>
      </c>
      <c r="D303" s="3">
        <v>0.96803485022623703</v>
      </c>
      <c r="E303" s="3">
        <v>0.99339794836629403</v>
      </c>
      <c r="F303" s="3">
        <v>2.3989741614651101</v>
      </c>
      <c r="G303" s="3">
        <v>3.5738420551392198</v>
      </c>
      <c r="H303" s="3">
        <v>67.37</v>
      </c>
      <c r="I303" s="11">
        <v>9792</v>
      </c>
      <c r="J303" s="11">
        <v>19788</v>
      </c>
      <c r="K303" s="3">
        <v>304.91000000000003</v>
      </c>
    </row>
    <row r="304" spans="1:11" ht="23.25" x14ac:dyDescent="0.35">
      <c r="A304" s="9" t="s">
        <v>13</v>
      </c>
      <c r="B304" s="3">
        <v>7.9046906123292598E-2</v>
      </c>
      <c r="C304" s="3">
        <v>22.034453210261599</v>
      </c>
      <c r="D304" s="3">
        <v>0.81570218135479799</v>
      </c>
      <c r="E304" s="3">
        <v>0.95110649880042297</v>
      </c>
      <c r="F304" s="3">
        <v>6.42641421475314</v>
      </c>
      <c r="G304" s="3">
        <v>5.7718701411394902</v>
      </c>
      <c r="H304" s="3">
        <v>67.400000000000006</v>
      </c>
      <c r="I304" s="11">
        <v>9792</v>
      </c>
      <c r="J304" s="11">
        <v>19788</v>
      </c>
      <c r="K304" s="3">
        <v>304.91000000000003</v>
      </c>
    </row>
    <row r="305" spans="1:11" ht="23.25" x14ac:dyDescent="0.35">
      <c r="A305" s="9" t="s">
        <v>14</v>
      </c>
      <c r="B305" s="3">
        <v>0.10562839580825201</v>
      </c>
      <c r="C305" s="3">
        <v>19.519153955777899</v>
      </c>
      <c r="D305" s="3">
        <v>0.65509105033305104</v>
      </c>
      <c r="E305" s="3">
        <v>0.91360387437448798</v>
      </c>
      <c r="F305" s="3">
        <v>8.7622756584629098</v>
      </c>
      <c r="G305" s="3">
        <v>7.2170194949773601</v>
      </c>
      <c r="H305" s="3">
        <v>67.42</v>
      </c>
      <c r="I305" s="11">
        <v>9792</v>
      </c>
      <c r="J305" s="11">
        <v>19788</v>
      </c>
      <c r="K305" s="3">
        <v>304.91000000000003</v>
      </c>
    </row>
    <row r="306" spans="1:11" ht="23.25" x14ac:dyDescent="0.35">
      <c r="A306" s="9" t="s">
        <v>15</v>
      </c>
      <c r="B306" s="3">
        <v>0.102660195975892</v>
      </c>
      <c r="C306" s="3">
        <v>19.766093719178599</v>
      </c>
      <c r="D306" s="3">
        <v>0.79575127446230198</v>
      </c>
      <c r="E306" s="3">
        <v>0.927057401161689</v>
      </c>
      <c r="F306" s="3">
        <v>7.4711667749154396</v>
      </c>
      <c r="G306" s="3">
        <v>15.262916596681601</v>
      </c>
      <c r="H306" s="3">
        <v>67.34</v>
      </c>
      <c r="I306" s="11">
        <v>9690</v>
      </c>
      <c r="J306" s="11">
        <v>19584</v>
      </c>
      <c r="K306" s="3">
        <v>304.91000000000003</v>
      </c>
    </row>
    <row r="307" spans="1:11" ht="23.25" x14ac:dyDescent="0.35">
      <c r="A307" s="9" t="s">
        <v>16</v>
      </c>
      <c r="B307" s="3">
        <v>2.76930612163141E-2</v>
      </c>
      <c r="C307" s="3">
        <v>31.125672712136598</v>
      </c>
      <c r="D307" s="3">
        <v>0.96558323244241995</v>
      </c>
      <c r="E307" s="3">
        <v>0.99216663671116101</v>
      </c>
      <c r="F307" s="3">
        <v>2.52687819403415</v>
      </c>
      <c r="G307" s="3">
        <v>3.9917439778552799</v>
      </c>
      <c r="H307" s="3">
        <v>67.25</v>
      </c>
      <c r="I307" s="11">
        <v>9758</v>
      </c>
      <c r="J307" s="11">
        <v>19720</v>
      </c>
      <c r="K307" s="3">
        <v>304.91000000000003</v>
      </c>
    </row>
    <row r="308" spans="1:11" ht="23.25" x14ac:dyDescent="0.35">
      <c r="A308" s="9" t="s">
        <v>17</v>
      </c>
      <c r="B308" s="3">
        <v>2.6811438131836601E-2</v>
      </c>
      <c r="C308" s="3">
        <v>31.405015452358001</v>
      </c>
      <c r="D308" s="3">
        <v>0.96766299273904599</v>
      </c>
      <c r="E308" s="3">
        <v>0.99243728421805899</v>
      </c>
      <c r="F308" s="3">
        <v>2.3723898417822999</v>
      </c>
      <c r="G308" s="3">
        <v>3.5058400514323398</v>
      </c>
      <c r="H308" s="3">
        <v>67.290000000000006</v>
      </c>
      <c r="I308" s="11">
        <v>9928</v>
      </c>
      <c r="J308" s="11">
        <v>20060</v>
      </c>
      <c r="K308" s="3">
        <v>304.91000000000003</v>
      </c>
    </row>
    <row r="309" spans="1:11" ht="23.25" x14ac:dyDescent="0.35">
      <c r="A309" s="9" t="s">
        <v>18</v>
      </c>
      <c r="B309" s="3">
        <v>2.9596975738077E-2</v>
      </c>
      <c r="C309" s="3">
        <v>30.550453759434799</v>
      </c>
      <c r="D309" s="3">
        <v>0.964516579199857</v>
      </c>
      <c r="E309" s="3">
        <v>0.99226084365234901</v>
      </c>
      <c r="F309" s="3">
        <v>2.5088442109223301</v>
      </c>
      <c r="G309" s="3">
        <v>3.50097268787506</v>
      </c>
      <c r="H309" s="3">
        <v>67.64</v>
      </c>
      <c r="I309" s="11">
        <v>10200</v>
      </c>
      <c r="J309" s="11">
        <v>20604</v>
      </c>
      <c r="K309" s="3">
        <v>304.91000000000003</v>
      </c>
    </row>
    <row r="310" spans="1:11" ht="23.25" x14ac:dyDescent="0.35">
      <c r="A310" s="10" t="s">
        <v>31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23.25" x14ac:dyDescent="0.35">
      <c r="A311" s="9" t="s">
        <v>11</v>
      </c>
      <c r="B311" s="3">
        <v>3.2931639696702299E-2</v>
      </c>
      <c r="C311" s="3">
        <v>29.626025536055401</v>
      </c>
      <c r="D311" s="3">
        <v>0.95691799775012498</v>
      </c>
      <c r="E311" s="3">
        <v>0.989651934829755</v>
      </c>
      <c r="F311" s="3">
        <v>2.87991144646834</v>
      </c>
      <c r="G311" s="3">
        <v>3.8660142825005002</v>
      </c>
      <c r="H311" s="3">
        <v>67.599999999999994</v>
      </c>
      <c r="I311" s="11">
        <v>9792</v>
      </c>
      <c r="J311" s="11">
        <v>19788</v>
      </c>
      <c r="K311" s="3">
        <v>304.91000000000003</v>
      </c>
    </row>
    <row r="312" spans="1:11" ht="23.25" x14ac:dyDescent="0.35">
      <c r="A312" s="9" t="s">
        <v>12</v>
      </c>
      <c r="B312" s="3">
        <v>5.7587441937260397E-2</v>
      </c>
      <c r="C312" s="3">
        <v>24.7830041697413</v>
      </c>
      <c r="D312" s="3">
        <v>0.89567805339856199</v>
      </c>
      <c r="E312" s="3">
        <v>0.97062727924102099</v>
      </c>
      <c r="F312" s="3">
        <v>4.7708266786001703</v>
      </c>
      <c r="G312" s="3">
        <v>4.7994573896652399</v>
      </c>
      <c r="H312" s="3">
        <v>67.650000000000006</v>
      </c>
      <c r="I312" s="11">
        <v>9792</v>
      </c>
      <c r="J312" s="11">
        <v>19788</v>
      </c>
      <c r="K312" s="3">
        <v>304.91000000000003</v>
      </c>
    </row>
    <row r="313" spans="1:11" ht="23.25" x14ac:dyDescent="0.35">
      <c r="A313" s="9" t="s">
        <v>13</v>
      </c>
      <c r="B313" s="3">
        <v>0.115399148287222</v>
      </c>
      <c r="C313" s="3">
        <v>18.750975956750501</v>
      </c>
      <c r="D313" s="3">
        <v>0.590554483830807</v>
      </c>
      <c r="E313" s="3">
        <v>0.90125601728958404</v>
      </c>
      <c r="F313" s="3">
        <v>9.4168241600962901</v>
      </c>
      <c r="G313" s="3">
        <v>7.76383846351305</v>
      </c>
      <c r="H313" s="3">
        <v>67.63</v>
      </c>
      <c r="I313" s="11">
        <v>9792</v>
      </c>
      <c r="J313" s="11">
        <v>19788</v>
      </c>
      <c r="K313" s="3">
        <v>304.91000000000003</v>
      </c>
    </row>
    <row r="314" spans="1:11" ht="23.25" x14ac:dyDescent="0.35">
      <c r="A314" s="9" t="s">
        <v>14</v>
      </c>
      <c r="B314" s="3">
        <v>0.13432850884356001</v>
      </c>
      <c r="C314" s="3">
        <v>17.432587682259001</v>
      </c>
      <c r="D314" s="3">
        <v>0.43707732654748799</v>
      </c>
      <c r="E314" s="3">
        <v>0.87245735220799503</v>
      </c>
      <c r="F314" s="3">
        <v>11.1181973624098</v>
      </c>
      <c r="G314" s="3">
        <v>8.8722074110768698</v>
      </c>
      <c r="H314" s="3">
        <v>67.58</v>
      </c>
      <c r="I314" s="11">
        <v>9792</v>
      </c>
      <c r="J314" s="11">
        <v>19788</v>
      </c>
      <c r="K314" s="3">
        <v>304.91000000000003</v>
      </c>
    </row>
    <row r="315" spans="1:11" ht="23.25" x14ac:dyDescent="0.35">
      <c r="A315" s="9" t="s">
        <v>15</v>
      </c>
      <c r="B315" s="3">
        <v>0.10833546405500399</v>
      </c>
      <c r="C315" s="3">
        <v>19.2989225870244</v>
      </c>
      <c r="D315" s="3">
        <v>0.75183686804731698</v>
      </c>
      <c r="E315" s="3">
        <v>0.91817350318348701</v>
      </c>
      <c r="F315" s="3">
        <v>7.9951892200797401</v>
      </c>
      <c r="G315" s="3">
        <v>14.708520387035399</v>
      </c>
      <c r="H315" s="3">
        <v>67.61</v>
      </c>
      <c r="I315" s="11">
        <v>9690</v>
      </c>
      <c r="J315" s="11">
        <v>19584</v>
      </c>
      <c r="K315" s="3">
        <v>304.91000000000003</v>
      </c>
    </row>
    <row r="316" spans="1:11" ht="23.25" x14ac:dyDescent="0.35">
      <c r="A316" s="9" t="s">
        <v>16</v>
      </c>
      <c r="B316" s="3">
        <v>5.7649159103160201E-2</v>
      </c>
      <c r="C316" s="3">
        <v>24.773468273484099</v>
      </c>
      <c r="D316" s="3">
        <v>0.89536415581272899</v>
      </c>
      <c r="E316" s="3">
        <v>0.969875581751097</v>
      </c>
      <c r="F316" s="3">
        <v>4.8208937760487096</v>
      </c>
      <c r="G316" s="3">
        <v>4.9820748768433996</v>
      </c>
      <c r="H316" s="3">
        <v>67.599999999999994</v>
      </c>
      <c r="I316" s="11">
        <v>9758</v>
      </c>
      <c r="J316" s="11">
        <v>19720</v>
      </c>
      <c r="K316" s="3">
        <v>304.91000000000003</v>
      </c>
    </row>
    <row r="317" spans="1:11" ht="23.25" x14ac:dyDescent="0.35">
      <c r="A317" s="9" t="s">
        <v>17</v>
      </c>
      <c r="B317" s="3">
        <v>5.8792603847955899E-2</v>
      </c>
      <c r="C317" s="3">
        <v>24.602889420332801</v>
      </c>
      <c r="D317" s="3">
        <v>0.888097906079239</v>
      </c>
      <c r="E317" s="3">
        <v>0.97011770959907795</v>
      </c>
      <c r="F317" s="3">
        <v>4.8678731862502396</v>
      </c>
      <c r="G317" s="3">
        <v>4.8436832914279</v>
      </c>
      <c r="H317" s="3">
        <v>67.540000000000006</v>
      </c>
      <c r="I317" s="11">
        <v>9928</v>
      </c>
      <c r="J317" s="11">
        <v>20060</v>
      </c>
      <c r="K317" s="3">
        <v>304.91000000000003</v>
      </c>
    </row>
    <row r="318" spans="1:11" ht="23.25" x14ac:dyDescent="0.35">
      <c r="A318" s="9" t="s">
        <v>18</v>
      </c>
      <c r="B318" s="3">
        <v>6.2231765187069098E-2</v>
      </c>
      <c r="C318" s="3">
        <v>24.111229680171</v>
      </c>
      <c r="D318" s="3">
        <v>0.87106876019694501</v>
      </c>
      <c r="E318" s="3">
        <v>0.96842449566315303</v>
      </c>
      <c r="F318" s="3">
        <v>5.0408218325788399</v>
      </c>
      <c r="G318" s="3">
        <v>4.8316403872607001</v>
      </c>
      <c r="H318" s="3">
        <v>67.59</v>
      </c>
      <c r="I318" s="11">
        <v>10200</v>
      </c>
      <c r="J318" s="11">
        <v>20604</v>
      </c>
      <c r="K318" s="3">
        <v>304.91000000000003</v>
      </c>
    </row>
    <row r="319" spans="1:11" ht="23.25" x14ac:dyDescent="0.35">
      <c r="A319" s="10" t="s">
        <v>32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ht="23.25" x14ac:dyDescent="0.35">
      <c r="A320" s="9" t="s">
        <v>11</v>
      </c>
      <c r="B320" s="3">
        <v>2.2318779854689798E-2</v>
      </c>
      <c r="C320" s="3">
        <v>32.990241020762703</v>
      </c>
      <c r="D320" s="3">
        <v>0.97262895265454796</v>
      </c>
      <c r="E320" s="3">
        <v>0.99510417863462197</v>
      </c>
      <c r="F320" s="3">
        <v>2.06731015802489</v>
      </c>
      <c r="G320" s="3">
        <v>3.4451237251357401</v>
      </c>
      <c r="H320" s="3">
        <v>67.45</v>
      </c>
      <c r="I320" s="11">
        <v>9792</v>
      </c>
      <c r="J320" s="11">
        <v>19788</v>
      </c>
      <c r="K320" s="3">
        <v>304.91000000000003</v>
      </c>
    </row>
    <row r="321" spans="1:11" ht="23.25" x14ac:dyDescent="0.35">
      <c r="A321" s="9" t="s">
        <v>12</v>
      </c>
      <c r="B321" s="3">
        <v>3.6809154623087897E-2</v>
      </c>
      <c r="C321" s="3">
        <v>28.6629241085007</v>
      </c>
      <c r="D321" s="3">
        <v>0.950558179822942</v>
      </c>
      <c r="E321" s="3">
        <v>0.98743991669943698</v>
      </c>
      <c r="F321" s="3">
        <v>3.1519446607578101</v>
      </c>
      <c r="G321" s="3">
        <v>3.9365039691691499</v>
      </c>
      <c r="H321" s="3">
        <v>67.44</v>
      </c>
      <c r="I321" s="11">
        <v>9792</v>
      </c>
      <c r="J321" s="11">
        <v>19788</v>
      </c>
      <c r="K321" s="3">
        <v>304.91000000000003</v>
      </c>
    </row>
    <row r="322" spans="1:11" ht="23.25" x14ac:dyDescent="0.35">
      <c r="A322" s="9" t="s">
        <v>13</v>
      </c>
      <c r="B322" s="3">
        <v>9.4666737134812606E-2</v>
      </c>
      <c r="C322" s="3">
        <v>20.4696990945788</v>
      </c>
      <c r="D322" s="3">
        <v>0.72705463689205696</v>
      </c>
      <c r="E322" s="3">
        <v>0.93143221390042197</v>
      </c>
      <c r="F322" s="3">
        <v>7.69473195876121</v>
      </c>
      <c r="G322" s="3">
        <v>6.5718867835285</v>
      </c>
      <c r="H322" s="3">
        <v>67.28</v>
      </c>
      <c r="I322" s="11">
        <v>9792</v>
      </c>
      <c r="J322" s="11">
        <v>19788</v>
      </c>
      <c r="K322" s="3">
        <v>304.91000000000003</v>
      </c>
    </row>
    <row r="323" spans="1:11" ht="23.25" x14ac:dyDescent="0.35">
      <c r="A323" s="9" t="s">
        <v>14</v>
      </c>
      <c r="B323" s="3">
        <v>0.1183478996803</v>
      </c>
      <c r="C323" s="3">
        <v>18.532195190696601</v>
      </c>
      <c r="D323" s="3">
        <v>0.56510517077910305</v>
      </c>
      <c r="E323" s="3">
        <v>0.89508606355120202</v>
      </c>
      <c r="F323" s="3">
        <v>9.7365322753651693</v>
      </c>
      <c r="G323" s="3">
        <v>8.0250180671851705</v>
      </c>
      <c r="H323" s="3">
        <v>67.56</v>
      </c>
      <c r="I323" s="11">
        <v>9792</v>
      </c>
      <c r="J323" s="11">
        <v>19788</v>
      </c>
      <c r="K323" s="3">
        <v>304.91000000000003</v>
      </c>
    </row>
    <row r="324" spans="1:11" ht="23.25" x14ac:dyDescent="0.35">
      <c r="A324" s="9" t="s">
        <v>15</v>
      </c>
      <c r="B324" s="3">
        <v>0.103490327711476</v>
      </c>
      <c r="C324" s="3">
        <v>19.696018757595802</v>
      </c>
      <c r="D324" s="3">
        <v>0.78548068493644196</v>
      </c>
      <c r="E324" s="3">
        <v>0.92562148328733995</v>
      </c>
      <c r="F324" s="3">
        <v>7.5021838125223104</v>
      </c>
      <c r="G324" s="3">
        <v>14.876281785882</v>
      </c>
      <c r="H324" s="3">
        <v>67.52</v>
      </c>
      <c r="I324" s="11">
        <v>9690</v>
      </c>
      <c r="J324" s="11">
        <v>19584</v>
      </c>
      <c r="K324" s="3">
        <v>304.91000000000003</v>
      </c>
    </row>
    <row r="325" spans="1:11" ht="23.25" x14ac:dyDescent="0.35">
      <c r="A325" s="9" t="s">
        <v>16</v>
      </c>
      <c r="B325" s="3">
        <v>3.7853215114460402E-2</v>
      </c>
      <c r="C325" s="3">
        <v>28.419203318761699</v>
      </c>
      <c r="D325" s="3">
        <v>0.95029837022825903</v>
      </c>
      <c r="E325" s="3">
        <v>0.98679672924788897</v>
      </c>
      <c r="F325" s="3">
        <v>3.2728569396712799</v>
      </c>
      <c r="G325" s="3">
        <v>4.2030281958667999</v>
      </c>
      <c r="H325" s="3">
        <v>67.63</v>
      </c>
      <c r="I325" s="11">
        <v>9758</v>
      </c>
      <c r="J325" s="11">
        <v>19720</v>
      </c>
      <c r="K325" s="3">
        <v>304.91000000000003</v>
      </c>
    </row>
    <row r="326" spans="1:11" ht="23.25" x14ac:dyDescent="0.35">
      <c r="A326" s="9" t="s">
        <v>17</v>
      </c>
      <c r="B326" s="3">
        <v>3.7719580531981801E-2</v>
      </c>
      <c r="C326" s="3">
        <v>28.450463985254601</v>
      </c>
      <c r="D326" s="3">
        <v>0.94646400533361696</v>
      </c>
      <c r="E326" s="3">
        <v>0.98650750853458002</v>
      </c>
      <c r="F326" s="3">
        <v>3.20088364385738</v>
      </c>
      <c r="G326" s="3">
        <v>3.9826034771985102</v>
      </c>
      <c r="H326" s="3">
        <v>67.62</v>
      </c>
      <c r="I326" s="11">
        <v>9928</v>
      </c>
      <c r="J326" s="11">
        <v>20060</v>
      </c>
      <c r="K326" s="3">
        <v>304.91000000000003</v>
      </c>
    </row>
    <row r="327" spans="1:11" ht="23.25" x14ac:dyDescent="0.35">
      <c r="A327" s="9" t="s">
        <v>18</v>
      </c>
      <c r="B327" s="3">
        <v>4.0647880567249398E-2</v>
      </c>
      <c r="C327" s="3">
        <v>27.803667409092299</v>
      </c>
      <c r="D327" s="3">
        <v>0.94041804929143302</v>
      </c>
      <c r="E327" s="3">
        <v>0.98631116291315202</v>
      </c>
      <c r="F327" s="3">
        <v>3.3690060608904702</v>
      </c>
      <c r="G327" s="3">
        <v>3.8326876551059001</v>
      </c>
      <c r="H327" s="3">
        <v>67.64</v>
      </c>
      <c r="I327" s="11">
        <v>10200</v>
      </c>
      <c r="J327" s="11">
        <v>20604</v>
      </c>
      <c r="K327" s="3">
        <v>304.91000000000003</v>
      </c>
    </row>
    <row r="328" spans="1:11" ht="23.25" x14ac:dyDescent="0.35">
      <c r="A328" s="10" t="s">
        <v>33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23.25" x14ac:dyDescent="0.35">
      <c r="A329" s="9" t="s">
        <v>11</v>
      </c>
      <c r="B329" s="3">
        <v>4.5298219478999598E-2</v>
      </c>
      <c r="C329" s="3">
        <v>26.8633582111087</v>
      </c>
      <c r="D329" s="3">
        <v>0.92836722994653498</v>
      </c>
      <c r="E329" s="3">
        <v>0.97892840904683598</v>
      </c>
      <c r="F329" s="3">
        <v>3.9249471666751798</v>
      </c>
      <c r="G329" s="3">
        <v>4.7308656418122101</v>
      </c>
      <c r="H329" s="3">
        <v>67.59</v>
      </c>
      <c r="I329" s="11">
        <v>9792</v>
      </c>
      <c r="J329" s="11">
        <v>19788</v>
      </c>
      <c r="K329" s="3">
        <v>304.91000000000003</v>
      </c>
    </row>
    <row r="330" spans="1:11" ht="23.25" x14ac:dyDescent="0.35">
      <c r="A330" s="9" t="s">
        <v>12</v>
      </c>
      <c r="B330" s="3">
        <v>8.2806675801855495E-2</v>
      </c>
      <c r="C330" s="3">
        <v>21.631377538034201</v>
      </c>
      <c r="D330" s="3">
        <v>0.794737873651989</v>
      </c>
      <c r="E330" s="3">
        <v>0.94672390569563103</v>
      </c>
      <c r="F330" s="3">
        <v>6.9162711166718998</v>
      </c>
      <c r="G330" s="3">
        <v>5.6588172768842604</v>
      </c>
      <c r="H330" s="3">
        <v>67.540000000000006</v>
      </c>
      <c r="I330" s="11">
        <v>9792</v>
      </c>
      <c r="J330" s="11">
        <v>19788</v>
      </c>
      <c r="K330" s="3">
        <v>304.91000000000003</v>
      </c>
    </row>
    <row r="331" spans="1:11" ht="23.25" x14ac:dyDescent="0.35">
      <c r="A331" s="9" t="s">
        <v>13</v>
      </c>
      <c r="B331" s="3">
        <v>0.13004586885872099</v>
      </c>
      <c r="C331" s="3">
        <v>17.713588801975401</v>
      </c>
      <c r="D331" s="3">
        <v>0.48864386349720101</v>
      </c>
      <c r="E331" s="3">
        <v>0.88408844823752897</v>
      </c>
      <c r="F331" s="3">
        <v>10.7633128682121</v>
      </c>
      <c r="G331" s="3">
        <v>8.1844645644908898</v>
      </c>
      <c r="H331" s="3">
        <v>67.56</v>
      </c>
      <c r="I331" s="11">
        <v>9792</v>
      </c>
      <c r="J331" s="11">
        <v>19788</v>
      </c>
      <c r="K331" s="3">
        <v>304.91000000000003</v>
      </c>
    </row>
    <row r="332" spans="1:11" ht="23.25" x14ac:dyDescent="0.35">
      <c r="A332" s="9" t="s">
        <v>14</v>
      </c>
      <c r="B332" s="3">
        <v>0.14329550908789099</v>
      </c>
      <c r="C332" s="3">
        <v>16.871598514142001</v>
      </c>
      <c r="D332" s="3">
        <v>0.36015045883158597</v>
      </c>
      <c r="E332" s="3">
        <v>0.858968944881907</v>
      </c>
      <c r="F332" s="3">
        <v>12.0476799169433</v>
      </c>
      <c r="G332" s="3">
        <v>9.7843399011443495</v>
      </c>
      <c r="H332" s="3">
        <v>67.739999999999995</v>
      </c>
      <c r="I332" s="11">
        <v>9792</v>
      </c>
      <c r="J332" s="11">
        <v>19788</v>
      </c>
      <c r="K332" s="3">
        <v>304.91000000000003</v>
      </c>
    </row>
    <row r="333" spans="1:11" ht="23.25" x14ac:dyDescent="0.35">
      <c r="A333" s="9" t="s">
        <v>15</v>
      </c>
      <c r="B333" s="3">
        <v>0.12254908369804</v>
      </c>
      <c r="C333" s="3">
        <v>18.228586215339899</v>
      </c>
      <c r="D333" s="3">
        <v>0.66893299995012001</v>
      </c>
      <c r="E333" s="3">
        <v>0.89644989211232795</v>
      </c>
      <c r="F333" s="3">
        <v>9.5328090703421999</v>
      </c>
      <c r="G333" s="3">
        <v>14.728141812973499</v>
      </c>
      <c r="H333" s="3">
        <v>67.59</v>
      </c>
      <c r="I333" s="11">
        <v>9690</v>
      </c>
      <c r="J333" s="11">
        <v>19584</v>
      </c>
      <c r="K333" s="3">
        <v>304.91000000000003</v>
      </c>
    </row>
    <row r="334" spans="1:11" ht="23.25" x14ac:dyDescent="0.35">
      <c r="A334" s="9" t="s">
        <v>16</v>
      </c>
      <c r="B334" s="3">
        <v>8.2705020198013304E-2</v>
      </c>
      <c r="C334" s="3">
        <v>21.6418439611876</v>
      </c>
      <c r="D334" s="3">
        <v>0.79644270401250405</v>
      </c>
      <c r="E334" s="3">
        <v>0.94490089605267402</v>
      </c>
      <c r="F334" s="3">
        <v>6.9837081484411403</v>
      </c>
      <c r="G334" s="3">
        <v>5.8364179901170496</v>
      </c>
      <c r="H334" s="3">
        <v>67.58</v>
      </c>
      <c r="I334" s="11">
        <v>9758</v>
      </c>
      <c r="J334" s="11">
        <v>19720</v>
      </c>
      <c r="K334" s="3">
        <v>304.91000000000003</v>
      </c>
    </row>
    <row r="335" spans="1:11" ht="23.25" x14ac:dyDescent="0.35">
      <c r="A335" s="9" t="s">
        <v>17</v>
      </c>
      <c r="B335" s="3">
        <v>8.4953724744983999E-2</v>
      </c>
      <c r="C335" s="3">
        <v>21.4091815588672</v>
      </c>
      <c r="D335" s="3">
        <v>0.76713275191636399</v>
      </c>
      <c r="E335" s="3">
        <v>0.94331618855116905</v>
      </c>
      <c r="F335" s="3">
        <v>7.1086797811462104</v>
      </c>
      <c r="G335" s="3">
        <v>5.9193855786256604</v>
      </c>
      <c r="H335" s="3">
        <v>67.7</v>
      </c>
      <c r="I335" s="11">
        <v>9928</v>
      </c>
      <c r="J335" s="11">
        <v>20060</v>
      </c>
      <c r="K335" s="3">
        <v>304.91000000000003</v>
      </c>
    </row>
    <row r="336" spans="1:11" ht="23.25" x14ac:dyDescent="0.35">
      <c r="A336" s="9" t="s">
        <v>18</v>
      </c>
      <c r="B336" s="3">
        <v>8.7841981485898404E-2</v>
      </c>
      <c r="C336" s="3">
        <v>21.120052566292902</v>
      </c>
      <c r="D336" s="3">
        <v>0.74299772207881698</v>
      </c>
      <c r="E336" s="3">
        <v>0.94121777130473805</v>
      </c>
      <c r="F336" s="3">
        <v>7.3169695842362596</v>
      </c>
      <c r="G336" s="3">
        <v>5.9477193377369897</v>
      </c>
      <c r="H336" s="3">
        <v>67.64</v>
      </c>
      <c r="I336" s="11">
        <v>10200</v>
      </c>
      <c r="J336" s="11">
        <v>20604</v>
      </c>
      <c r="K336" s="3">
        <v>304.91000000000003</v>
      </c>
    </row>
    <row r="337" spans="1:11" ht="23.25" x14ac:dyDescent="0.35">
      <c r="A337" s="10" t="s">
        <v>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ht="23.25" x14ac:dyDescent="0.35">
      <c r="A338" s="9" t="s">
        <v>11</v>
      </c>
      <c r="B338" s="3">
        <v>1.8508140238815501E-2</v>
      </c>
      <c r="C338" s="3">
        <v>34.607952405487801</v>
      </c>
      <c r="D338" s="3">
        <v>0.97656837576668898</v>
      </c>
      <c r="E338" s="3">
        <v>0.99626899251692602</v>
      </c>
      <c r="F338" s="3">
        <v>1.7971350139534199</v>
      </c>
      <c r="G338" s="3">
        <v>3.3771108358148698</v>
      </c>
      <c r="H338" s="3">
        <v>67.66</v>
      </c>
      <c r="I338" s="11">
        <v>9792</v>
      </c>
      <c r="J338" s="11">
        <v>19788</v>
      </c>
      <c r="K338" s="3">
        <v>304.91000000000003</v>
      </c>
    </row>
    <row r="339" spans="1:11" ht="23.25" x14ac:dyDescent="0.35">
      <c r="A339" s="9" t="s">
        <v>12</v>
      </c>
      <c r="B339" s="3">
        <v>2.6709709101996E-2</v>
      </c>
      <c r="C339" s="3">
        <v>31.437964778450102</v>
      </c>
      <c r="D339" s="3">
        <v>0.96804080510808099</v>
      </c>
      <c r="E339" s="3">
        <v>0.99324611845163902</v>
      </c>
      <c r="F339" s="3">
        <v>2.37810094410791</v>
      </c>
      <c r="G339" s="3">
        <v>3.5643254671912801</v>
      </c>
      <c r="H339" s="3">
        <v>67.61</v>
      </c>
      <c r="I339" s="11">
        <v>9792</v>
      </c>
      <c r="J339" s="11">
        <v>19788</v>
      </c>
      <c r="K339" s="3">
        <v>304.91000000000003</v>
      </c>
    </row>
    <row r="340" spans="1:11" ht="23.25" x14ac:dyDescent="0.35">
      <c r="A340" s="9" t="s">
        <v>13</v>
      </c>
      <c r="B340" s="3">
        <v>7.9371065611183303E-2</v>
      </c>
      <c r="C340" s="3">
        <v>21.998857360338899</v>
      </c>
      <c r="D340" s="3">
        <v>0.81073686087460595</v>
      </c>
      <c r="E340" s="3">
        <v>0.95059638787707901</v>
      </c>
      <c r="F340" s="3">
        <v>6.51650742902675</v>
      </c>
      <c r="G340" s="3">
        <v>5.8006995158524699</v>
      </c>
      <c r="H340" s="3">
        <v>67.72</v>
      </c>
      <c r="I340" s="11">
        <v>9792</v>
      </c>
      <c r="J340" s="11">
        <v>19788</v>
      </c>
      <c r="K340" s="3">
        <v>304.91000000000003</v>
      </c>
    </row>
    <row r="341" spans="1:11" ht="23.25" x14ac:dyDescent="0.35">
      <c r="A341" s="9" t="s">
        <v>14</v>
      </c>
      <c r="B341" s="3">
        <v>0.107221442279574</v>
      </c>
      <c r="C341" s="3">
        <v>19.3890428204177</v>
      </c>
      <c r="D341" s="3">
        <v>0.64451294313188401</v>
      </c>
      <c r="E341" s="3">
        <v>0.91080181552190298</v>
      </c>
      <c r="F341" s="3">
        <v>8.9581959760602405</v>
      </c>
      <c r="G341" s="3">
        <v>7.1812557707095204</v>
      </c>
      <c r="H341" s="3">
        <v>67.72</v>
      </c>
      <c r="I341" s="11">
        <v>9792</v>
      </c>
      <c r="J341" s="11">
        <v>19788</v>
      </c>
      <c r="K341" s="3">
        <v>304.91000000000003</v>
      </c>
    </row>
    <row r="342" spans="1:11" ht="23.25" x14ac:dyDescent="0.35">
      <c r="A342" s="9" t="s">
        <v>15</v>
      </c>
      <c r="B342" s="3">
        <v>0.10239496699517101</v>
      </c>
      <c r="C342" s="3">
        <v>19.7884746047893</v>
      </c>
      <c r="D342" s="3">
        <v>0.79561721626340198</v>
      </c>
      <c r="E342" s="3">
        <v>0.92778939757339596</v>
      </c>
      <c r="F342" s="3">
        <v>7.3863404388425096</v>
      </c>
      <c r="G342" s="3">
        <v>15.2462850860526</v>
      </c>
      <c r="H342" s="3">
        <v>67.58</v>
      </c>
      <c r="I342" s="11">
        <v>9690</v>
      </c>
      <c r="J342" s="11">
        <v>19584</v>
      </c>
      <c r="K342" s="3">
        <v>304.91000000000003</v>
      </c>
    </row>
    <row r="343" spans="1:11" ht="23.25" x14ac:dyDescent="0.35">
      <c r="A343" s="9" t="s">
        <v>16</v>
      </c>
      <c r="B343" s="3">
        <v>2.7507549869277999E-2</v>
      </c>
      <c r="C343" s="3">
        <v>31.183403853068299</v>
      </c>
      <c r="D343" s="3">
        <v>0.96613001958365496</v>
      </c>
      <c r="E343" s="3">
        <v>0.99235285373548299</v>
      </c>
      <c r="F343" s="3">
        <v>2.5127128638166099</v>
      </c>
      <c r="G343" s="3">
        <v>3.9190583853684702</v>
      </c>
      <c r="H343" s="3">
        <v>67.62</v>
      </c>
      <c r="I343" s="11">
        <v>9758</v>
      </c>
      <c r="J343" s="11">
        <v>19720</v>
      </c>
      <c r="K343" s="3">
        <v>304.91000000000003</v>
      </c>
    </row>
    <row r="344" spans="1:11" ht="23.25" x14ac:dyDescent="0.35">
      <c r="A344" s="9" t="s">
        <v>17</v>
      </c>
      <c r="B344" s="3">
        <v>2.6737713811347898E-2</v>
      </c>
      <c r="C344" s="3">
        <v>31.428564254085099</v>
      </c>
      <c r="D344" s="3">
        <v>0.96939282473543398</v>
      </c>
      <c r="E344" s="3">
        <v>0.99309052407721599</v>
      </c>
      <c r="F344" s="3">
        <v>2.3612091481538502</v>
      </c>
      <c r="G344" s="3">
        <v>3.4637468762380199</v>
      </c>
      <c r="H344" s="3">
        <v>67.78</v>
      </c>
      <c r="I344" s="11">
        <v>9928</v>
      </c>
      <c r="J344" s="11">
        <v>20060</v>
      </c>
      <c r="K344" s="3">
        <v>304.91000000000003</v>
      </c>
    </row>
    <row r="345" spans="1:11" ht="23.25" x14ac:dyDescent="0.35">
      <c r="A345" s="9" t="s">
        <v>18</v>
      </c>
      <c r="B345" s="3">
        <v>2.8969630735503502E-2</v>
      </c>
      <c r="C345" s="3">
        <v>30.735990979375298</v>
      </c>
      <c r="D345" s="3">
        <v>0.96497007498410703</v>
      </c>
      <c r="E345" s="3">
        <v>0.99185513685682003</v>
      </c>
      <c r="F345" s="3">
        <v>2.4719132284651999</v>
      </c>
      <c r="G345" s="3">
        <v>3.6205517978822299</v>
      </c>
      <c r="H345" s="3">
        <v>67.650000000000006</v>
      </c>
      <c r="I345" s="11">
        <v>10200</v>
      </c>
      <c r="J345" s="11">
        <v>20604</v>
      </c>
      <c r="K345" s="3">
        <v>304.91000000000003</v>
      </c>
    </row>
    <row r="346" spans="1:11" ht="23.25" x14ac:dyDescent="0.35">
      <c r="A346" s="10" t="s">
        <v>35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23.25" x14ac:dyDescent="0.35">
      <c r="A347" s="9" t="s">
        <v>11</v>
      </c>
      <c r="B347" s="3">
        <v>1.7244176927591798E-2</v>
      </c>
      <c r="C347" s="3">
        <v>35.219857330830102</v>
      </c>
      <c r="D347" s="3">
        <v>0.97788499898427295</v>
      </c>
      <c r="E347" s="3">
        <v>0.99676833679635302</v>
      </c>
      <c r="F347" s="3">
        <v>1.7104709402048199</v>
      </c>
      <c r="G347" s="3">
        <v>3.3063479415794199</v>
      </c>
      <c r="H347" s="3">
        <v>67.53</v>
      </c>
      <c r="I347" s="11">
        <v>9792</v>
      </c>
      <c r="J347" s="11">
        <v>19788</v>
      </c>
      <c r="K347" s="3">
        <v>304.91000000000003</v>
      </c>
    </row>
    <row r="348" spans="1:11" ht="23.25" x14ac:dyDescent="0.35">
      <c r="A348" s="9" t="s">
        <v>12</v>
      </c>
      <c r="B348" s="3">
        <v>2.11836001644699E-2</v>
      </c>
      <c r="C348" s="3">
        <v>33.441514664615802</v>
      </c>
      <c r="D348" s="3">
        <v>0.97449337068678599</v>
      </c>
      <c r="E348" s="3">
        <v>0.99552177429692101</v>
      </c>
      <c r="F348" s="3">
        <v>1.9853485749837201</v>
      </c>
      <c r="G348" s="3">
        <v>3.44630833606992</v>
      </c>
      <c r="H348" s="3">
        <v>67.59</v>
      </c>
      <c r="I348" s="11">
        <v>9792</v>
      </c>
      <c r="J348" s="11">
        <v>19788</v>
      </c>
      <c r="K348" s="3">
        <v>304.91000000000003</v>
      </c>
    </row>
    <row r="349" spans="1:11" ht="23.25" x14ac:dyDescent="0.35">
      <c r="A349" s="9" t="s">
        <v>13</v>
      </c>
      <c r="B349" s="3">
        <v>6.0846440401961799E-2</v>
      </c>
      <c r="C349" s="3">
        <v>24.304681793798601</v>
      </c>
      <c r="D349" s="3">
        <v>0.8902605201671</v>
      </c>
      <c r="E349" s="3">
        <v>0.96958890962271904</v>
      </c>
      <c r="F349" s="3">
        <v>5.05598599138398</v>
      </c>
      <c r="G349" s="3">
        <v>5.1096824473331104</v>
      </c>
      <c r="H349" s="3">
        <v>67.59</v>
      </c>
      <c r="I349" s="11">
        <v>9792</v>
      </c>
      <c r="J349" s="11">
        <v>19788</v>
      </c>
      <c r="K349" s="3">
        <v>304.91000000000003</v>
      </c>
    </row>
    <row r="350" spans="1:11" ht="23.25" x14ac:dyDescent="0.35">
      <c r="A350" s="9" t="s">
        <v>14</v>
      </c>
      <c r="B350" s="3">
        <v>9.2566250884084406E-2</v>
      </c>
      <c r="C350" s="3">
        <v>20.6649748878236</v>
      </c>
      <c r="D350" s="3">
        <v>0.73805249395384198</v>
      </c>
      <c r="E350" s="3">
        <v>0.93142323807597305</v>
      </c>
      <c r="F350" s="3">
        <v>7.7458393185205603</v>
      </c>
      <c r="G350" s="3">
        <v>6.4672337712919097</v>
      </c>
      <c r="H350" s="3">
        <v>67.66</v>
      </c>
      <c r="I350" s="11">
        <v>9792</v>
      </c>
      <c r="J350" s="11">
        <v>19788</v>
      </c>
      <c r="K350" s="3">
        <v>304.91000000000003</v>
      </c>
    </row>
    <row r="351" spans="1:11" ht="23.25" x14ac:dyDescent="0.35">
      <c r="A351" s="9" t="s">
        <v>15</v>
      </c>
      <c r="B351" s="3">
        <v>0.10225025617389499</v>
      </c>
      <c r="C351" s="3">
        <v>19.800960548605801</v>
      </c>
      <c r="D351" s="3">
        <v>0.79823991562805097</v>
      </c>
      <c r="E351" s="3">
        <v>0.927419472293462</v>
      </c>
      <c r="F351" s="3">
        <v>7.4180129507844201</v>
      </c>
      <c r="G351" s="3">
        <v>15.6504820207556</v>
      </c>
      <c r="H351" s="3">
        <v>67.56</v>
      </c>
      <c r="I351" s="11">
        <v>9690</v>
      </c>
      <c r="J351" s="11">
        <v>19584</v>
      </c>
      <c r="K351" s="3">
        <v>304.91000000000003</v>
      </c>
    </row>
    <row r="352" spans="1:11" ht="23.25" x14ac:dyDescent="0.35">
      <c r="A352" s="9" t="s">
        <v>16</v>
      </c>
      <c r="B352" s="3">
        <v>2.2441246887227598E-2</v>
      </c>
      <c r="C352" s="3">
        <v>32.944575977010601</v>
      </c>
      <c r="D352" s="3">
        <v>0.97113884410605</v>
      </c>
      <c r="E352" s="3">
        <v>0.99396483972286098</v>
      </c>
      <c r="F352" s="3">
        <v>2.1563586685302298</v>
      </c>
      <c r="G352" s="3">
        <v>3.8569250082625102</v>
      </c>
      <c r="H352" s="3">
        <v>67.61</v>
      </c>
      <c r="I352" s="11">
        <v>9758</v>
      </c>
      <c r="J352" s="11">
        <v>19720</v>
      </c>
      <c r="K352" s="3">
        <v>304.91000000000003</v>
      </c>
    </row>
    <row r="353" spans="1:11" ht="23.25" x14ac:dyDescent="0.35">
      <c r="A353" s="9" t="s">
        <v>17</v>
      </c>
      <c r="B353" s="3">
        <v>2.0198313852098301E-2</v>
      </c>
      <c r="C353" s="3">
        <v>33.850923814826302</v>
      </c>
      <c r="D353" s="3">
        <v>0.97606872210650997</v>
      </c>
      <c r="E353" s="3">
        <v>0.99538377724127203</v>
      </c>
      <c r="F353" s="3">
        <v>1.89811184229782</v>
      </c>
      <c r="G353" s="3">
        <v>3.28921227761233</v>
      </c>
      <c r="H353" s="3">
        <v>67.56</v>
      </c>
      <c r="I353" s="11">
        <v>9928</v>
      </c>
      <c r="J353" s="11">
        <v>20060</v>
      </c>
      <c r="K353" s="3">
        <v>304.91000000000003</v>
      </c>
    </row>
    <row r="354" spans="1:11" ht="23.25" x14ac:dyDescent="0.35">
      <c r="A354" s="9" t="s">
        <v>18</v>
      </c>
      <c r="B354" s="3">
        <v>2.2578544265069701E-2</v>
      </c>
      <c r="C354" s="3">
        <v>32.890915356521297</v>
      </c>
      <c r="D354" s="3">
        <v>0.97474499680344795</v>
      </c>
      <c r="E354" s="3">
        <v>0.99471894562963603</v>
      </c>
      <c r="F354" s="3">
        <v>1.9720130724660101</v>
      </c>
      <c r="G354" s="3">
        <v>3.45102394136158</v>
      </c>
      <c r="H354" s="3">
        <v>67.650000000000006</v>
      </c>
      <c r="I354" s="11">
        <v>10200</v>
      </c>
      <c r="J354" s="11">
        <v>20604</v>
      </c>
      <c r="K354" s="3">
        <v>304.91000000000003</v>
      </c>
    </row>
    <row r="355" spans="1:11" ht="23.25" x14ac:dyDescent="0.35">
      <c r="A355" s="10" t="s">
        <v>36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ht="23.25" x14ac:dyDescent="0.35">
      <c r="A356" s="9" t="s">
        <v>11</v>
      </c>
      <c r="B356" s="3">
        <v>2.3873699293070299E-2</v>
      </c>
      <c r="C356" s="3">
        <v>32.407680491535203</v>
      </c>
      <c r="D356" s="3">
        <v>0.97099668791912097</v>
      </c>
      <c r="E356" s="3">
        <v>0.99445326156578895</v>
      </c>
      <c r="F356" s="3">
        <v>2.17705361605088</v>
      </c>
      <c r="G356" s="3">
        <v>3.5029602729235298</v>
      </c>
      <c r="H356" s="3">
        <v>67.81</v>
      </c>
      <c r="I356" s="11">
        <v>9792</v>
      </c>
      <c r="J356" s="11">
        <v>19788</v>
      </c>
      <c r="K356" s="3">
        <v>304.91000000000003</v>
      </c>
    </row>
    <row r="357" spans="1:11" ht="23.25" x14ac:dyDescent="0.35">
      <c r="A357" s="9" t="s">
        <v>12</v>
      </c>
      <c r="B357" s="3">
        <v>4.13276549840483E-2</v>
      </c>
      <c r="C357" s="3">
        <v>27.6589444101418</v>
      </c>
      <c r="D357" s="3">
        <v>0.940957343034585</v>
      </c>
      <c r="E357" s="3">
        <v>0.98360741144386898</v>
      </c>
      <c r="F357" s="3">
        <v>3.4976053181448199</v>
      </c>
      <c r="G357" s="3">
        <v>4.2013603490488496</v>
      </c>
      <c r="H357" s="3">
        <v>67.75</v>
      </c>
      <c r="I357" s="11">
        <v>9792</v>
      </c>
      <c r="J357" s="11">
        <v>19788</v>
      </c>
      <c r="K357" s="3">
        <v>304.91000000000003</v>
      </c>
    </row>
    <row r="358" spans="1:11" ht="23.25" x14ac:dyDescent="0.35">
      <c r="A358" s="9" t="s">
        <v>13</v>
      </c>
      <c r="B358" s="3">
        <v>0.100611694459427</v>
      </c>
      <c r="C358" s="3">
        <v>19.941407531132999</v>
      </c>
      <c r="D358" s="3">
        <v>0.69115655392669295</v>
      </c>
      <c r="E358" s="3">
        <v>0.92174406821720201</v>
      </c>
      <c r="F358" s="3">
        <v>8.1318670348089395</v>
      </c>
      <c r="G358" s="3">
        <v>7.0674298144176202</v>
      </c>
      <c r="H358" s="3">
        <v>67.52</v>
      </c>
      <c r="I358" s="11">
        <v>9792</v>
      </c>
      <c r="J358" s="11">
        <v>19788</v>
      </c>
      <c r="K358" s="3">
        <v>304.91000000000003</v>
      </c>
    </row>
    <row r="359" spans="1:11" ht="23.25" x14ac:dyDescent="0.35">
      <c r="A359" s="9" t="s">
        <v>14</v>
      </c>
      <c r="B359" s="3">
        <v>0.123303630655814</v>
      </c>
      <c r="C359" s="3">
        <v>18.1762524168219</v>
      </c>
      <c r="D359" s="3">
        <v>0.527496912090339</v>
      </c>
      <c r="E359" s="3">
        <v>0.88769149524601998</v>
      </c>
      <c r="F359" s="3">
        <v>10.1962184524003</v>
      </c>
      <c r="G359" s="3">
        <v>8.2184831754257797</v>
      </c>
      <c r="H359" s="3">
        <v>67.709999999999994</v>
      </c>
      <c r="I359" s="11">
        <v>9792</v>
      </c>
      <c r="J359" s="11">
        <v>19788</v>
      </c>
      <c r="K359" s="3">
        <v>304.91000000000003</v>
      </c>
    </row>
    <row r="360" spans="1:11" ht="23.25" x14ac:dyDescent="0.35">
      <c r="A360" s="9" t="s">
        <v>15</v>
      </c>
      <c r="B360" s="3">
        <v>0.104281625098976</v>
      </c>
      <c r="C360" s="3">
        <v>19.629971308804301</v>
      </c>
      <c r="D360" s="3">
        <v>0.77975270249459505</v>
      </c>
      <c r="E360" s="3">
        <v>0.92435692655528701</v>
      </c>
      <c r="F360" s="3">
        <v>7.5809943404820803</v>
      </c>
      <c r="G360" s="3">
        <v>14.812721753013101</v>
      </c>
      <c r="H360" s="3">
        <v>67.55</v>
      </c>
      <c r="I360" s="11">
        <v>9690</v>
      </c>
      <c r="J360" s="11">
        <v>19584</v>
      </c>
      <c r="K360" s="3">
        <v>304.91000000000003</v>
      </c>
    </row>
    <row r="361" spans="1:11" ht="23.25" x14ac:dyDescent="0.35">
      <c r="A361" s="9" t="s">
        <v>16</v>
      </c>
      <c r="B361" s="3">
        <v>4.1339580871367902E-2</v>
      </c>
      <c r="C361" s="3">
        <v>27.6563455912958</v>
      </c>
      <c r="D361" s="3">
        <v>0.94004129521865598</v>
      </c>
      <c r="E361" s="3">
        <v>0.98361640483002999</v>
      </c>
      <c r="F361" s="3">
        <v>3.5254287602055401</v>
      </c>
      <c r="G361" s="3">
        <v>4.29975306602429</v>
      </c>
      <c r="H361" s="3">
        <v>67.61</v>
      </c>
      <c r="I361" s="11">
        <v>9758</v>
      </c>
      <c r="J361" s="11">
        <v>19720</v>
      </c>
      <c r="K361" s="3">
        <v>304.91000000000003</v>
      </c>
    </row>
    <row r="362" spans="1:11" ht="23.25" x14ac:dyDescent="0.35">
      <c r="A362" s="9" t="s">
        <v>17</v>
      </c>
      <c r="B362" s="3">
        <v>4.2108981634592597E-2</v>
      </c>
      <c r="C362" s="3">
        <v>27.496744590955998</v>
      </c>
      <c r="D362" s="3">
        <v>0.93768374129069099</v>
      </c>
      <c r="E362" s="3">
        <v>0.98312165361377102</v>
      </c>
      <c r="F362" s="3">
        <v>3.5514781185812998</v>
      </c>
      <c r="G362" s="3">
        <v>4.0705174033266802</v>
      </c>
      <c r="H362" s="3">
        <v>67.599999999999994</v>
      </c>
      <c r="I362" s="11">
        <v>9928</v>
      </c>
      <c r="J362" s="11">
        <v>20060</v>
      </c>
      <c r="K362" s="3">
        <v>304.91000000000003</v>
      </c>
    </row>
    <row r="363" spans="1:11" ht="23.25" x14ac:dyDescent="0.35">
      <c r="A363" s="9" t="s">
        <v>18</v>
      </c>
      <c r="B363" s="3">
        <v>4.6674718984685101E-2</v>
      </c>
      <c r="C363" s="3">
        <v>26.605850111470499</v>
      </c>
      <c r="D363" s="3">
        <v>0.92273004810204995</v>
      </c>
      <c r="E363" s="3">
        <v>0.98181056103211395</v>
      </c>
      <c r="F363" s="3">
        <v>3.7843857964279199</v>
      </c>
      <c r="G363" s="3">
        <v>4.1784378073074597</v>
      </c>
      <c r="H363" s="3">
        <v>67.58</v>
      </c>
      <c r="I363" s="11">
        <v>10200</v>
      </c>
      <c r="J363" s="11">
        <v>20604</v>
      </c>
      <c r="K363" s="3">
        <v>304.91000000000003</v>
      </c>
    </row>
    <row r="364" spans="1:11" ht="23.25" x14ac:dyDescent="0.35">
      <c r="A364" s="10" t="s">
        <v>37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23.25" x14ac:dyDescent="0.35">
      <c r="A365" s="9" t="s">
        <v>11</v>
      </c>
      <c r="B365" s="3">
        <v>1.7392316546528602E-2</v>
      </c>
      <c r="C365" s="3">
        <v>35.1456104669533</v>
      </c>
      <c r="D365" s="3">
        <v>0.97776146599196301</v>
      </c>
      <c r="E365" s="3">
        <v>0.99665462060364995</v>
      </c>
      <c r="F365" s="3">
        <v>1.7211314396094199</v>
      </c>
      <c r="G365" s="3">
        <v>3.3170713385763402</v>
      </c>
      <c r="H365" s="3">
        <v>67.62</v>
      </c>
      <c r="I365" s="11">
        <v>9792</v>
      </c>
      <c r="J365" s="11">
        <v>19788</v>
      </c>
      <c r="K365" s="3">
        <v>304.91000000000003</v>
      </c>
    </row>
    <row r="366" spans="1:11" ht="23.25" x14ac:dyDescent="0.35">
      <c r="A366" s="9" t="s">
        <v>12</v>
      </c>
      <c r="B366" s="3">
        <v>2.1848638720978301E-2</v>
      </c>
      <c r="C366" s="3">
        <v>33.175458491829602</v>
      </c>
      <c r="D366" s="3">
        <v>0.97309276575374304</v>
      </c>
      <c r="E366" s="3">
        <v>0.99491755265739001</v>
      </c>
      <c r="F366" s="3">
        <v>2.0765330115447602</v>
      </c>
      <c r="G366" s="3">
        <v>3.5875624110778901</v>
      </c>
      <c r="H366" s="3">
        <v>67.7</v>
      </c>
      <c r="I366" s="11">
        <v>9792</v>
      </c>
      <c r="J366" s="11">
        <v>19788</v>
      </c>
      <c r="K366" s="3">
        <v>304.91000000000003</v>
      </c>
    </row>
    <row r="367" spans="1:11" ht="23.25" x14ac:dyDescent="0.35">
      <c r="A367" s="9" t="s">
        <v>13</v>
      </c>
      <c r="B367" s="3">
        <v>6.3400693082023299E-2</v>
      </c>
      <c r="C367" s="3">
        <v>23.947824451772501</v>
      </c>
      <c r="D367" s="3">
        <v>0.87743858989224899</v>
      </c>
      <c r="E367" s="3">
        <v>0.96489299274067497</v>
      </c>
      <c r="F367" s="3">
        <v>5.3363253098519499</v>
      </c>
      <c r="G367" s="3">
        <v>5.1672323406191598</v>
      </c>
      <c r="H367" s="3">
        <v>67.61</v>
      </c>
      <c r="I367" s="11">
        <v>9792</v>
      </c>
      <c r="J367" s="11">
        <v>19788</v>
      </c>
      <c r="K367" s="3">
        <v>304.91000000000003</v>
      </c>
    </row>
    <row r="368" spans="1:11" ht="23.25" x14ac:dyDescent="0.35">
      <c r="A368" s="9" t="s">
        <v>14</v>
      </c>
      <c r="B368" s="3">
        <v>9.7791947929848397E-2</v>
      </c>
      <c r="C368" s="3">
        <v>20.187991810717399</v>
      </c>
      <c r="D368" s="3">
        <v>0.71465553956740502</v>
      </c>
      <c r="E368" s="3">
        <v>0.92618730598069299</v>
      </c>
      <c r="F368" s="3">
        <v>8.1704502196232198</v>
      </c>
      <c r="G368" s="3">
        <v>6.5068796043292503</v>
      </c>
      <c r="H368" s="3">
        <v>67.38</v>
      </c>
      <c r="I368" s="11">
        <v>9792</v>
      </c>
      <c r="J368" s="11">
        <v>19788</v>
      </c>
      <c r="K368" s="3">
        <v>304.91000000000003</v>
      </c>
    </row>
    <row r="369" spans="1:11" ht="23.25" x14ac:dyDescent="0.35">
      <c r="A369" s="9" t="s">
        <v>15</v>
      </c>
      <c r="B369" s="3">
        <v>0.10252847176662</v>
      </c>
      <c r="C369" s="3">
        <v>19.777646708591799</v>
      </c>
      <c r="D369" s="3">
        <v>0.79638838055972905</v>
      </c>
      <c r="E369" s="3">
        <v>0.92769288133454797</v>
      </c>
      <c r="F369" s="3">
        <v>7.4097847384369402</v>
      </c>
      <c r="G369" s="3">
        <v>15.6517678038669</v>
      </c>
      <c r="H369" s="3">
        <v>67.489999999999995</v>
      </c>
      <c r="I369" s="11">
        <v>9690</v>
      </c>
      <c r="J369" s="11">
        <v>19584</v>
      </c>
      <c r="K369" s="3">
        <v>304.91000000000003</v>
      </c>
    </row>
    <row r="370" spans="1:11" ht="23.25" x14ac:dyDescent="0.35">
      <c r="A370" s="9" t="s">
        <v>16</v>
      </c>
      <c r="B370" s="3">
        <v>2.2990778257473699E-2</v>
      </c>
      <c r="C370" s="3">
        <v>32.735523055414397</v>
      </c>
      <c r="D370" s="3">
        <v>0.97068476523571201</v>
      </c>
      <c r="E370" s="3">
        <v>0.99390636461802395</v>
      </c>
      <c r="F370" s="3">
        <v>2.2103304731443298</v>
      </c>
      <c r="G370" s="3">
        <v>3.8450293800492901</v>
      </c>
      <c r="H370" s="3">
        <v>67.42</v>
      </c>
      <c r="I370" s="11">
        <v>9758</v>
      </c>
      <c r="J370" s="11">
        <v>19720</v>
      </c>
      <c r="K370" s="3">
        <v>304.91000000000003</v>
      </c>
    </row>
    <row r="371" spans="1:11" ht="23.25" x14ac:dyDescent="0.35">
      <c r="A371" s="9" t="s">
        <v>17</v>
      </c>
      <c r="B371" s="3">
        <v>2.1507713685325398E-2</v>
      </c>
      <c r="C371" s="3">
        <v>33.309825057020198</v>
      </c>
      <c r="D371" s="3">
        <v>0.97453737590663803</v>
      </c>
      <c r="E371" s="3">
        <v>0.99499175928856398</v>
      </c>
      <c r="F371" s="3">
        <v>2.0080076745136402</v>
      </c>
      <c r="G371" s="3">
        <v>3.3308749374455302</v>
      </c>
      <c r="H371" s="3">
        <v>67.459999999999994</v>
      </c>
      <c r="I371" s="11">
        <v>9928</v>
      </c>
      <c r="J371" s="11">
        <v>20060</v>
      </c>
      <c r="K371" s="3">
        <v>304.91000000000003</v>
      </c>
    </row>
    <row r="372" spans="1:11" ht="23.25" x14ac:dyDescent="0.35">
      <c r="A372" s="9" t="s">
        <v>18</v>
      </c>
      <c r="B372" s="3">
        <v>2.3104356525289201E-2</v>
      </c>
      <c r="C372" s="3">
        <v>32.691303078052002</v>
      </c>
      <c r="D372" s="3">
        <v>0.973911186656642</v>
      </c>
      <c r="E372" s="3">
        <v>0.99446058870258502</v>
      </c>
      <c r="F372" s="3">
        <v>2.03168957708119</v>
      </c>
      <c r="G372" s="3">
        <v>3.3685669094934201</v>
      </c>
      <c r="H372" s="3">
        <v>67.569999999999993</v>
      </c>
      <c r="I372" s="11">
        <v>10200</v>
      </c>
      <c r="J372" s="11">
        <v>20604</v>
      </c>
      <c r="K372" s="3">
        <v>304.91000000000003</v>
      </c>
    </row>
    <row r="373" spans="1:11" ht="23.25" x14ac:dyDescent="0.35">
      <c r="A373" s="10" t="s">
        <v>38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ht="23.25" x14ac:dyDescent="0.35">
      <c r="A374" s="9" t="s">
        <v>11</v>
      </c>
      <c r="B374" s="3">
        <v>4.9370458753081901E-2</v>
      </c>
      <c r="C374" s="3">
        <v>26.1173303161268</v>
      </c>
      <c r="D374" s="3">
        <v>0.92049320139784496</v>
      </c>
      <c r="E374" s="3">
        <v>0.977919875907726</v>
      </c>
      <c r="F374" s="3">
        <v>4.1924769918304898</v>
      </c>
      <c r="G374" s="3">
        <v>4.7130132348690896</v>
      </c>
      <c r="H374" s="3">
        <v>67.38</v>
      </c>
      <c r="I374" s="11">
        <v>9792</v>
      </c>
      <c r="J374" s="11">
        <v>19788</v>
      </c>
      <c r="K374" s="3">
        <v>304.91000000000003</v>
      </c>
    </row>
    <row r="375" spans="1:11" ht="23.25" x14ac:dyDescent="0.35">
      <c r="A375" s="9" t="s">
        <v>12</v>
      </c>
      <c r="B375" s="3">
        <v>7.7252088436822894E-2</v>
      </c>
      <c r="C375" s="3">
        <v>22.234151564733601</v>
      </c>
      <c r="D375" s="3">
        <v>0.81524691230997404</v>
      </c>
      <c r="E375" s="3">
        <v>0.95055344856796697</v>
      </c>
      <c r="F375" s="3">
        <v>6.4169905487428496</v>
      </c>
      <c r="G375" s="3">
        <v>5.7525526586193996</v>
      </c>
      <c r="H375" s="3">
        <v>67.62</v>
      </c>
      <c r="I375" s="11">
        <v>9792</v>
      </c>
      <c r="J375" s="11">
        <v>19788</v>
      </c>
      <c r="K375" s="3">
        <v>304.91000000000003</v>
      </c>
    </row>
    <row r="376" spans="1:11" ht="23.25" x14ac:dyDescent="0.35">
      <c r="A376" s="9" t="s">
        <v>13</v>
      </c>
      <c r="B376" s="3">
        <v>0.12710122661683601</v>
      </c>
      <c r="C376" s="3">
        <v>17.912624224971601</v>
      </c>
      <c r="D376" s="3">
        <v>0.49261433717497399</v>
      </c>
      <c r="E376" s="3">
        <v>0.88364649849907995</v>
      </c>
      <c r="F376" s="3">
        <v>10.435070069713101</v>
      </c>
      <c r="G376" s="3">
        <v>8.3726729883915301</v>
      </c>
      <c r="H376" s="3">
        <v>67.58</v>
      </c>
      <c r="I376" s="11">
        <v>9792</v>
      </c>
      <c r="J376" s="11">
        <v>19788</v>
      </c>
      <c r="K376" s="3">
        <v>304.91000000000003</v>
      </c>
    </row>
    <row r="377" spans="1:11" ht="23.25" x14ac:dyDescent="0.35">
      <c r="A377" s="9" t="s">
        <v>14</v>
      </c>
      <c r="B377" s="3">
        <v>0.14087953945896001</v>
      </c>
      <c r="C377" s="3">
        <v>17.019101625993699</v>
      </c>
      <c r="D377" s="3">
        <v>0.39641307482835603</v>
      </c>
      <c r="E377" s="3">
        <v>0.86163182557499496</v>
      </c>
      <c r="F377" s="3">
        <v>11.6884805233154</v>
      </c>
      <c r="G377" s="3">
        <v>9.6565615759253998</v>
      </c>
      <c r="H377" s="3">
        <v>67.36</v>
      </c>
      <c r="I377" s="11">
        <v>9792</v>
      </c>
      <c r="J377" s="11">
        <v>19788</v>
      </c>
      <c r="K377" s="3">
        <v>304.91000000000003</v>
      </c>
    </row>
    <row r="378" spans="1:11" ht="23.25" x14ac:dyDescent="0.35">
      <c r="A378" s="9" t="s">
        <v>15</v>
      </c>
      <c r="B378" s="3">
        <v>0.115573314190141</v>
      </c>
      <c r="C378" s="3">
        <v>18.737342374914501</v>
      </c>
      <c r="D378" s="3">
        <v>0.70629095015298904</v>
      </c>
      <c r="E378" s="3">
        <v>0.907451902069211</v>
      </c>
      <c r="F378" s="3">
        <v>8.7691850120209001</v>
      </c>
      <c r="G378" s="3">
        <v>14.272638204772701</v>
      </c>
      <c r="H378" s="3">
        <v>67.400000000000006</v>
      </c>
      <c r="I378" s="11">
        <v>9690</v>
      </c>
      <c r="J378" s="11">
        <v>19584</v>
      </c>
      <c r="K378" s="3">
        <v>304.91000000000003</v>
      </c>
    </row>
    <row r="379" spans="1:11" ht="23.25" x14ac:dyDescent="0.35">
      <c r="A379" s="9" t="s">
        <v>16</v>
      </c>
      <c r="B379" s="3">
        <v>7.7006876059744794E-2</v>
      </c>
      <c r="C379" s="3">
        <v>22.261766640533899</v>
      </c>
      <c r="D379" s="3">
        <v>0.82135431689976102</v>
      </c>
      <c r="E379" s="3">
        <v>0.94993482823682696</v>
      </c>
      <c r="F379" s="3">
        <v>6.4218221785739802</v>
      </c>
      <c r="G379" s="3">
        <v>5.8353272942839602</v>
      </c>
      <c r="H379" s="3">
        <v>67.569999999999993</v>
      </c>
      <c r="I379" s="11">
        <v>9758</v>
      </c>
      <c r="J379" s="11">
        <v>19720</v>
      </c>
      <c r="K379" s="3">
        <v>304.91000000000003</v>
      </c>
    </row>
    <row r="380" spans="1:11" ht="23.25" x14ac:dyDescent="0.35">
      <c r="A380" s="9" t="s">
        <v>17</v>
      </c>
      <c r="B380" s="3">
        <v>7.8032310954857895E-2</v>
      </c>
      <c r="C380" s="3">
        <v>22.146640273510101</v>
      </c>
      <c r="D380" s="3">
        <v>0.80525683239867396</v>
      </c>
      <c r="E380" s="3">
        <v>0.95031449633708498</v>
      </c>
      <c r="F380" s="3">
        <v>6.4725819483791902</v>
      </c>
      <c r="G380" s="3">
        <v>5.8967746642651599</v>
      </c>
      <c r="H380" s="3">
        <v>67.52</v>
      </c>
      <c r="I380" s="11">
        <v>9928</v>
      </c>
      <c r="J380" s="11">
        <v>20060</v>
      </c>
      <c r="K380" s="3">
        <v>304.91000000000003</v>
      </c>
    </row>
    <row r="381" spans="1:11" ht="23.25" x14ac:dyDescent="0.35">
      <c r="A381" s="9" t="s">
        <v>18</v>
      </c>
      <c r="B381" s="3">
        <v>7.8935849005226197E-2</v>
      </c>
      <c r="C381" s="3">
        <v>22.0473420908578</v>
      </c>
      <c r="D381" s="3">
        <v>0.79968747423175501</v>
      </c>
      <c r="E381" s="3">
        <v>0.950342336693898</v>
      </c>
      <c r="F381" s="3">
        <v>6.5188287218547396</v>
      </c>
      <c r="G381" s="3">
        <v>5.8355633626971501</v>
      </c>
      <c r="H381" s="3">
        <v>67.540000000000006</v>
      </c>
      <c r="I381" s="11">
        <v>10200</v>
      </c>
      <c r="J381" s="11">
        <v>20604</v>
      </c>
      <c r="K381" s="3">
        <v>304.91000000000003</v>
      </c>
    </row>
    <row r="382" spans="1:11" ht="23.25" x14ac:dyDescent="0.35">
      <c r="A382" s="10" t="s">
        <v>19</v>
      </c>
      <c r="B382" s="10">
        <f>(SUM(B293:B300)+SUM(B302:B309)+SUM(B311:B318)+SUM(B320:B327)+SUM(B329:B336)+SUM(B338:B345)+SUM(B347:B354)+SUM(B356:B363)+SUM(B365:B372)+SUM(B374:B381))/80</f>
        <v>6.3991556436386821E-2</v>
      </c>
      <c r="C382" s="10">
        <f t="shared" ref="C382" si="12">(SUM(C293:C300)+SUM(C302:C309)+SUM(C311:C318)+SUM(C320:C327)+SUM(C329:C336)+SUM(C338:C345)+SUM(C347:C354)+SUM(C356:C363)+SUM(C365:C372)+SUM(C374:C381))/80</f>
        <v>25.672552760556204</v>
      </c>
      <c r="D382" s="10">
        <f t="shared" ref="D382" si="13">(SUM(D293:D300)+SUM(D302:D309)+SUM(D311:D318)+SUM(D320:D327)+SUM(D329:D336)+SUM(D338:D345)+SUM(D347:D354)+SUM(D356:D363)+SUM(D365:D372)+SUM(D374:D381))/80</f>
        <v>0.83871922901080431</v>
      </c>
      <c r="E382" s="10">
        <f t="shared" ref="E382:K382" si="14">(SUM(E293:E300)+SUM(E302:E309)+SUM(E311:E318)+SUM(E320:E327)+SUM(E329:E336)+SUM(E338:E345)+SUM(E347:E354)+SUM(E356:E363)+SUM(E365:E372)+SUM(E374:E381))/80</f>
        <v>0.95791187625763352</v>
      </c>
      <c r="F382" s="10">
        <f t="shared" si="14"/>
        <v>5.2579548638204967</v>
      </c>
      <c r="G382" s="10">
        <f t="shared" si="14"/>
        <v>6.2766179431646361</v>
      </c>
      <c r="H382" s="10">
        <f t="shared" si="14"/>
        <v>67.55125000000001</v>
      </c>
      <c r="I382" s="10">
        <f>(SUM(I293:I300)+SUM(I302:I309)+SUM(I311:I318)+SUM(I320:I327)+SUM(I329:I336)+SUM(I338:I345)+SUM(I347:I354)+SUM(I356:I363)+SUM(I365:I372)+SUM(I374:I381))/80</f>
        <v>9843</v>
      </c>
      <c r="J382" s="10">
        <f t="shared" si="14"/>
        <v>19890</v>
      </c>
      <c r="K382" s="10">
        <f t="shared" si="14"/>
        <v>304.90999999999997</v>
      </c>
    </row>
    <row r="383" spans="1:11" ht="23.25" x14ac:dyDescent="0.35">
      <c r="A383" s="17" t="s">
        <v>142</v>
      </c>
      <c r="B383" s="12">
        <f>SUM(B293:B296,B298:B300,B302:B305,B307:B309,B311:B314,B316:B318,B320:B323,B325:B327,B329:B332,B334:B336,B338:B341,B343:B345,B347:B350,B352:B354,B356:B359,B361:B363,B365:B368,B370:B372,B374:B377,B379:B381)/70</f>
        <v>5.7897075124860337E-2</v>
      </c>
      <c r="C383" s="12">
        <f t="shared" ref="C383:K383" si="15">SUM(C293:C296,C298:C300,C302:C305,C307:C309,C311:C314,C316:C318,C320:C323,C325:C327,C329:C332,C334:C336,C338:C341,C343:C345,C347:C350,C352:C354,C356:C359,C361:C363,C365:C368,C370:C372,C374:C377,C379:C381)/70</f>
        <v>26.561396203301438</v>
      </c>
      <c r="D383" s="12">
        <f t="shared" si="15"/>
        <v>0.84888778683331279</v>
      </c>
      <c r="E383" s="12">
        <f t="shared" si="15"/>
        <v>0.96319290088845688</v>
      </c>
      <c r="F383" s="12">
        <f t="shared" si="15"/>
        <v>4.8874604694914741</v>
      </c>
      <c r="G383" s="12">
        <f t="shared" si="15"/>
        <v>5.0221879222626953</v>
      </c>
      <c r="H383" s="12">
        <f t="shared" si="15"/>
        <v>67.556857142857112</v>
      </c>
      <c r="I383" s="12">
        <f t="shared" si="15"/>
        <v>9864.8571428571431</v>
      </c>
      <c r="J383" s="12">
        <f t="shared" si="15"/>
        <v>19933.714285714286</v>
      </c>
      <c r="K383" s="12">
        <f t="shared" si="15"/>
        <v>304.90999999999991</v>
      </c>
    </row>
    <row r="384" spans="1:11" ht="23.25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23.25" x14ac:dyDescent="0.35">
      <c r="A385" s="9" t="s">
        <v>23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ht="23.25" x14ac:dyDescent="0.35">
      <c r="A386" s="9" t="s">
        <v>2</v>
      </c>
      <c r="B386" s="9" t="s">
        <v>3</v>
      </c>
      <c r="C386" s="9" t="s">
        <v>4</v>
      </c>
      <c r="D386" s="9" t="s">
        <v>5</v>
      </c>
      <c r="E386" s="9" t="s">
        <v>6</v>
      </c>
      <c r="F386" s="9" t="s">
        <v>7</v>
      </c>
      <c r="G386" s="9" t="s">
        <v>8</v>
      </c>
      <c r="H386" s="9" t="s">
        <v>50</v>
      </c>
      <c r="I386" s="9" t="s">
        <v>9</v>
      </c>
      <c r="J386" s="9" t="s">
        <v>10</v>
      </c>
      <c r="K386" s="9" t="s">
        <v>51</v>
      </c>
    </row>
    <row r="387" spans="1:11" ht="23.25" x14ac:dyDescent="0.35">
      <c r="A387" s="10" t="s">
        <v>29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ht="23.25" x14ac:dyDescent="0.35">
      <c r="A388" s="9" t="s">
        <v>11</v>
      </c>
      <c r="B388" s="3">
        <v>1.33979602435735E-2</v>
      </c>
      <c r="C388" s="3">
        <v>37.403626883697001</v>
      </c>
      <c r="D388" s="3">
        <v>0.978000541115433</v>
      </c>
      <c r="E388" s="3">
        <v>0.99782631053636295</v>
      </c>
      <c r="F388" s="3">
        <v>1.4755891104841901</v>
      </c>
      <c r="G388" s="3">
        <v>1.35704791767263</v>
      </c>
      <c r="H388" s="3">
        <v>87.7</v>
      </c>
      <c r="I388" s="11">
        <v>19298</v>
      </c>
      <c r="J388" s="11">
        <v>38885</v>
      </c>
      <c r="K388" s="3">
        <v>209</v>
      </c>
    </row>
    <row r="389" spans="1:11" ht="23.25" x14ac:dyDescent="0.35">
      <c r="A389" s="9" t="s">
        <v>12</v>
      </c>
      <c r="B389" s="3">
        <v>1.4501548155051299E-2</v>
      </c>
      <c r="C389" s="3">
        <v>36.720605836956999</v>
      </c>
      <c r="D389" s="3">
        <v>0.97592330690164697</v>
      </c>
      <c r="E389" s="3">
        <v>0.99749992678142496</v>
      </c>
      <c r="F389" s="3">
        <v>1.5436548119505999</v>
      </c>
      <c r="G389" s="3">
        <v>1.4264343153469099</v>
      </c>
      <c r="H389" s="3">
        <v>85.21</v>
      </c>
      <c r="I389" s="11">
        <v>19298</v>
      </c>
      <c r="J389" s="11">
        <v>38885</v>
      </c>
      <c r="K389" s="3">
        <v>209</v>
      </c>
    </row>
    <row r="390" spans="1:11" ht="23.25" x14ac:dyDescent="0.35">
      <c r="A390" s="9" t="s">
        <v>13</v>
      </c>
      <c r="B390" s="3">
        <v>1.7733170544095699E-2</v>
      </c>
      <c r="C390" s="3">
        <v>34.984235917162103</v>
      </c>
      <c r="D390" s="3">
        <v>0.96946360659316899</v>
      </c>
      <c r="E390" s="3">
        <v>0.99695005910259904</v>
      </c>
      <c r="F390" s="3">
        <v>1.67532010619512</v>
      </c>
      <c r="G390" s="3">
        <v>1.50102851881991</v>
      </c>
      <c r="H390" s="3">
        <v>85.32</v>
      </c>
      <c r="I390" s="11">
        <v>19298</v>
      </c>
      <c r="J390" s="11">
        <v>38885</v>
      </c>
      <c r="K390" s="3">
        <v>209</v>
      </c>
    </row>
    <row r="391" spans="1:11" ht="23.25" x14ac:dyDescent="0.35">
      <c r="A391" s="9" t="s">
        <v>14</v>
      </c>
      <c r="B391" s="3">
        <v>2.2620106568818701E-2</v>
      </c>
      <c r="C391" s="3">
        <v>32.8812884311156</v>
      </c>
      <c r="D391" s="3">
        <v>0.95643680930328101</v>
      </c>
      <c r="E391" s="3">
        <v>0.996148603739063</v>
      </c>
      <c r="F391" s="3">
        <v>1.89543522262412</v>
      </c>
      <c r="G391" s="3">
        <v>1.7388804651555001</v>
      </c>
      <c r="H391" s="3">
        <v>85.34</v>
      </c>
      <c r="I391" s="11">
        <v>19298</v>
      </c>
      <c r="J391" s="11">
        <v>38885</v>
      </c>
      <c r="K391" s="3">
        <v>208.92</v>
      </c>
    </row>
    <row r="392" spans="1:11" ht="23.25" x14ac:dyDescent="0.35">
      <c r="A392" s="9" t="s">
        <v>15</v>
      </c>
      <c r="B392" s="3">
        <v>2.6072064420766601E-2</v>
      </c>
      <c r="C392" s="3">
        <v>31.657995235386998</v>
      </c>
      <c r="D392" s="3">
        <v>0.93796611171615796</v>
      </c>
      <c r="E392" s="3">
        <v>0.99284264106735698</v>
      </c>
      <c r="F392" s="3">
        <v>2.5040907005680499</v>
      </c>
      <c r="G392" s="3">
        <v>2.4896716140311099</v>
      </c>
      <c r="H392" s="3">
        <v>85.61</v>
      </c>
      <c r="I392" s="11">
        <v>19154</v>
      </c>
      <c r="J392" s="11">
        <v>38597</v>
      </c>
      <c r="K392" s="3">
        <v>209</v>
      </c>
    </row>
    <row r="393" spans="1:11" ht="23.25" x14ac:dyDescent="0.35">
      <c r="A393" s="9" t="s">
        <v>16</v>
      </c>
      <c r="B393" s="3">
        <v>1.7006457947033399E-2</v>
      </c>
      <c r="C393" s="3">
        <v>35.3471357208836</v>
      </c>
      <c r="D393" s="3">
        <v>0.97185706842708097</v>
      </c>
      <c r="E393" s="3">
        <v>0.99817754442372797</v>
      </c>
      <c r="F393" s="3">
        <v>1.37086522488329</v>
      </c>
      <c r="G393" s="3">
        <v>1.62872776325488</v>
      </c>
      <c r="H393" s="3">
        <v>85.72</v>
      </c>
      <c r="I393" s="11">
        <v>19250</v>
      </c>
      <c r="J393" s="11">
        <v>38789</v>
      </c>
      <c r="K393" s="3">
        <v>208.93</v>
      </c>
    </row>
    <row r="394" spans="1:11" ht="23.25" x14ac:dyDescent="0.35">
      <c r="A394" s="9" t="s">
        <v>17</v>
      </c>
      <c r="B394" s="3">
        <v>1.2461665608666499E-2</v>
      </c>
      <c r="C394" s="3">
        <v>38.0143396671617</v>
      </c>
      <c r="D394" s="3">
        <v>0.97793722922159898</v>
      </c>
      <c r="E394" s="3">
        <v>0.99727009132968603</v>
      </c>
      <c r="F394" s="3">
        <v>1.61544771287834</v>
      </c>
      <c r="G394" s="3">
        <v>1.26669892238365</v>
      </c>
      <c r="H394" s="3">
        <v>85.72</v>
      </c>
      <c r="I394" s="11">
        <v>19490</v>
      </c>
      <c r="J394" s="11">
        <v>39269</v>
      </c>
      <c r="K394" s="3">
        <v>209</v>
      </c>
    </row>
    <row r="395" spans="1:11" ht="23.25" x14ac:dyDescent="0.35">
      <c r="A395" s="9" t="s">
        <v>18</v>
      </c>
      <c r="B395" s="3">
        <v>1.31321237889619E-2</v>
      </c>
      <c r="C395" s="3">
        <v>37.576149917624399</v>
      </c>
      <c r="D395" s="3">
        <v>0.97646796570713101</v>
      </c>
      <c r="E395" s="3">
        <v>0.99738159948233795</v>
      </c>
      <c r="F395" s="3">
        <v>1.7585758974085499</v>
      </c>
      <c r="G395" s="3">
        <v>1.2389304681478399</v>
      </c>
      <c r="H395" s="3">
        <v>85.59</v>
      </c>
      <c r="I395" s="11">
        <v>19874</v>
      </c>
      <c r="J395" s="11">
        <v>40037</v>
      </c>
      <c r="K395" s="3">
        <v>208.93</v>
      </c>
    </row>
    <row r="396" spans="1:11" ht="23.25" x14ac:dyDescent="0.35">
      <c r="A396" s="10" t="s">
        <v>30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23.25" x14ac:dyDescent="0.35">
      <c r="A397" s="9" t="s">
        <v>11</v>
      </c>
      <c r="B397" s="3">
        <v>1.2715425693233201E-2</v>
      </c>
      <c r="C397" s="3">
        <v>37.845561274218802</v>
      </c>
      <c r="D397" s="3">
        <v>0.977932235565108</v>
      </c>
      <c r="E397" s="3">
        <v>0.997766288191688</v>
      </c>
      <c r="F397" s="3">
        <v>1.4621497648617201</v>
      </c>
      <c r="G397" s="3">
        <v>1.33318579803355</v>
      </c>
      <c r="H397" s="3">
        <v>85.86</v>
      </c>
      <c r="I397" s="11">
        <v>19298</v>
      </c>
      <c r="J397" s="11">
        <v>38885</v>
      </c>
      <c r="K397" s="3">
        <v>209</v>
      </c>
    </row>
    <row r="398" spans="1:11" ht="23.25" x14ac:dyDescent="0.35">
      <c r="A398" s="9" t="s">
        <v>12</v>
      </c>
      <c r="B398" s="3">
        <v>1.3927032125032801E-2</v>
      </c>
      <c r="C398" s="3">
        <v>37.062769904843002</v>
      </c>
      <c r="D398" s="3">
        <v>0.97695234927594199</v>
      </c>
      <c r="E398" s="3">
        <v>0.99764495286445698</v>
      </c>
      <c r="F398" s="3">
        <v>1.50268245914016</v>
      </c>
      <c r="G398" s="3">
        <v>1.36313820525646</v>
      </c>
      <c r="H398" s="3">
        <v>85.69</v>
      </c>
      <c r="I398" s="11">
        <v>19298</v>
      </c>
      <c r="J398" s="11">
        <v>38885</v>
      </c>
      <c r="K398" s="3">
        <v>209</v>
      </c>
    </row>
    <row r="399" spans="1:11" ht="23.25" x14ac:dyDescent="0.35">
      <c r="A399" s="9" t="s">
        <v>13</v>
      </c>
      <c r="B399" s="3">
        <v>1.7810277041818E-2</v>
      </c>
      <c r="C399" s="3">
        <v>34.946749888317299</v>
      </c>
      <c r="D399" s="3">
        <v>0.96866325383891905</v>
      </c>
      <c r="E399" s="3">
        <v>0.99711268378786599</v>
      </c>
      <c r="F399" s="3">
        <v>1.6674015289404001</v>
      </c>
      <c r="G399" s="3">
        <v>1.4723951918804601</v>
      </c>
      <c r="H399" s="3">
        <v>85.98</v>
      </c>
      <c r="I399" s="11">
        <v>19298</v>
      </c>
      <c r="J399" s="11">
        <v>38885</v>
      </c>
      <c r="K399" s="3">
        <v>209</v>
      </c>
    </row>
    <row r="400" spans="1:11" ht="23.25" x14ac:dyDescent="0.35">
      <c r="A400" s="9" t="s">
        <v>14</v>
      </c>
      <c r="B400" s="3">
        <v>2.43480340495912E-2</v>
      </c>
      <c r="C400" s="3">
        <v>32.248940120427903</v>
      </c>
      <c r="D400" s="3">
        <v>0.94282191809502702</v>
      </c>
      <c r="E400" s="3">
        <v>0.99535562037450198</v>
      </c>
      <c r="F400" s="3">
        <v>2.1367821079167402</v>
      </c>
      <c r="G400" s="3">
        <v>1.74550713603259</v>
      </c>
      <c r="H400" s="3">
        <v>85.43</v>
      </c>
      <c r="I400" s="11">
        <v>19298</v>
      </c>
      <c r="J400" s="11">
        <v>38885</v>
      </c>
      <c r="K400" s="3">
        <v>208.92</v>
      </c>
    </row>
    <row r="401" spans="1:11" ht="23.25" x14ac:dyDescent="0.35">
      <c r="A401" s="9" t="s">
        <v>15</v>
      </c>
      <c r="B401" s="3">
        <v>2.60474667625346E-2</v>
      </c>
      <c r="C401" s="3">
        <v>31.665609029911199</v>
      </c>
      <c r="D401" s="3">
        <v>0.93797489161102199</v>
      </c>
      <c r="E401" s="3">
        <v>0.99284811532713302</v>
      </c>
      <c r="F401" s="3">
        <v>2.50302965168851</v>
      </c>
      <c r="G401" s="3">
        <v>2.482939395387</v>
      </c>
      <c r="H401" s="3">
        <v>86.04</v>
      </c>
      <c r="I401" s="11">
        <v>19154</v>
      </c>
      <c r="J401" s="11">
        <v>38597</v>
      </c>
      <c r="K401" s="3">
        <v>209</v>
      </c>
    </row>
    <row r="402" spans="1:11" ht="23.25" x14ac:dyDescent="0.35">
      <c r="A402" s="9" t="s">
        <v>16</v>
      </c>
      <c r="B402" s="3">
        <v>1.5867291858250199E-2</v>
      </c>
      <c r="C402" s="3">
        <v>35.941947185176801</v>
      </c>
      <c r="D402" s="3">
        <v>0.97357713943072499</v>
      </c>
      <c r="E402" s="3">
        <v>0.99823130707805896</v>
      </c>
      <c r="F402" s="3">
        <v>1.3668754733439901</v>
      </c>
      <c r="G402" s="3">
        <v>1.5160751053963299</v>
      </c>
      <c r="H402" s="3">
        <v>85.93</v>
      </c>
      <c r="I402" s="11">
        <v>19250</v>
      </c>
      <c r="J402" s="11">
        <v>38789</v>
      </c>
      <c r="K402" s="3">
        <v>208.93</v>
      </c>
    </row>
    <row r="403" spans="1:11" ht="23.25" x14ac:dyDescent="0.35">
      <c r="A403" s="9" t="s">
        <v>17</v>
      </c>
      <c r="B403" s="3">
        <v>1.3494439821180799E-2</v>
      </c>
      <c r="C403" s="3">
        <v>37.331971341816903</v>
      </c>
      <c r="D403" s="3">
        <v>0.97675346270755303</v>
      </c>
      <c r="E403" s="3">
        <v>0.99696146084868398</v>
      </c>
      <c r="F403" s="3">
        <v>1.7558852726818399</v>
      </c>
      <c r="G403" s="3">
        <v>1.3065047312579501</v>
      </c>
      <c r="H403" s="3">
        <v>85.96</v>
      </c>
      <c r="I403" s="11">
        <v>19490</v>
      </c>
      <c r="J403" s="11">
        <v>39269</v>
      </c>
      <c r="K403" s="3">
        <v>209</v>
      </c>
    </row>
    <row r="404" spans="1:11" ht="23.25" x14ac:dyDescent="0.35">
      <c r="A404" s="9" t="s">
        <v>18</v>
      </c>
      <c r="B404" s="3">
        <v>1.30776519392822E-2</v>
      </c>
      <c r="C404" s="3">
        <v>37.602911876169401</v>
      </c>
      <c r="D404" s="3">
        <v>0.97425017983631501</v>
      </c>
      <c r="E404" s="3">
        <v>0.99711865822458901</v>
      </c>
      <c r="F404" s="3">
        <v>1.74804157545538</v>
      </c>
      <c r="G404" s="3">
        <v>1.24021475715521</v>
      </c>
      <c r="H404" s="3">
        <v>85.83</v>
      </c>
      <c r="I404" s="11">
        <v>19874</v>
      </c>
      <c r="J404" s="11">
        <v>40037</v>
      </c>
      <c r="K404" s="3">
        <v>208.93</v>
      </c>
    </row>
    <row r="405" spans="1:11" ht="23.25" x14ac:dyDescent="0.35">
      <c r="A405" s="10" t="s">
        <v>31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ht="23.25" x14ac:dyDescent="0.35">
      <c r="A406" s="9" t="s">
        <v>11</v>
      </c>
      <c r="B406" s="3">
        <v>1.39231069395805E-2</v>
      </c>
      <c r="C406" s="3">
        <v>37.060581389862399</v>
      </c>
      <c r="D406" s="3">
        <v>0.97654443121782297</v>
      </c>
      <c r="E406" s="3">
        <v>0.99786912754643997</v>
      </c>
      <c r="F406" s="3">
        <v>1.4251387507119799</v>
      </c>
      <c r="G406" s="3">
        <v>1.34044234041816</v>
      </c>
      <c r="H406" s="3">
        <v>86.13</v>
      </c>
      <c r="I406" s="11">
        <v>19298</v>
      </c>
      <c r="J406" s="11">
        <v>38885</v>
      </c>
      <c r="K406" s="3">
        <v>209</v>
      </c>
    </row>
    <row r="407" spans="1:11" ht="23.25" x14ac:dyDescent="0.35">
      <c r="A407" s="9" t="s">
        <v>12</v>
      </c>
      <c r="B407" s="3">
        <v>1.8504410202493701E-2</v>
      </c>
      <c r="C407" s="3">
        <v>34.614030942267</v>
      </c>
      <c r="D407" s="3">
        <v>0.96405069510353003</v>
      </c>
      <c r="E407" s="3">
        <v>0.99669233905180599</v>
      </c>
      <c r="F407" s="3">
        <v>1.72342281423369</v>
      </c>
      <c r="G407" s="3">
        <v>1.5774137259593399</v>
      </c>
      <c r="H407" s="3">
        <v>85.77</v>
      </c>
      <c r="I407" s="11">
        <v>19298</v>
      </c>
      <c r="J407" s="11">
        <v>38885</v>
      </c>
      <c r="K407" s="3">
        <v>209</v>
      </c>
    </row>
    <row r="408" spans="1:11" ht="23.25" x14ac:dyDescent="0.35">
      <c r="A408" s="9" t="s">
        <v>13</v>
      </c>
      <c r="B408" s="3">
        <v>2.65796624847323E-2</v>
      </c>
      <c r="C408" s="3">
        <v>31.4880044002335</v>
      </c>
      <c r="D408" s="3">
        <v>0.92433981324126102</v>
      </c>
      <c r="E408" s="3">
        <v>0.99408217326611303</v>
      </c>
      <c r="F408" s="3">
        <v>2.3932468635101301</v>
      </c>
      <c r="G408" s="3">
        <v>1.8877592724330301</v>
      </c>
      <c r="H408" s="3">
        <v>86.12</v>
      </c>
      <c r="I408" s="11">
        <v>19298</v>
      </c>
      <c r="J408" s="11">
        <v>38885</v>
      </c>
      <c r="K408" s="3">
        <v>209</v>
      </c>
    </row>
    <row r="409" spans="1:11" ht="23.25" x14ac:dyDescent="0.35">
      <c r="A409" s="9" t="s">
        <v>14</v>
      </c>
      <c r="B409" s="3">
        <v>2.9373931586262499E-2</v>
      </c>
      <c r="C409" s="3">
        <v>30.622678869542799</v>
      </c>
      <c r="D409" s="3">
        <v>0.91860632234703399</v>
      </c>
      <c r="E409" s="3">
        <v>0.99358928350783904</v>
      </c>
      <c r="F409" s="3">
        <v>2.4531835817835699</v>
      </c>
      <c r="G409" s="3">
        <v>2.0869824435873698</v>
      </c>
      <c r="H409" s="3">
        <v>85.65</v>
      </c>
      <c r="I409" s="11">
        <v>19298</v>
      </c>
      <c r="J409" s="11">
        <v>38885</v>
      </c>
      <c r="K409" s="3">
        <v>208.92</v>
      </c>
    </row>
    <row r="410" spans="1:11" ht="23.25" x14ac:dyDescent="0.35">
      <c r="A410" s="9" t="s">
        <v>15</v>
      </c>
      <c r="B410" s="3">
        <v>2.6996845526502101E-2</v>
      </c>
      <c r="C410" s="3">
        <v>31.355833744642801</v>
      </c>
      <c r="D410" s="3">
        <v>0.93231681348249495</v>
      </c>
      <c r="E410" s="3">
        <v>0.992270181882005</v>
      </c>
      <c r="F410" s="3">
        <v>2.6045785371953398</v>
      </c>
      <c r="G410" s="3">
        <v>2.48754977307676</v>
      </c>
      <c r="H410" s="3">
        <v>86.17</v>
      </c>
      <c r="I410" s="11">
        <v>19154</v>
      </c>
      <c r="J410" s="11">
        <v>38597</v>
      </c>
      <c r="K410" s="3">
        <v>209</v>
      </c>
    </row>
    <row r="411" spans="1:11" ht="23.25" x14ac:dyDescent="0.35">
      <c r="A411" s="9" t="s">
        <v>16</v>
      </c>
      <c r="B411" s="3">
        <v>2.05700199218566E-2</v>
      </c>
      <c r="C411" s="3">
        <v>33.699866271027801</v>
      </c>
      <c r="D411" s="3">
        <v>0.95782473929518797</v>
      </c>
      <c r="E411" s="3">
        <v>0.99697215620570401</v>
      </c>
      <c r="F411" s="3">
        <v>1.7594414769299001</v>
      </c>
      <c r="G411" s="3">
        <v>1.64606854634049</v>
      </c>
      <c r="H411" s="3">
        <v>85.8</v>
      </c>
      <c r="I411" s="11">
        <v>19250</v>
      </c>
      <c r="J411" s="11">
        <v>38789</v>
      </c>
      <c r="K411" s="3">
        <v>208.93</v>
      </c>
    </row>
    <row r="412" spans="1:11" ht="23.25" x14ac:dyDescent="0.35">
      <c r="A412" s="9" t="s">
        <v>17</v>
      </c>
      <c r="B412" s="3">
        <v>1.9802439445726398E-2</v>
      </c>
      <c r="C412" s="3">
        <v>34.029525808742797</v>
      </c>
      <c r="D412" s="3">
        <v>0.95291247189642003</v>
      </c>
      <c r="E412" s="3">
        <v>0.99573305766685605</v>
      </c>
      <c r="F412" s="3">
        <v>1.9764699086462001</v>
      </c>
      <c r="G412" s="3">
        <v>1.51193014106549</v>
      </c>
      <c r="H412" s="3">
        <v>86.17</v>
      </c>
      <c r="I412" s="11">
        <v>19490</v>
      </c>
      <c r="J412" s="11">
        <v>39269</v>
      </c>
      <c r="K412" s="3">
        <v>209</v>
      </c>
    </row>
    <row r="413" spans="1:11" ht="23.25" x14ac:dyDescent="0.35">
      <c r="A413" s="9" t="s">
        <v>18</v>
      </c>
      <c r="B413" s="3">
        <v>1.9013426949822301E-2</v>
      </c>
      <c r="C413" s="3">
        <v>34.382386953635603</v>
      </c>
      <c r="D413" s="3">
        <v>0.95543988009458503</v>
      </c>
      <c r="E413" s="3">
        <v>0.99607661665678804</v>
      </c>
      <c r="F413" s="3">
        <v>1.90938236684566</v>
      </c>
      <c r="G413" s="3">
        <v>1.46987143698214</v>
      </c>
      <c r="H413" s="3">
        <v>85.84</v>
      </c>
      <c r="I413" s="11">
        <v>19874</v>
      </c>
      <c r="J413" s="11">
        <v>40037</v>
      </c>
      <c r="K413" s="3">
        <v>208.93</v>
      </c>
    </row>
    <row r="414" spans="1:11" ht="23.25" x14ac:dyDescent="0.35">
      <c r="A414" s="10" t="s">
        <v>32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23.25" x14ac:dyDescent="0.35">
      <c r="A415" s="9" t="s">
        <v>11</v>
      </c>
      <c r="B415" s="3">
        <v>1.2969665972986899E-2</v>
      </c>
      <c r="C415" s="3">
        <v>37.677342598927297</v>
      </c>
      <c r="D415" s="3">
        <v>0.97856681605253704</v>
      </c>
      <c r="E415" s="3">
        <v>0.99802743065386901</v>
      </c>
      <c r="F415" s="3">
        <v>1.38413232315419</v>
      </c>
      <c r="G415" s="3">
        <v>1.3223225956020499</v>
      </c>
      <c r="H415" s="3">
        <v>86.14</v>
      </c>
      <c r="I415" s="11">
        <v>19298</v>
      </c>
      <c r="J415" s="11">
        <v>38885</v>
      </c>
      <c r="K415" s="3">
        <v>209</v>
      </c>
    </row>
    <row r="416" spans="1:11" ht="23.25" x14ac:dyDescent="0.35">
      <c r="A416" s="9" t="s">
        <v>12</v>
      </c>
      <c r="B416" s="3">
        <v>1.4969393708010301E-2</v>
      </c>
      <c r="C416" s="3">
        <v>36.440598937490797</v>
      </c>
      <c r="D416" s="3">
        <v>0.97489319376227002</v>
      </c>
      <c r="E416" s="3">
        <v>0.99763016256881998</v>
      </c>
      <c r="F416" s="3">
        <v>1.4932966030291599</v>
      </c>
      <c r="G416" s="3">
        <v>1.4133836381120199</v>
      </c>
      <c r="H416" s="3">
        <v>85.82</v>
      </c>
      <c r="I416" s="11">
        <v>19298</v>
      </c>
      <c r="J416" s="11">
        <v>38885</v>
      </c>
      <c r="K416" s="3">
        <v>209</v>
      </c>
    </row>
    <row r="417" spans="1:11" ht="23.25" x14ac:dyDescent="0.35">
      <c r="A417" s="9" t="s">
        <v>13</v>
      </c>
      <c r="B417" s="3">
        <v>2.14990621015737E-2</v>
      </c>
      <c r="C417" s="3">
        <v>33.323978923253698</v>
      </c>
      <c r="D417" s="3">
        <v>0.95330949978938395</v>
      </c>
      <c r="E417" s="3">
        <v>0.99597726235310502</v>
      </c>
      <c r="F417" s="3">
        <v>1.9351537428275301</v>
      </c>
      <c r="G417" s="3">
        <v>1.65837761444191</v>
      </c>
      <c r="H417" s="3">
        <v>86.16</v>
      </c>
      <c r="I417" s="11">
        <v>19298</v>
      </c>
      <c r="J417" s="11">
        <v>38885</v>
      </c>
      <c r="K417" s="3">
        <v>209</v>
      </c>
    </row>
    <row r="418" spans="1:11" ht="23.25" x14ac:dyDescent="0.35">
      <c r="A418" s="9" t="s">
        <v>14</v>
      </c>
      <c r="B418" s="3">
        <v>2.8163612037445902E-2</v>
      </c>
      <c r="C418" s="3">
        <v>30.993488998759599</v>
      </c>
      <c r="D418" s="3">
        <v>0.93427809127299299</v>
      </c>
      <c r="E418" s="3">
        <v>0.99520433568575095</v>
      </c>
      <c r="F418" s="3">
        <v>2.2958114811044301</v>
      </c>
      <c r="G418" s="3">
        <v>1.9317247732335801</v>
      </c>
      <c r="H418" s="3">
        <v>85.76</v>
      </c>
      <c r="I418" s="11">
        <v>19298</v>
      </c>
      <c r="J418" s="11">
        <v>38885</v>
      </c>
      <c r="K418" s="3">
        <v>208.92</v>
      </c>
    </row>
    <row r="419" spans="1:11" ht="23.25" x14ac:dyDescent="0.35">
      <c r="A419" s="9" t="s">
        <v>15</v>
      </c>
      <c r="B419" s="3">
        <v>2.6046365411664801E-2</v>
      </c>
      <c r="C419" s="3">
        <v>31.666290401935999</v>
      </c>
      <c r="D419" s="3">
        <v>0.93785617891477602</v>
      </c>
      <c r="E419" s="3">
        <v>0.99282405491794301</v>
      </c>
      <c r="F419" s="3">
        <v>2.5141284203129199</v>
      </c>
      <c r="G419" s="3">
        <v>2.4632466793493899</v>
      </c>
      <c r="H419" s="3">
        <v>86.4</v>
      </c>
      <c r="I419" s="11">
        <v>19154</v>
      </c>
      <c r="J419" s="11">
        <v>38597</v>
      </c>
      <c r="K419" s="3">
        <v>209</v>
      </c>
    </row>
    <row r="420" spans="1:11" ht="23.25" x14ac:dyDescent="0.35">
      <c r="A420" s="9" t="s">
        <v>16</v>
      </c>
      <c r="B420" s="3">
        <v>1.76424179634351E-2</v>
      </c>
      <c r="C420" s="3">
        <v>35.032055319803298</v>
      </c>
      <c r="D420" s="3">
        <v>0.97029168973049895</v>
      </c>
      <c r="E420" s="3">
        <v>0.99790700087345696</v>
      </c>
      <c r="F420" s="3">
        <v>1.52921983547022</v>
      </c>
      <c r="G420" s="3">
        <v>1.60356342536185</v>
      </c>
      <c r="H420" s="3">
        <v>86.07</v>
      </c>
      <c r="I420" s="11">
        <v>19250</v>
      </c>
      <c r="J420" s="11">
        <v>38789</v>
      </c>
      <c r="K420" s="3">
        <v>208.93</v>
      </c>
    </row>
    <row r="421" spans="1:11" ht="23.25" x14ac:dyDescent="0.35">
      <c r="A421" s="9" t="s">
        <v>17</v>
      </c>
      <c r="B421" s="3">
        <v>1.5502274559625899E-2</v>
      </c>
      <c r="C421" s="3">
        <v>36.136614274733098</v>
      </c>
      <c r="D421" s="3">
        <v>0.97206150225104404</v>
      </c>
      <c r="E421" s="3">
        <v>0.99733892719424599</v>
      </c>
      <c r="F421" s="3">
        <v>1.64480123323211</v>
      </c>
      <c r="G421" s="3">
        <v>1.2945144408917</v>
      </c>
      <c r="H421" s="3">
        <v>86.39</v>
      </c>
      <c r="I421" s="11">
        <v>19490</v>
      </c>
      <c r="J421" s="11">
        <v>39269</v>
      </c>
      <c r="K421" s="3">
        <v>209</v>
      </c>
    </row>
    <row r="422" spans="1:11" ht="23.25" x14ac:dyDescent="0.35">
      <c r="A422" s="9" t="s">
        <v>18</v>
      </c>
      <c r="B422" s="3">
        <v>1.47696311722931E-2</v>
      </c>
      <c r="C422" s="3">
        <v>36.5529278576808</v>
      </c>
      <c r="D422" s="3">
        <v>0.97117026840651199</v>
      </c>
      <c r="E422" s="3">
        <v>0.99687087543352504</v>
      </c>
      <c r="F422" s="3">
        <v>1.73383742763826</v>
      </c>
      <c r="G422" s="3">
        <v>1.29442458121543</v>
      </c>
      <c r="H422" s="3">
        <v>85.98</v>
      </c>
      <c r="I422" s="11">
        <v>19874</v>
      </c>
      <c r="J422" s="11">
        <v>40037</v>
      </c>
      <c r="K422" s="3">
        <v>208.93</v>
      </c>
    </row>
    <row r="423" spans="1:11" ht="23.25" x14ac:dyDescent="0.35">
      <c r="A423" s="10" t="s">
        <v>33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ht="23.25" x14ac:dyDescent="0.35">
      <c r="A424" s="9" t="s">
        <v>11</v>
      </c>
      <c r="B424" s="3">
        <v>1.6231688079894498E-2</v>
      </c>
      <c r="C424" s="3">
        <v>35.743506590174597</v>
      </c>
      <c r="D424" s="3">
        <v>0.97077270489329204</v>
      </c>
      <c r="E424" s="3">
        <v>0.99750846458819897</v>
      </c>
      <c r="F424" s="3">
        <v>1.52691279608388</v>
      </c>
      <c r="G424" s="3">
        <v>1.3970155166528999</v>
      </c>
      <c r="H424" s="3">
        <v>86.28</v>
      </c>
      <c r="I424" s="11">
        <v>19298</v>
      </c>
      <c r="J424" s="11">
        <v>38885</v>
      </c>
      <c r="K424" s="3">
        <v>209</v>
      </c>
    </row>
    <row r="425" spans="1:11" ht="23.25" x14ac:dyDescent="0.35">
      <c r="A425" s="9" t="s">
        <v>12</v>
      </c>
      <c r="B425" s="3">
        <v>2.9435418701296099E-2</v>
      </c>
      <c r="C425" s="3">
        <v>30.603915855878601</v>
      </c>
      <c r="D425" s="3">
        <v>0.91294889428623205</v>
      </c>
      <c r="E425" s="3">
        <v>0.99359385314575899</v>
      </c>
      <c r="F425" s="3">
        <v>2.42837579650321</v>
      </c>
      <c r="G425" s="3">
        <v>1.9214829045731501</v>
      </c>
      <c r="H425" s="3">
        <v>85.85</v>
      </c>
      <c r="I425" s="11">
        <v>19298</v>
      </c>
      <c r="J425" s="11">
        <v>38885</v>
      </c>
      <c r="K425" s="3">
        <v>209</v>
      </c>
    </row>
    <row r="426" spans="1:11" ht="23.25" x14ac:dyDescent="0.35">
      <c r="A426" s="9" t="s">
        <v>13</v>
      </c>
      <c r="B426" s="3">
        <v>3.3417160925167798E-2</v>
      </c>
      <c r="C426" s="3">
        <v>29.506026453614599</v>
      </c>
      <c r="D426" s="3">
        <v>0.88631452611551098</v>
      </c>
      <c r="E426" s="3">
        <v>0.99092452774141604</v>
      </c>
      <c r="F426" s="3">
        <v>2.8867446279920101</v>
      </c>
      <c r="G426" s="3">
        <v>2.18341895169584</v>
      </c>
      <c r="H426" s="3">
        <v>86.09</v>
      </c>
      <c r="I426" s="11">
        <v>19298</v>
      </c>
      <c r="J426" s="11">
        <v>38885</v>
      </c>
      <c r="K426" s="3">
        <v>209</v>
      </c>
    </row>
    <row r="427" spans="1:11" ht="23.25" x14ac:dyDescent="0.35">
      <c r="A427" s="9" t="s">
        <v>14</v>
      </c>
      <c r="B427" s="3">
        <v>3.89120210629013E-2</v>
      </c>
      <c r="C427" s="3">
        <v>28.185983336426599</v>
      </c>
      <c r="D427" s="3">
        <v>0.84187238363070105</v>
      </c>
      <c r="E427" s="3">
        <v>0.98850813617114697</v>
      </c>
      <c r="F427" s="3">
        <v>3.09972050599773</v>
      </c>
      <c r="G427" s="3">
        <v>2.4415324407608598</v>
      </c>
      <c r="H427" s="3">
        <v>86.01</v>
      </c>
      <c r="I427" s="11">
        <v>19298</v>
      </c>
      <c r="J427" s="11">
        <v>38885</v>
      </c>
      <c r="K427" s="3">
        <v>208.92</v>
      </c>
    </row>
    <row r="428" spans="1:11" ht="23.25" x14ac:dyDescent="0.35">
      <c r="A428" s="9" t="s">
        <v>15</v>
      </c>
      <c r="B428" s="3">
        <v>3.4229271154331699E-2</v>
      </c>
      <c r="C428" s="3">
        <v>29.298086546765401</v>
      </c>
      <c r="D428" s="3">
        <v>0.89574359230791101</v>
      </c>
      <c r="E428" s="3">
        <v>0.98883563898333704</v>
      </c>
      <c r="F428" s="3">
        <v>3.1463180453203701</v>
      </c>
      <c r="G428" s="3">
        <v>2.57030711982499</v>
      </c>
      <c r="H428" s="3">
        <v>86.37</v>
      </c>
      <c r="I428" s="11">
        <v>19154</v>
      </c>
      <c r="J428" s="11">
        <v>38597</v>
      </c>
      <c r="K428" s="3">
        <v>209</v>
      </c>
    </row>
    <row r="429" spans="1:11" ht="23.25" x14ac:dyDescent="0.35">
      <c r="A429" s="9" t="s">
        <v>16</v>
      </c>
      <c r="B429" s="3">
        <v>3.0756912017480299E-2</v>
      </c>
      <c r="C429" s="3">
        <v>30.222162541819198</v>
      </c>
      <c r="D429" s="3">
        <v>0.897907534704946</v>
      </c>
      <c r="E429" s="3">
        <v>0.99305725554139401</v>
      </c>
      <c r="F429" s="3">
        <v>2.5641779171825299</v>
      </c>
      <c r="G429" s="3">
        <v>2.0396263941941499</v>
      </c>
      <c r="H429" s="3">
        <v>86.02</v>
      </c>
      <c r="I429" s="11">
        <v>19250</v>
      </c>
      <c r="J429" s="11">
        <v>38789</v>
      </c>
      <c r="K429" s="3">
        <v>208.93</v>
      </c>
    </row>
    <row r="430" spans="1:11" ht="23.25" x14ac:dyDescent="0.35">
      <c r="A430" s="9" t="s">
        <v>17</v>
      </c>
      <c r="B430" s="3">
        <v>3.6055745818540499E-2</v>
      </c>
      <c r="C430" s="3">
        <v>28.8473214965165</v>
      </c>
      <c r="D430" s="3">
        <v>0.87327340273357701</v>
      </c>
      <c r="E430" s="3">
        <v>0.99162166553618902</v>
      </c>
      <c r="F430" s="3">
        <v>2.8232772137258602</v>
      </c>
      <c r="G430" s="3">
        <v>2.07006662633419</v>
      </c>
      <c r="H430" s="3">
        <v>86.37</v>
      </c>
      <c r="I430" s="11">
        <v>19490</v>
      </c>
      <c r="J430" s="11">
        <v>39269</v>
      </c>
      <c r="K430" s="3">
        <v>209</v>
      </c>
    </row>
    <row r="431" spans="1:11" ht="23.25" x14ac:dyDescent="0.35">
      <c r="A431" s="9" t="s">
        <v>18</v>
      </c>
      <c r="B431" s="3">
        <v>3.0665460823639901E-2</v>
      </c>
      <c r="C431" s="3">
        <v>30.250389375155802</v>
      </c>
      <c r="D431" s="3">
        <v>0.88255093805987195</v>
      </c>
      <c r="E431" s="3">
        <v>0.99189785316645296</v>
      </c>
      <c r="F431" s="3">
        <v>2.6990961645451002</v>
      </c>
      <c r="G431" s="3">
        <v>1.93775561682729</v>
      </c>
      <c r="H431" s="3">
        <v>85.97</v>
      </c>
      <c r="I431" s="11">
        <v>19874</v>
      </c>
      <c r="J431" s="11">
        <v>40037</v>
      </c>
      <c r="K431" s="3">
        <v>208.93</v>
      </c>
    </row>
    <row r="432" spans="1:11" ht="23.25" x14ac:dyDescent="0.35">
      <c r="A432" s="10" t="s">
        <v>34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23.25" x14ac:dyDescent="0.35">
      <c r="A433" s="9" t="s">
        <v>11</v>
      </c>
      <c r="B433" s="3">
        <v>1.3266576832553801E-2</v>
      </c>
      <c r="C433" s="3">
        <v>37.485385116137699</v>
      </c>
      <c r="D433" s="3">
        <v>0.97813490738542197</v>
      </c>
      <c r="E433" s="3">
        <v>0.99790088740288796</v>
      </c>
      <c r="F433" s="3">
        <v>1.42565291729621</v>
      </c>
      <c r="G433" s="3">
        <v>1.3573546358550499</v>
      </c>
      <c r="H433" s="3">
        <v>86.35</v>
      </c>
      <c r="I433" s="11">
        <v>19298</v>
      </c>
      <c r="J433" s="11">
        <v>38885</v>
      </c>
      <c r="K433" s="3">
        <v>209</v>
      </c>
    </row>
    <row r="434" spans="1:11" ht="23.25" x14ac:dyDescent="0.35">
      <c r="A434" s="9" t="s">
        <v>12</v>
      </c>
      <c r="B434" s="3">
        <v>1.48770891510373E-2</v>
      </c>
      <c r="C434" s="3">
        <v>36.499782696087799</v>
      </c>
      <c r="D434" s="3">
        <v>0.97576777925819702</v>
      </c>
      <c r="E434" s="3">
        <v>0.99725687309397104</v>
      </c>
      <c r="F434" s="3">
        <v>1.6439581884249399</v>
      </c>
      <c r="G434" s="3">
        <v>1.4347770712529699</v>
      </c>
      <c r="H434" s="3">
        <v>85.99</v>
      </c>
      <c r="I434" s="11">
        <v>19298</v>
      </c>
      <c r="J434" s="11">
        <v>38885</v>
      </c>
      <c r="K434" s="3">
        <v>209</v>
      </c>
    </row>
    <row r="435" spans="1:11" ht="23.25" x14ac:dyDescent="0.35">
      <c r="A435" s="9" t="s">
        <v>13</v>
      </c>
      <c r="B435" s="3">
        <v>1.8478548021708199E-2</v>
      </c>
      <c r="C435" s="3">
        <v>34.629738822206903</v>
      </c>
      <c r="D435" s="3">
        <v>0.96696452987183401</v>
      </c>
      <c r="E435" s="3">
        <v>0.99707323553881699</v>
      </c>
      <c r="F435" s="3">
        <v>1.64486323961139</v>
      </c>
      <c r="G435" s="3">
        <v>1.5310062190871001</v>
      </c>
      <c r="H435" s="3">
        <v>86.3</v>
      </c>
      <c r="I435" s="11">
        <v>19298</v>
      </c>
      <c r="J435" s="11">
        <v>38885</v>
      </c>
      <c r="K435" s="3">
        <v>209</v>
      </c>
    </row>
    <row r="436" spans="1:11" ht="23.25" x14ac:dyDescent="0.35">
      <c r="A436" s="9" t="s">
        <v>14</v>
      </c>
      <c r="B436" s="3">
        <v>2.2829975102420599E-2</v>
      </c>
      <c r="C436" s="3">
        <v>32.802966445155398</v>
      </c>
      <c r="D436" s="3">
        <v>0.95569331504666999</v>
      </c>
      <c r="E436" s="3">
        <v>0.99629867191871202</v>
      </c>
      <c r="F436" s="3">
        <v>1.8826036842482601</v>
      </c>
      <c r="G436" s="3">
        <v>1.7439920079756099</v>
      </c>
      <c r="H436" s="3">
        <v>85.79</v>
      </c>
      <c r="I436" s="11">
        <v>19298</v>
      </c>
      <c r="J436" s="11">
        <v>38885</v>
      </c>
      <c r="K436" s="3">
        <v>208.92</v>
      </c>
    </row>
    <row r="437" spans="1:11" ht="23.25" x14ac:dyDescent="0.35">
      <c r="A437" s="9" t="s">
        <v>15</v>
      </c>
      <c r="B437" s="3">
        <v>2.60707858453323E-2</v>
      </c>
      <c r="C437" s="3">
        <v>31.658153371858301</v>
      </c>
      <c r="D437" s="3">
        <v>0.93780276315139799</v>
      </c>
      <c r="E437" s="3">
        <v>0.99282918023632105</v>
      </c>
      <c r="F437" s="3">
        <v>2.5071701090068199</v>
      </c>
      <c r="G437" s="3">
        <v>2.4869843614795299</v>
      </c>
      <c r="H437" s="3">
        <v>86.29</v>
      </c>
      <c r="I437" s="11">
        <v>19154</v>
      </c>
      <c r="J437" s="11">
        <v>38597</v>
      </c>
      <c r="K437" s="3">
        <v>209</v>
      </c>
    </row>
    <row r="438" spans="1:11" ht="23.25" x14ac:dyDescent="0.35">
      <c r="A438" s="9" t="s">
        <v>16</v>
      </c>
      <c r="B438" s="3">
        <v>1.6369305777535498E-2</v>
      </c>
      <c r="C438" s="3">
        <v>35.675655866064503</v>
      </c>
      <c r="D438" s="3">
        <v>0.97188635969006798</v>
      </c>
      <c r="E438" s="3">
        <v>0.99815440461906102</v>
      </c>
      <c r="F438" s="3">
        <v>1.3708416205693501</v>
      </c>
      <c r="G438" s="3">
        <v>1.5795458121974399</v>
      </c>
      <c r="H438" s="3">
        <v>86.16</v>
      </c>
      <c r="I438" s="11">
        <v>19250</v>
      </c>
      <c r="J438" s="11">
        <v>38789</v>
      </c>
      <c r="K438" s="3">
        <v>208.93</v>
      </c>
    </row>
    <row r="439" spans="1:11" ht="23.25" x14ac:dyDescent="0.35">
      <c r="A439" s="9" t="s">
        <v>17</v>
      </c>
      <c r="B439" s="3">
        <v>1.2811875881329799E-2</v>
      </c>
      <c r="C439" s="3">
        <v>37.776257985048801</v>
      </c>
      <c r="D439" s="3">
        <v>0.97567687351933097</v>
      </c>
      <c r="E439" s="3">
        <v>0.997240226037439</v>
      </c>
      <c r="F439" s="3">
        <v>1.7232087234325799</v>
      </c>
      <c r="G439" s="3">
        <v>1.24118379024371</v>
      </c>
      <c r="H439" s="3">
        <v>86.25</v>
      </c>
      <c r="I439" s="11">
        <v>19490</v>
      </c>
      <c r="J439" s="11">
        <v>39269</v>
      </c>
      <c r="K439" s="3">
        <v>209</v>
      </c>
    </row>
    <row r="440" spans="1:11" ht="23.25" x14ac:dyDescent="0.35">
      <c r="A440" s="9" t="s">
        <v>18</v>
      </c>
      <c r="B440" s="3">
        <v>1.3444502356889701E-2</v>
      </c>
      <c r="C440" s="3">
        <v>37.369272027131998</v>
      </c>
      <c r="D440" s="3">
        <v>0.974055973196434</v>
      </c>
      <c r="E440" s="3">
        <v>0.99722084299445102</v>
      </c>
      <c r="F440" s="3">
        <v>1.6617910387233401</v>
      </c>
      <c r="G440" s="3">
        <v>1.2862113854602</v>
      </c>
      <c r="H440" s="3">
        <v>86.36</v>
      </c>
      <c r="I440" s="11">
        <v>19874</v>
      </c>
      <c r="J440" s="11">
        <v>40037</v>
      </c>
      <c r="K440" s="3">
        <v>208.93</v>
      </c>
    </row>
    <row r="441" spans="1:11" ht="23.25" x14ac:dyDescent="0.35">
      <c r="A441" s="10" t="s">
        <v>35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ht="23.25" x14ac:dyDescent="0.35">
      <c r="A442" s="9" t="s">
        <v>11</v>
      </c>
      <c r="B442" s="3">
        <v>1.3752235070673901E-2</v>
      </c>
      <c r="C442" s="3">
        <v>37.176567143243901</v>
      </c>
      <c r="D442" s="3">
        <v>0.97719716323213601</v>
      </c>
      <c r="E442" s="3">
        <v>0.99792431205171095</v>
      </c>
      <c r="F442" s="3">
        <v>1.4120227137364201</v>
      </c>
      <c r="G442" s="3">
        <v>1.4169626572370999</v>
      </c>
      <c r="H442" s="3">
        <v>86.22</v>
      </c>
      <c r="I442" s="11">
        <v>19298</v>
      </c>
      <c r="J442" s="11">
        <v>38885</v>
      </c>
      <c r="K442" s="3">
        <v>209</v>
      </c>
    </row>
    <row r="443" spans="1:11" ht="23.25" x14ac:dyDescent="0.35">
      <c r="A443" s="9" t="s">
        <v>12</v>
      </c>
      <c r="B443" s="3">
        <v>1.4090104839680199E-2</v>
      </c>
      <c r="C443" s="3">
        <v>36.968926477436199</v>
      </c>
      <c r="D443" s="3">
        <v>0.97679954942894198</v>
      </c>
      <c r="E443" s="3">
        <v>0.99774586155309297</v>
      </c>
      <c r="F443" s="3">
        <v>1.4717141333674399</v>
      </c>
      <c r="G443" s="3">
        <v>1.39444117566604</v>
      </c>
      <c r="H443" s="3">
        <v>86.07</v>
      </c>
      <c r="I443" s="11">
        <v>19298</v>
      </c>
      <c r="J443" s="11">
        <v>38885</v>
      </c>
      <c r="K443" s="3">
        <v>209</v>
      </c>
    </row>
    <row r="444" spans="1:11" ht="23.25" x14ac:dyDescent="0.35">
      <c r="A444" s="9" t="s">
        <v>13</v>
      </c>
      <c r="B444" s="3">
        <v>1.7461326606604401E-2</v>
      </c>
      <c r="C444" s="3">
        <v>35.1175586736152</v>
      </c>
      <c r="D444" s="3">
        <v>0.97102928304741398</v>
      </c>
      <c r="E444" s="3">
        <v>0.99701866277814899</v>
      </c>
      <c r="F444" s="3">
        <v>1.6682312843561999</v>
      </c>
      <c r="G444" s="3">
        <v>1.42406808168633</v>
      </c>
      <c r="H444" s="3">
        <v>86.34</v>
      </c>
      <c r="I444" s="11">
        <v>19298</v>
      </c>
      <c r="J444" s="11">
        <v>38885</v>
      </c>
      <c r="K444" s="3">
        <v>209</v>
      </c>
    </row>
    <row r="445" spans="1:11" ht="23.25" x14ac:dyDescent="0.35">
      <c r="A445" s="9" t="s">
        <v>14</v>
      </c>
      <c r="B445" s="3">
        <v>2.2265839717837001E-2</v>
      </c>
      <c r="C445" s="3">
        <v>33.021753074059497</v>
      </c>
      <c r="D445" s="3">
        <v>0.96473066721729395</v>
      </c>
      <c r="E445" s="3">
        <v>0.99615372329610996</v>
      </c>
      <c r="F445" s="3">
        <v>1.97588456170724</v>
      </c>
      <c r="G445" s="3">
        <v>1.68461813401604</v>
      </c>
      <c r="H445" s="3">
        <v>85.82</v>
      </c>
      <c r="I445" s="11">
        <v>19298</v>
      </c>
      <c r="J445" s="11">
        <v>38885</v>
      </c>
      <c r="K445" s="3">
        <v>208.92</v>
      </c>
    </row>
    <row r="446" spans="1:11" ht="23.25" x14ac:dyDescent="0.35">
      <c r="A446" s="9" t="s">
        <v>15</v>
      </c>
      <c r="B446" s="3">
        <v>2.6156690757982399E-2</v>
      </c>
      <c r="C446" s="3">
        <v>31.629960711429</v>
      </c>
      <c r="D446" s="3">
        <v>0.93780441472042597</v>
      </c>
      <c r="E446" s="3">
        <v>0.99283261250404198</v>
      </c>
      <c r="F446" s="3">
        <v>2.5040682936700298</v>
      </c>
      <c r="G446" s="3">
        <v>2.4966979576963499</v>
      </c>
      <c r="H446" s="3">
        <v>86.5</v>
      </c>
      <c r="I446" s="11">
        <v>19154</v>
      </c>
      <c r="J446" s="11">
        <v>38597</v>
      </c>
      <c r="K446" s="3">
        <v>209</v>
      </c>
    </row>
    <row r="447" spans="1:11" ht="23.25" x14ac:dyDescent="0.35">
      <c r="A447" s="9" t="s">
        <v>16</v>
      </c>
      <c r="B447" s="3">
        <v>1.5460275497491001E-2</v>
      </c>
      <c r="C447" s="3">
        <v>36.170697706817201</v>
      </c>
      <c r="D447" s="3">
        <v>0.97466193212755703</v>
      </c>
      <c r="E447" s="3">
        <v>0.99839714008504099</v>
      </c>
      <c r="F447" s="3">
        <v>1.28074505447265</v>
      </c>
      <c r="G447" s="3">
        <v>1.53527369993618</v>
      </c>
      <c r="H447" s="3">
        <v>86.07</v>
      </c>
      <c r="I447" s="11">
        <v>19250</v>
      </c>
      <c r="J447" s="11">
        <v>38789</v>
      </c>
      <c r="K447" s="3">
        <v>208.93</v>
      </c>
    </row>
    <row r="448" spans="1:11" ht="23.25" x14ac:dyDescent="0.35">
      <c r="A448" s="9" t="s">
        <v>17</v>
      </c>
      <c r="B448" s="3">
        <v>1.29671388758679E-2</v>
      </c>
      <c r="C448" s="3">
        <v>37.682360374695399</v>
      </c>
      <c r="D448" s="3">
        <v>0.97905861794614901</v>
      </c>
      <c r="E448" s="3">
        <v>0.99744278433761502</v>
      </c>
      <c r="F448" s="3">
        <v>1.81276274018549</v>
      </c>
      <c r="G448" s="3">
        <v>1.2496184335384399</v>
      </c>
      <c r="H448" s="3">
        <v>87.95</v>
      </c>
      <c r="I448" s="11">
        <v>19490</v>
      </c>
      <c r="J448" s="11">
        <v>39269</v>
      </c>
      <c r="K448" s="3">
        <v>209</v>
      </c>
    </row>
    <row r="449" spans="1:11" ht="23.25" x14ac:dyDescent="0.35">
      <c r="A449" s="9" t="s">
        <v>18</v>
      </c>
      <c r="B449" s="3">
        <v>1.28534538106023E-2</v>
      </c>
      <c r="C449" s="3">
        <v>37.760638022925697</v>
      </c>
      <c r="D449" s="3">
        <v>0.97894019301637303</v>
      </c>
      <c r="E449" s="3">
        <v>0.99775454585739998</v>
      </c>
      <c r="F449" s="3">
        <v>1.5107952945011101</v>
      </c>
      <c r="G449" s="3">
        <v>1.23334540111918</v>
      </c>
      <c r="H449" s="3">
        <v>87.1</v>
      </c>
      <c r="I449" s="11">
        <v>19874</v>
      </c>
      <c r="J449" s="11">
        <v>40037</v>
      </c>
      <c r="K449" s="3">
        <v>208.93</v>
      </c>
    </row>
    <row r="450" spans="1:11" ht="23.25" x14ac:dyDescent="0.35">
      <c r="A450" s="10" t="s">
        <v>36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23.25" x14ac:dyDescent="0.35">
      <c r="A451" s="9" t="s">
        <v>11</v>
      </c>
      <c r="B451" s="3">
        <v>1.27102636119115E-2</v>
      </c>
      <c r="C451" s="3">
        <v>37.847377371586397</v>
      </c>
      <c r="D451" s="3">
        <v>0.97885763903118395</v>
      </c>
      <c r="E451" s="3">
        <v>0.99793259813400703</v>
      </c>
      <c r="F451" s="3">
        <v>1.40059401125683</v>
      </c>
      <c r="G451" s="3">
        <v>1.30306284952479</v>
      </c>
      <c r="H451" s="3">
        <v>87.27</v>
      </c>
      <c r="I451" s="11">
        <v>19298</v>
      </c>
      <c r="J451" s="11">
        <v>38885</v>
      </c>
      <c r="K451" s="3">
        <v>209</v>
      </c>
    </row>
    <row r="452" spans="1:11" ht="23.25" x14ac:dyDescent="0.35">
      <c r="A452" s="9" t="s">
        <v>12</v>
      </c>
      <c r="B452" s="3">
        <v>1.62977068614205E-2</v>
      </c>
      <c r="C452" s="3">
        <v>35.711315127764202</v>
      </c>
      <c r="D452" s="3">
        <v>0.97201804879120401</v>
      </c>
      <c r="E452" s="3">
        <v>0.99743391887213395</v>
      </c>
      <c r="F452" s="3">
        <v>1.56633034796463</v>
      </c>
      <c r="G452" s="3">
        <v>1.4767594693166799</v>
      </c>
      <c r="H452" s="3">
        <v>86.68</v>
      </c>
      <c r="I452" s="11">
        <v>19298</v>
      </c>
      <c r="J452" s="11">
        <v>38885</v>
      </c>
      <c r="K452" s="3">
        <v>209</v>
      </c>
    </row>
    <row r="453" spans="1:11" ht="23.25" x14ac:dyDescent="0.35">
      <c r="A453" s="9" t="s">
        <v>13</v>
      </c>
      <c r="B453" s="3">
        <v>2.12993075225274E-2</v>
      </c>
      <c r="C453" s="3">
        <v>33.402747013075398</v>
      </c>
      <c r="D453" s="3">
        <v>0.95542060839920995</v>
      </c>
      <c r="E453" s="3">
        <v>0.99606875126509697</v>
      </c>
      <c r="F453" s="3">
        <v>1.8702451601130301</v>
      </c>
      <c r="G453" s="3">
        <v>1.66526810137569</v>
      </c>
      <c r="H453" s="3">
        <v>87.36</v>
      </c>
      <c r="I453" s="11">
        <v>19298</v>
      </c>
      <c r="J453" s="11">
        <v>38885</v>
      </c>
      <c r="K453" s="3">
        <v>209</v>
      </c>
    </row>
    <row r="454" spans="1:11" ht="23.25" x14ac:dyDescent="0.35">
      <c r="A454" s="9" t="s">
        <v>14</v>
      </c>
      <c r="B454" s="3">
        <v>3.0400323122036998E-2</v>
      </c>
      <c r="C454" s="3">
        <v>30.328020635710299</v>
      </c>
      <c r="D454" s="3">
        <v>0.90755106063459401</v>
      </c>
      <c r="E454" s="3">
        <v>0.99271250149947099</v>
      </c>
      <c r="F454" s="3">
        <v>2.6711207296414199</v>
      </c>
      <c r="G454" s="3">
        <v>2.0405696006298499</v>
      </c>
      <c r="H454" s="3">
        <v>86.06</v>
      </c>
      <c r="I454" s="11">
        <v>19298</v>
      </c>
      <c r="J454" s="11">
        <v>38885</v>
      </c>
      <c r="K454" s="3">
        <v>208.92</v>
      </c>
    </row>
    <row r="455" spans="1:11" ht="23.25" x14ac:dyDescent="0.35">
      <c r="A455" s="9" t="s">
        <v>15</v>
      </c>
      <c r="B455" s="3">
        <v>2.63349270485338E-2</v>
      </c>
      <c r="C455" s="3">
        <v>31.570922864839002</v>
      </c>
      <c r="D455" s="3">
        <v>0.93631828100342396</v>
      </c>
      <c r="E455" s="3">
        <v>0.99266565554360897</v>
      </c>
      <c r="F455" s="3">
        <v>2.5393153666612398</v>
      </c>
      <c r="G455" s="3">
        <v>2.4757901083167</v>
      </c>
      <c r="H455" s="3">
        <v>86.53</v>
      </c>
      <c r="I455" s="11">
        <v>19154</v>
      </c>
      <c r="J455" s="11">
        <v>38597</v>
      </c>
      <c r="K455" s="3">
        <v>209</v>
      </c>
    </row>
    <row r="456" spans="1:11" ht="23.25" x14ac:dyDescent="0.35">
      <c r="A456" s="9" t="s">
        <v>16</v>
      </c>
      <c r="B456" s="3">
        <v>1.72389933147176E-2</v>
      </c>
      <c r="C456" s="3">
        <v>35.228009357615598</v>
      </c>
      <c r="D456" s="3">
        <v>0.96905130431837005</v>
      </c>
      <c r="E456" s="3">
        <v>0.99783846204770599</v>
      </c>
      <c r="F456" s="3">
        <v>1.4517167079878901</v>
      </c>
      <c r="G456" s="3">
        <v>1.56174356445604</v>
      </c>
      <c r="H456" s="3">
        <v>85.9</v>
      </c>
      <c r="I456" s="11">
        <v>19250</v>
      </c>
      <c r="J456" s="11">
        <v>38789</v>
      </c>
      <c r="K456" s="3">
        <v>208.93</v>
      </c>
    </row>
    <row r="457" spans="1:11" ht="23.25" x14ac:dyDescent="0.35">
      <c r="A457" s="9" t="s">
        <v>17</v>
      </c>
      <c r="B457" s="3">
        <v>1.5482292798576399E-2</v>
      </c>
      <c r="C457" s="3">
        <v>36.147576413158099</v>
      </c>
      <c r="D457" s="3">
        <v>0.96987423604953804</v>
      </c>
      <c r="E457" s="3">
        <v>0.99699923010504299</v>
      </c>
      <c r="F457" s="3">
        <v>1.7035889422566</v>
      </c>
      <c r="G457" s="3">
        <v>1.3274959302898099</v>
      </c>
      <c r="H457" s="3">
        <v>86.17</v>
      </c>
      <c r="I457" s="11">
        <v>19490</v>
      </c>
      <c r="J457" s="11">
        <v>39269</v>
      </c>
      <c r="K457" s="3">
        <v>209</v>
      </c>
    </row>
    <row r="458" spans="1:11" ht="23.25" x14ac:dyDescent="0.35">
      <c r="A458" s="9" t="s">
        <v>18</v>
      </c>
      <c r="B458" s="3">
        <v>1.56992792995891E-2</v>
      </c>
      <c r="C458" s="3">
        <v>36.030870713061098</v>
      </c>
      <c r="D458" s="3">
        <v>0.96662992318832897</v>
      </c>
      <c r="E458" s="3">
        <v>0.99654804015473097</v>
      </c>
      <c r="F458" s="3">
        <v>1.82776801539948</v>
      </c>
      <c r="G458" s="3">
        <v>1.34478239202717</v>
      </c>
      <c r="H458" s="3">
        <v>86</v>
      </c>
      <c r="I458" s="11">
        <v>19874</v>
      </c>
      <c r="J458" s="11">
        <v>40037</v>
      </c>
      <c r="K458" s="3">
        <v>208.93</v>
      </c>
    </row>
    <row r="459" spans="1:11" ht="23.25" x14ac:dyDescent="0.35">
      <c r="A459" s="10" t="s">
        <v>37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ht="23.25" x14ac:dyDescent="0.35">
      <c r="A460" s="9" t="s">
        <v>11</v>
      </c>
      <c r="B460" s="3">
        <v>1.4838845081689899E-2</v>
      </c>
      <c r="C460" s="3">
        <v>36.526728240997898</v>
      </c>
      <c r="D460" s="3">
        <v>0.97568203864405501</v>
      </c>
      <c r="E460" s="3">
        <v>0.99761076652111802</v>
      </c>
      <c r="F460" s="3">
        <v>1.5228360054269301</v>
      </c>
      <c r="G460" s="3">
        <v>1.4890566913087599</v>
      </c>
      <c r="H460" s="3">
        <v>86.35</v>
      </c>
      <c r="I460" s="11">
        <v>19298</v>
      </c>
      <c r="J460" s="11">
        <v>38885</v>
      </c>
      <c r="K460" s="3">
        <v>209</v>
      </c>
    </row>
    <row r="461" spans="1:11" ht="23.25" x14ac:dyDescent="0.35">
      <c r="A461" s="9" t="s">
        <v>12</v>
      </c>
      <c r="B461" s="3">
        <v>1.4333488455516101E-2</v>
      </c>
      <c r="C461" s="3">
        <v>36.820233680500401</v>
      </c>
      <c r="D461" s="3">
        <v>0.97642113996562097</v>
      </c>
      <c r="E461" s="3">
        <v>0.99765367888913803</v>
      </c>
      <c r="F461" s="3">
        <v>1.50673869486571</v>
      </c>
      <c r="G461" s="3">
        <v>1.4172472840264201</v>
      </c>
      <c r="H461" s="3">
        <v>85.95</v>
      </c>
      <c r="I461" s="11">
        <v>19298</v>
      </c>
      <c r="J461" s="11">
        <v>38885</v>
      </c>
      <c r="K461" s="3">
        <v>209</v>
      </c>
    </row>
    <row r="462" spans="1:11" ht="23.25" x14ac:dyDescent="0.35">
      <c r="A462" s="9" t="s">
        <v>13</v>
      </c>
      <c r="B462" s="3">
        <v>1.7009219656087999E-2</v>
      </c>
      <c r="C462" s="3">
        <v>35.344235437421297</v>
      </c>
      <c r="D462" s="3">
        <v>0.97199090675145805</v>
      </c>
      <c r="E462" s="3">
        <v>0.997231691942712</v>
      </c>
      <c r="F462" s="3">
        <v>1.63512788856222</v>
      </c>
      <c r="G462" s="3">
        <v>1.43567267980788</v>
      </c>
      <c r="H462" s="3">
        <v>86</v>
      </c>
      <c r="I462" s="11">
        <v>19298</v>
      </c>
      <c r="J462" s="11">
        <v>38885</v>
      </c>
      <c r="K462" s="3">
        <v>209</v>
      </c>
    </row>
    <row r="463" spans="1:11" ht="23.25" x14ac:dyDescent="0.35">
      <c r="A463" s="9" t="s">
        <v>14</v>
      </c>
      <c r="B463" s="3">
        <v>2.1833107516065601E-2</v>
      </c>
      <c r="C463" s="3">
        <v>33.193130446617197</v>
      </c>
      <c r="D463" s="3">
        <v>0.96096713677617396</v>
      </c>
      <c r="E463" s="3">
        <v>0.99638169573658497</v>
      </c>
      <c r="F463" s="3">
        <v>1.9357247205022901</v>
      </c>
      <c r="G463" s="3">
        <v>1.6849003062061201</v>
      </c>
      <c r="H463" s="3">
        <v>85.65</v>
      </c>
      <c r="I463" s="11">
        <v>19298</v>
      </c>
      <c r="J463" s="11">
        <v>38885</v>
      </c>
      <c r="K463" s="3">
        <v>208.92</v>
      </c>
    </row>
    <row r="464" spans="1:11" ht="23.25" x14ac:dyDescent="0.35">
      <c r="A464" s="9" t="s">
        <v>15</v>
      </c>
      <c r="B464" s="3">
        <v>2.6133932313376101E-2</v>
      </c>
      <c r="C464" s="3">
        <v>31.6372489693026</v>
      </c>
      <c r="D464" s="3">
        <v>0.93780606131025601</v>
      </c>
      <c r="E464" s="3">
        <v>0.99281893063193705</v>
      </c>
      <c r="F464" s="3">
        <v>2.5031444419620001</v>
      </c>
      <c r="G464" s="3">
        <v>2.4920534290607401</v>
      </c>
      <c r="H464" s="3">
        <v>86.23</v>
      </c>
      <c r="I464" s="11">
        <v>19154</v>
      </c>
      <c r="J464" s="11">
        <v>38597</v>
      </c>
      <c r="K464" s="3">
        <v>209</v>
      </c>
    </row>
    <row r="465" spans="1:11" ht="23.25" x14ac:dyDescent="0.35">
      <c r="A465" s="9" t="s">
        <v>16</v>
      </c>
      <c r="B465" s="3">
        <v>1.5760774740895399E-2</v>
      </c>
      <c r="C465" s="3">
        <v>36.001308849116398</v>
      </c>
      <c r="D465" s="3">
        <v>0.97380181341613004</v>
      </c>
      <c r="E465" s="3">
        <v>0.99818144581485801</v>
      </c>
      <c r="F465" s="3">
        <v>1.3570755841112201</v>
      </c>
      <c r="G465" s="3">
        <v>1.53889818250793</v>
      </c>
      <c r="H465" s="3">
        <v>85.88</v>
      </c>
      <c r="I465" s="11">
        <v>19250</v>
      </c>
      <c r="J465" s="11">
        <v>38789</v>
      </c>
      <c r="K465" s="3">
        <v>208.93</v>
      </c>
    </row>
    <row r="466" spans="1:11" ht="23.25" x14ac:dyDescent="0.35">
      <c r="A466" s="9" t="s">
        <v>17</v>
      </c>
      <c r="B466" s="3">
        <v>1.3315572725753301E-2</v>
      </c>
      <c r="C466" s="3">
        <v>37.457804202104398</v>
      </c>
      <c r="D466" s="3">
        <v>0.97816633209927295</v>
      </c>
      <c r="E466" s="3">
        <v>0.99734884048864503</v>
      </c>
      <c r="F466" s="3">
        <v>1.6978598759386001</v>
      </c>
      <c r="G466" s="3">
        <v>1.2560831008661499</v>
      </c>
      <c r="H466" s="3">
        <v>86.34</v>
      </c>
      <c r="I466" s="11">
        <v>19490</v>
      </c>
      <c r="J466" s="11">
        <v>39269</v>
      </c>
      <c r="K466" s="3">
        <v>209</v>
      </c>
    </row>
    <row r="467" spans="1:11" ht="23.25" x14ac:dyDescent="0.35">
      <c r="A467" s="9" t="s">
        <v>18</v>
      </c>
      <c r="B467" s="3">
        <v>1.37672819754085E-2</v>
      </c>
      <c r="C467" s="3">
        <v>37.178043328589702</v>
      </c>
      <c r="D467" s="3">
        <v>0.97620808894192601</v>
      </c>
      <c r="E467" s="3">
        <v>0.99721100866194901</v>
      </c>
      <c r="F467" s="3">
        <v>1.7707161665153599</v>
      </c>
      <c r="G467" s="3">
        <v>1.2307249563554199</v>
      </c>
      <c r="H467" s="3">
        <v>85.98</v>
      </c>
      <c r="I467" s="11">
        <v>19874</v>
      </c>
      <c r="J467" s="11">
        <v>40037</v>
      </c>
      <c r="K467" s="3">
        <v>208.93</v>
      </c>
    </row>
    <row r="468" spans="1:11" ht="23.25" x14ac:dyDescent="0.35">
      <c r="A468" s="10" t="s">
        <v>38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23.25" x14ac:dyDescent="0.35">
      <c r="A469" s="9" t="s">
        <v>11</v>
      </c>
      <c r="B469" s="3">
        <v>1.9834791130478601E-2</v>
      </c>
      <c r="C469" s="3">
        <v>34.013220515015</v>
      </c>
      <c r="D469" s="3">
        <v>0.96264910694589201</v>
      </c>
      <c r="E469" s="3">
        <v>0.99722307583849501</v>
      </c>
      <c r="F469" s="3">
        <v>1.60784738533464</v>
      </c>
      <c r="G469" s="3">
        <v>1.5480507427174599</v>
      </c>
      <c r="H469" s="3">
        <v>86.33</v>
      </c>
      <c r="I469" s="11">
        <v>19298</v>
      </c>
      <c r="J469" s="11">
        <v>38885</v>
      </c>
      <c r="K469" s="3">
        <v>209</v>
      </c>
    </row>
    <row r="470" spans="1:11" ht="23.25" x14ac:dyDescent="0.35">
      <c r="A470" s="9" t="s">
        <v>12</v>
      </c>
      <c r="B470" s="3">
        <v>2.6456133238387899E-2</v>
      </c>
      <c r="C470" s="3">
        <v>31.525202788037198</v>
      </c>
      <c r="D470" s="3">
        <v>0.93493269691593095</v>
      </c>
      <c r="E470" s="3">
        <v>0.99537147007264204</v>
      </c>
      <c r="F470" s="3">
        <v>2.0480829935064402</v>
      </c>
      <c r="G470" s="3">
        <v>1.7914790049018301</v>
      </c>
      <c r="H470" s="3">
        <v>86.13</v>
      </c>
      <c r="I470" s="11">
        <v>19298</v>
      </c>
      <c r="J470" s="11">
        <v>38885</v>
      </c>
      <c r="K470" s="3">
        <v>209</v>
      </c>
    </row>
    <row r="471" spans="1:11" ht="23.25" x14ac:dyDescent="0.35">
      <c r="A471" s="9" t="s">
        <v>13</v>
      </c>
      <c r="B471" s="3">
        <v>2.9910914468091802E-2</v>
      </c>
      <c r="C471" s="3">
        <v>30.465334425440499</v>
      </c>
      <c r="D471" s="3">
        <v>0.91345118239818801</v>
      </c>
      <c r="E471" s="3">
        <v>0.99337273565418205</v>
      </c>
      <c r="F471" s="3">
        <v>2.4425948650681799</v>
      </c>
      <c r="G471" s="3">
        <v>2.0882859425017899</v>
      </c>
      <c r="H471" s="3">
        <v>86.17</v>
      </c>
      <c r="I471" s="11">
        <v>19298</v>
      </c>
      <c r="J471" s="11">
        <v>38885</v>
      </c>
      <c r="K471" s="3">
        <v>209</v>
      </c>
    </row>
    <row r="472" spans="1:11" ht="23.25" x14ac:dyDescent="0.35">
      <c r="A472" s="9" t="s">
        <v>14</v>
      </c>
      <c r="B472" s="3">
        <v>3.1334621690063402E-2</v>
      </c>
      <c r="C472" s="3">
        <v>30.0651018497454</v>
      </c>
      <c r="D472" s="3">
        <v>0.90869998846626299</v>
      </c>
      <c r="E472" s="3">
        <v>0.99226652630782697</v>
      </c>
      <c r="F472" s="3">
        <v>2.6605706779204401</v>
      </c>
      <c r="G472" s="3">
        <v>2.2671043503975401</v>
      </c>
      <c r="H472" s="3">
        <v>85.76</v>
      </c>
      <c r="I472" s="11">
        <v>19298</v>
      </c>
      <c r="J472" s="11">
        <v>38885</v>
      </c>
      <c r="K472" s="3">
        <v>208.92</v>
      </c>
    </row>
    <row r="473" spans="1:11" ht="23.25" x14ac:dyDescent="0.35">
      <c r="A473" s="9" t="s">
        <v>15</v>
      </c>
      <c r="B473" s="3">
        <v>2.86188645145448E-2</v>
      </c>
      <c r="C473" s="3">
        <v>30.8502929969783</v>
      </c>
      <c r="D473" s="3">
        <v>0.92383481972985404</v>
      </c>
      <c r="E473" s="3">
        <v>0.99129261576039296</v>
      </c>
      <c r="F473" s="3">
        <v>2.7572255864892701</v>
      </c>
      <c r="G473" s="3">
        <v>2.5121384540888099</v>
      </c>
      <c r="H473" s="3">
        <v>86.47</v>
      </c>
      <c r="I473" s="11">
        <v>19154</v>
      </c>
      <c r="J473" s="11">
        <v>38597</v>
      </c>
      <c r="K473" s="3">
        <v>209</v>
      </c>
    </row>
    <row r="474" spans="1:11" ht="23.25" x14ac:dyDescent="0.35">
      <c r="A474" s="9" t="s">
        <v>16</v>
      </c>
      <c r="B474" s="3">
        <v>2.9091019750139599E-2</v>
      </c>
      <c r="C474" s="3">
        <v>30.704301471767199</v>
      </c>
      <c r="D474" s="3">
        <v>0.93270472123917103</v>
      </c>
      <c r="E474" s="3">
        <v>0.99567356421137898</v>
      </c>
      <c r="F474" s="3">
        <v>2.06027313247932</v>
      </c>
      <c r="G474" s="3">
        <v>1.8885248939503101</v>
      </c>
      <c r="H474" s="3">
        <v>86.08</v>
      </c>
      <c r="I474" s="11">
        <v>19250</v>
      </c>
      <c r="J474" s="11">
        <v>38789</v>
      </c>
      <c r="K474" s="3">
        <v>208.93</v>
      </c>
    </row>
    <row r="475" spans="1:11" ht="23.25" x14ac:dyDescent="0.35">
      <c r="A475" s="9" t="s">
        <v>17</v>
      </c>
      <c r="B475" s="3">
        <v>2.90782621674321E-2</v>
      </c>
      <c r="C475" s="3">
        <v>30.708582235927398</v>
      </c>
      <c r="D475" s="3">
        <v>0.92253470749218902</v>
      </c>
      <c r="E475" s="3">
        <v>0.995125522437592</v>
      </c>
      <c r="F475" s="3">
        <v>2.1076674631946801</v>
      </c>
      <c r="G475" s="3">
        <v>1.84123287758055</v>
      </c>
      <c r="H475" s="3">
        <v>86.51</v>
      </c>
      <c r="I475" s="11">
        <v>19490</v>
      </c>
      <c r="J475" s="11">
        <v>39269</v>
      </c>
      <c r="K475" s="3">
        <v>209</v>
      </c>
    </row>
    <row r="476" spans="1:11" ht="23.25" x14ac:dyDescent="0.35">
      <c r="A476" s="9" t="s">
        <v>18</v>
      </c>
      <c r="B476" s="3">
        <v>2.9786029724245999E-2</v>
      </c>
      <c r="C476" s="3">
        <v>30.500076704245899</v>
      </c>
      <c r="D476" s="3">
        <v>0.91240842026882296</v>
      </c>
      <c r="E476" s="3">
        <v>0.99465340176155903</v>
      </c>
      <c r="F476" s="3">
        <v>2.2920235487621201</v>
      </c>
      <c r="G476" s="3">
        <v>1.8386544811688701</v>
      </c>
      <c r="H476" s="3">
        <v>86.03</v>
      </c>
      <c r="I476" s="11">
        <v>19874</v>
      </c>
      <c r="J476" s="11">
        <v>40037</v>
      </c>
      <c r="K476" s="3">
        <v>208.93</v>
      </c>
    </row>
    <row r="477" spans="1:11" ht="23.25" x14ac:dyDescent="0.35">
      <c r="A477" s="10" t="s">
        <v>19</v>
      </c>
      <c r="B477" s="10">
        <f>(SUM(B388:B395)+SUM(B397:B404)+SUM(B406:B413)+SUM(B415:B422)+SUM(B424:B431)+SUM(B433:B440)+SUM(B442:B449)+SUM(B451:B458)+SUM(B460:B467)+SUM(B469:B476))/80</f>
        <v>2.0499554225102395E-2</v>
      </c>
      <c r="C477" s="10">
        <f t="shared" ref="C477" si="16">(SUM(C388:C395)+SUM(C397:C404)+SUM(C406:C413)+SUM(C415:C422)+SUM(C424:C431)+SUM(C433:C440)+SUM(C442:C449)+SUM(C451:C458)+SUM(C460:C467)+SUM(C469:C476))/80</f>
        <v>34.195609953403633</v>
      </c>
      <c r="D477" s="10">
        <f t="shared" ref="D477" si="17">(SUM(D388:D395)+SUM(D397:D404)+SUM(D406:D413)+SUM(D415:D422)+SUM(D424:D431)+SUM(D433:D440)+SUM(D442:D449)+SUM(D451:D458)+SUM(D460:D467)+SUM(D469:D476))/80</f>
        <v>0.95278761296961501</v>
      </c>
      <c r="E477" s="10">
        <f t="shared" ref="E477:K477" si="18">(SUM(E388:E395)+SUM(E397:E404)+SUM(E406:E413)+SUM(E415:E422)+SUM(E424:E431)+SUM(E433:E440)+SUM(E442:E449)+SUM(E451:E458)+SUM(E460:E467)+SUM(E469:E476))/80</f>
        <v>0.99581260420194173</v>
      </c>
      <c r="F477" s="10">
        <f t="shared" si="18"/>
        <v>1.9295524620528373</v>
      </c>
      <c r="G477" s="10">
        <f t="shared" si="18"/>
        <v>1.6908727690247081</v>
      </c>
      <c r="H477" s="10">
        <f t="shared" si="18"/>
        <v>86.12062499999999</v>
      </c>
      <c r="I477" s="10">
        <f>(SUM(I388:I395)+SUM(I397:I404)+SUM(I406:I413)+SUM(I415:I422)+SUM(I424:I431)+SUM(I433:I440)+SUM(I442:I449)+SUM(I451:I458)+SUM(I460:I467)+SUM(I469:I476))/80</f>
        <v>19370</v>
      </c>
      <c r="J477" s="10">
        <f t="shared" si="18"/>
        <v>39029</v>
      </c>
      <c r="K477" s="10">
        <f t="shared" si="18"/>
        <v>208.97250000000003</v>
      </c>
    </row>
    <row r="478" spans="1:11" ht="23.25" x14ac:dyDescent="0.35">
      <c r="A478" s="10" t="s">
        <v>142</v>
      </c>
      <c r="B478" s="12">
        <f>SUM(B388:B391,B393:B395,B397:B400,B402:B404,B406:B409,B411:B413,B415:B418,B420:B422,B424:B427,B429:B431,B433:B436,B438:B440,B442:B445,B447:B449,B451:B454,B456:B458,B460:B463,B465:B467,B469:B472,B474:B476)/70</f>
        <v>1.9532244632180319E-2</v>
      </c>
      <c r="C478" s="12">
        <f t="shared" ref="C478:K478" si="19">SUM(C388:C391,C393:C395,C397:C400,C402:C404,C406:C409,C411:C413,C415:C418,C420:C422,C424:C427,C429:C431,C433:C436,C438:C440,C442:C445,C447:C449,C451:C454,C456:C458,C460:C463,C465:C467,C469:C472,C474:C476)/70</f>
        <v>34.60940574856059</v>
      </c>
      <c r="D478" s="12">
        <f t="shared" si="19"/>
        <v>0.95582264442316422</v>
      </c>
      <c r="E478" s="12">
        <f t="shared" si="19"/>
        <v>0.9963278387043033</v>
      </c>
      <c r="F478" s="12">
        <f t="shared" si="19"/>
        <v>1.8325875401621776</v>
      </c>
      <c r="G478" s="12">
        <f t="shared" si="19"/>
        <v>1.5758920375666468</v>
      </c>
      <c r="H478" s="12">
        <f t="shared" si="19"/>
        <v>86.100571428571456</v>
      </c>
      <c r="I478" s="12">
        <f t="shared" si="19"/>
        <v>19400.857142857141</v>
      </c>
      <c r="J478" s="12">
        <f t="shared" si="19"/>
        <v>39090.714285714283</v>
      </c>
      <c r="K478" s="12">
        <f t="shared" si="19"/>
        <v>208.96857142857149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61C6-8A9E-4D41-8F8D-0C62283E9551}">
  <dimension ref="B2:N572"/>
  <sheetViews>
    <sheetView topLeftCell="C466" zoomScaleNormal="100" workbookViewId="0">
      <selection activeCell="C478" sqref="C478:L478"/>
    </sheetView>
  </sheetViews>
  <sheetFormatPr defaultRowHeight="23.25" x14ac:dyDescent="0.35"/>
  <cols>
    <col min="1" max="1" width="9.140625" style="9"/>
    <col min="2" max="2" width="43.85546875" style="9" customWidth="1"/>
    <col min="3" max="3" width="12.710937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34.140625" style="9" customWidth="1"/>
    <col min="10" max="10" width="33.140625" style="9" customWidth="1"/>
    <col min="11" max="11" width="46.5703125" style="9" customWidth="1"/>
    <col min="12" max="12" width="51.28515625" style="9" customWidth="1"/>
    <col min="13" max="13" width="26.7109375" style="9" customWidth="1"/>
    <col min="14" max="14" width="52.5703125" style="9" customWidth="1"/>
    <col min="15" max="16384" width="9.140625" style="9"/>
  </cols>
  <sheetData>
    <row r="2" spans="2:14" x14ac:dyDescent="0.35">
      <c r="B2" s="9" t="s">
        <v>25</v>
      </c>
    </row>
    <row r="5" spans="2:14" x14ac:dyDescent="0.35">
      <c r="B5" s="9" t="s">
        <v>1</v>
      </c>
    </row>
    <row r="6" spans="2:14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4" x14ac:dyDescent="0.35">
      <c r="B7" s="10" t="s">
        <v>29</v>
      </c>
    </row>
    <row r="8" spans="2:14" x14ac:dyDescent="0.35">
      <c r="B8" s="9" t="s">
        <v>11</v>
      </c>
      <c r="C8" s="3">
        <v>1.8686872539938199E-2</v>
      </c>
      <c r="D8" s="3">
        <v>34.515999908057601</v>
      </c>
      <c r="E8" s="3">
        <v>0.97168167079058998</v>
      </c>
      <c r="F8" s="3">
        <v>0.92166769148676697</v>
      </c>
      <c r="G8" s="3">
        <v>14.1322116663255</v>
      </c>
      <c r="H8" s="3">
        <v>2.9263954036655999</v>
      </c>
      <c r="I8" s="3">
        <v>807.5</v>
      </c>
      <c r="J8" s="3">
        <v>6454588</v>
      </c>
      <c r="K8" s="3">
        <v>511515246080</v>
      </c>
      <c r="L8" s="3">
        <v>5370.83</v>
      </c>
      <c r="M8" s="3"/>
      <c r="N8" s="3"/>
    </row>
    <row r="9" spans="2:14" x14ac:dyDescent="0.35">
      <c r="B9" s="9" t="s">
        <v>12</v>
      </c>
      <c r="C9" s="3">
        <v>1.9772620164493E-2</v>
      </c>
      <c r="D9" s="3">
        <v>34.031803982372701</v>
      </c>
      <c r="E9" s="3">
        <v>0.964296048306853</v>
      </c>
      <c r="F9" s="3">
        <v>0.90656765432574504</v>
      </c>
      <c r="G9" s="3">
        <v>17.614317448483899</v>
      </c>
      <c r="H9" s="3">
        <v>3.2206435816477499</v>
      </c>
      <c r="I9" s="3">
        <v>803.45</v>
      </c>
      <c r="J9" s="3">
        <v>6454588</v>
      </c>
      <c r="K9" s="3">
        <v>511515246080</v>
      </c>
      <c r="L9" s="3">
        <v>5370.33</v>
      </c>
      <c r="M9" s="3"/>
      <c r="N9" s="3"/>
    </row>
    <row r="10" spans="2:14" x14ac:dyDescent="0.35">
      <c r="B10" s="9" t="s">
        <v>13</v>
      </c>
      <c r="C10" s="3">
        <v>2.51269187456944E-2</v>
      </c>
      <c r="D10" s="3">
        <v>31.960093894504901</v>
      </c>
      <c r="E10" s="3">
        <v>0.95609624262036397</v>
      </c>
      <c r="F10" s="3">
        <v>0.91626065441327698</v>
      </c>
      <c r="G10" s="3">
        <v>15.163966342793699</v>
      </c>
      <c r="H10" s="3">
        <v>4.0913546029371002</v>
      </c>
      <c r="I10" s="3">
        <v>795.74</v>
      </c>
      <c r="J10" s="3">
        <v>6454588</v>
      </c>
      <c r="K10" s="3">
        <v>511515246080</v>
      </c>
      <c r="L10" s="3">
        <v>5370.19</v>
      </c>
      <c r="M10" s="3"/>
      <c r="N10" s="3"/>
    </row>
    <row r="11" spans="2:14" x14ac:dyDescent="0.35">
      <c r="B11" s="9" t="s">
        <v>14</v>
      </c>
      <c r="C11" s="3">
        <v>3.6449492869108403E-2</v>
      </c>
      <c r="D11" s="3">
        <v>28.7456060136915</v>
      </c>
      <c r="E11" s="3">
        <v>0.93451905064288499</v>
      </c>
      <c r="F11" s="3">
        <v>0.91070028325740005</v>
      </c>
      <c r="G11" s="3">
        <v>15.041644129306601</v>
      </c>
      <c r="H11" s="3">
        <v>5.75367921294563</v>
      </c>
      <c r="I11" s="3">
        <v>802.82</v>
      </c>
      <c r="J11" s="3">
        <v>6454588</v>
      </c>
      <c r="K11" s="3">
        <v>511515246080</v>
      </c>
      <c r="L11" s="3">
        <v>5370.19</v>
      </c>
      <c r="M11" s="3"/>
      <c r="N11" s="3"/>
    </row>
    <row r="12" spans="2:14" x14ac:dyDescent="0.35">
      <c r="B12" s="9" t="s">
        <v>15</v>
      </c>
      <c r="C12" s="3">
        <v>6.3618489072394896E-2</v>
      </c>
      <c r="D12" s="3">
        <v>23.9184315089331</v>
      </c>
      <c r="E12" s="3">
        <v>0.83394305459080398</v>
      </c>
      <c r="F12" s="3">
        <v>0.88102875605948605</v>
      </c>
      <c r="G12" s="3">
        <v>17.8743401474905</v>
      </c>
      <c r="H12" s="3">
        <v>7.5385685794022796</v>
      </c>
      <c r="I12" s="3">
        <v>800.38</v>
      </c>
      <c r="J12" s="3">
        <v>6454588</v>
      </c>
      <c r="K12" s="3">
        <v>511515246080</v>
      </c>
      <c r="L12" s="3">
        <v>5370.52</v>
      </c>
      <c r="M12" s="3"/>
      <c r="N12" s="3"/>
    </row>
    <row r="13" spans="2:14" x14ac:dyDescent="0.35">
      <c r="B13" s="9" t="s">
        <v>16</v>
      </c>
      <c r="C13" s="3">
        <v>2.0858122277871399E-2</v>
      </c>
      <c r="D13" s="3">
        <v>33.570992166576197</v>
      </c>
      <c r="E13" s="3">
        <v>0.95789488970288295</v>
      </c>
      <c r="F13" s="3">
        <v>0.90210427263882398</v>
      </c>
      <c r="G13" s="3">
        <v>19.494721071008101</v>
      </c>
      <c r="H13" s="3">
        <v>3.2795149030947899</v>
      </c>
      <c r="I13" s="3">
        <v>797.07</v>
      </c>
      <c r="J13" s="3">
        <v>6454588</v>
      </c>
      <c r="K13" s="3">
        <v>511515246080</v>
      </c>
      <c r="L13" s="3">
        <v>5370.52</v>
      </c>
      <c r="M13" s="3"/>
      <c r="N13" s="3"/>
    </row>
    <row r="14" spans="2:14" x14ac:dyDescent="0.35">
      <c r="B14" s="9" t="s">
        <v>17</v>
      </c>
      <c r="C14" s="3">
        <v>1.42784897096649E-2</v>
      </c>
      <c r="D14" s="3">
        <v>36.835391384662103</v>
      </c>
      <c r="E14" s="3">
        <v>0.97097391810837896</v>
      </c>
      <c r="F14" s="3">
        <v>0.90823391796430697</v>
      </c>
      <c r="G14" s="3">
        <v>18.608336053246401</v>
      </c>
      <c r="H14" s="3">
        <v>2.3839315344994398</v>
      </c>
      <c r="I14" s="3">
        <v>800.98</v>
      </c>
      <c r="J14" s="3">
        <v>6454588</v>
      </c>
      <c r="K14" s="3">
        <v>511515246080</v>
      </c>
      <c r="L14" s="3">
        <v>5370.19</v>
      </c>
      <c r="M14" s="3"/>
      <c r="N14" s="3"/>
    </row>
    <row r="15" spans="2:14" x14ac:dyDescent="0.35">
      <c r="B15" s="9" t="s">
        <v>18</v>
      </c>
      <c r="C15" s="3">
        <v>1.4138647224626801E-2</v>
      </c>
      <c r="D15" s="3">
        <v>36.913764165122203</v>
      </c>
      <c r="E15" s="3">
        <v>0.97625761161341296</v>
      </c>
      <c r="F15" s="3">
        <v>0.92308833820953096</v>
      </c>
      <c r="G15" s="3">
        <v>16.109420721670599</v>
      </c>
      <c r="H15" s="3">
        <v>2.2922048687105199</v>
      </c>
      <c r="I15" s="3">
        <v>801.75</v>
      </c>
      <c r="J15" s="3">
        <v>6454588</v>
      </c>
      <c r="K15" s="3">
        <v>511515246080</v>
      </c>
      <c r="L15" s="3">
        <v>5370.19</v>
      </c>
      <c r="M15" s="3"/>
      <c r="N15" s="3"/>
    </row>
    <row r="16" spans="2:14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4" x14ac:dyDescent="0.35">
      <c r="B17" s="9" t="s">
        <v>11</v>
      </c>
      <c r="C17" s="3">
        <v>1.89521450092386E-2</v>
      </c>
      <c r="D17" s="3">
        <v>34.395316628226503</v>
      </c>
      <c r="E17" s="3">
        <v>0.97179076109113804</v>
      </c>
      <c r="F17" s="3">
        <v>0.92421294766172502</v>
      </c>
      <c r="G17" s="3">
        <v>14.8550641285195</v>
      </c>
      <c r="H17" s="3">
        <v>2.9385006333089798</v>
      </c>
      <c r="I17" s="3">
        <v>803.77</v>
      </c>
      <c r="J17" s="3">
        <v>6454588</v>
      </c>
      <c r="K17" s="3">
        <v>511515246080</v>
      </c>
      <c r="L17" s="3">
        <v>5370.83</v>
      </c>
      <c r="M17" s="3"/>
      <c r="N17" s="3"/>
    </row>
    <row r="18" spans="2:14" x14ac:dyDescent="0.35">
      <c r="B18" s="9" t="s">
        <v>12</v>
      </c>
      <c r="C18" s="3">
        <v>1.9965645865092401E-2</v>
      </c>
      <c r="D18" s="3">
        <v>33.948575129132301</v>
      </c>
      <c r="E18" s="3">
        <v>0.96270430680264496</v>
      </c>
      <c r="F18" s="3">
        <v>0.90326875887892699</v>
      </c>
      <c r="G18" s="3">
        <v>18.5591355017635</v>
      </c>
      <c r="H18" s="3">
        <v>3.2595999924657399</v>
      </c>
      <c r="I18" s="3">
        <v>802.51</v>
      </c>
      <c r="J18" s="3">
        <v>6454588</v>
      </c>
      <c r="K18" s="3">
        <v>511515246080</v>
      </c>
      <c r="L18" s="3">
        <v>5370.33</v>
      </c>
      <c r="M18" s="3"/>
      <c r="N18" s="3"/>
    </row>
    <row r="19" spans="2:14" x14ac:dyDescent="0.35">
      <c r="B19" s="9" t="s">
        <v>13</v>
      </c>
      <c r="C19" s="3">
        <v>2.5841901755633001E-2</v>
      </c>
      <c r="D19" s="3">
        <v>31.718860812441999</v>
      </c>
      <c r="E19" s="3">
        <v>0.95507001443724004</v>
      </c>
      <c r="F19" s="3">
        <v>0.91497836732576299</v>
      </c>
      <c r="G19" s="3">
        <v>14.9011890147573</v>
      </c>
      <c r="H19" s="3">
        <v>4.17243833989526</v>
      </c>
      <c r="I19" s="3">
        <v>799.36</v>
      </c>
      <c r="J19" s="3">
        <v>6454588</v>
      </c>
      <c r="K19" s="3">
        <v>511515246080</v>
      </c>
      <c r="L19" s="3">
        <v>5370.19</v>
      </c>
      <c r="M19" s="3"/>
      <c r="N19" s="3"/>
    </row>
    <row r="20" spans="2:14" x14ac:dyDescent="0.35">
      <c r="B20" s="9" t="s">
        <v>14</v>
      </c>
      <c r="C20" s="3">
        <v>3.8541361174859602E-2</v>
      </c>
      <c r="D20" s="3">
        <v>28.258544959963501</v>
      </c>
      <c r="E20" s="3">
        <v>0.93205747290501095</v>
      </c>
      <c r="F20" s="3">
        <v>0.907276738841439</v>
      </c>
      <c r="G20" s="3">
        <v>15.1929536257796</v>
      </c>
      <c r="H20" s="3">
        <v>6.0168779912911301</v>
      </c>
      <c r="I20" s="3">
        <v>805.55</v>
      </c>
      <c r="J20" s="3">
        <v>6454588</v>
      </c>
      <c r="K20" s="3">
        <v>511515246080</v>
      </c>
      <c r="L20" s="3">
        <v>5370.19</v>
      </c>
      <c r="M20" s="3"/>
      <c r="N20" s="3"/>
    </row>
    <row r="21" spans="2:14" x14ac:dyDescent="0.35">
      <c r="B21" s="9" t="s">
        <v>15</v>
      </c>
      <c r="C21" s="3">
        <v>6.5217387080484801E-2</v>
      </c>
      <c r="D21" s="3">
        <v>23.703166682494398</v>
      </c>
      <c r="E21" s="3">
        <v>0.83254416359100203</v>
      </c>
      <c r="F21" s="3">
        <v>0.88278035060320403</v>
      </c>
      <c r="G21" s="3">
        <v>18.435042649727201</v>
      </c>
      <c r="H21" s="3">
        <v>7.7196360405256703</v>
      </c>
      <c r="I21" s="3">
        <v>800.54</v>
      </c>
      <c r="J21" s="3">
        <v>6454588</v>
      </c>
      <c r="K21" s="3">
        <v>511515246080</v>
      </c>
      <c r="L21" s="3">
        <v>5370.52</v>
      </c>
      <c r="M21" s="3"/>
      <c r="N21" s="3"/>
    </row>
    <row r="22" spans="2:14" x14ac:dyDescent="0.35">
      <c r="B22" s="9" t="s">
        <v>16</v>
      </c>
      <c r="C22" s="3">
        <v>2.0453776976289501E-2</v>
      </c>
      <c r="D22" s="3">
        <v>33.738892908075002</v>
      </c>
      <c r="E22" s="3">
        <v>0.96027925470103903</v>
      </c>
      <c r="F22" s="3">
        <v>0.90327819470120396</v>
      </c>
      <c r="G22" s="3">
        <v>19.540426666558702</v>
      </c>
      <c r="H22" s="3">
        <v>3.2068508683925598</v>
      </c>
      <c r="I22" s="3">
        <v>800.95</v>
      </c>
      <c r="J22" s="3">
        <v>6454588</v>
      </c>
      <c r="K22" s="3">
        <v>511515246080</v>
      </c>
      <c r="L22" s="3">
        <v>5370.52</v>
      </c>
      <c r="M22" s="3"/>
      <c r="N22" s="3"/>
    </row>
    <row r="23" spans="2:14" x14ac:dyDescent="0.35">
      <c r="B23" s="9" t="s">
        <v>17</v>
      </c>
      <c r="C23" s="3">
        <v>1.42585126468704E-2</v>
      </c>
      <c r="D23" s="3">
        <v>36.844542644103498</v>
      </c>
      <c r="E23" s="3">
        <v>0.972639123797572</v>
      </c>
      <c r="F23" s="3">
        <v>0.914566370046486</v>
      </c>
      <c r="G23" s="3">
        <v>17.018378587984198</v>
      </c>
      <c r="H23" s="3">
        <v>2.3803809033480898</v>
      </c>
      <c r="I23" s="3">
        <v>800.89</v>
      </c>
      <c r="J23" s="3">
        <v>6454588</v>
      </c>
      <c r="K23" s="3">
        <v>511515246080</v>
      </c>
      <c r="L23" s="3">
        <v>5370.19</v>
      </c>
      <c r="M23" s="3"/>
      <c r="N23" s="3"/>
    </row>
    <row r="24" spans="2:14" x14ac:dyDescent="0.35">
      <c r="B24" s="9" t="s">
        <v>18</v>
      </c>
      <c r="C24" s="3">
        <v>1.3848956223384E-2</v>
      </c>
      <c r="D24" s="3">
        <v>37.092323331708201</v>
      </c>
      <c r="E24" s="3">
        <v>0.97786509804291999</v>
      </c>
      <c r="F24" s="3">
        <v>0.92755818712521598</v>
      </c>
      <c r="G24" s="3">
        <v>16.0784867820534</v>
      </c>
      <c r="H24" s="3">
        <v>2.2538132291595199</v>
      </c>
      <c r="I24" s="3">
        <v>803.31</v>
      </c>
      <c r="J24" s="3">
        <v>6454588</v>
      </c>
      <c r="K24" s="3">
        <v>511515246080</v>
      </c>
      <c r="L24" s="3">
        <v>5370.19</v>
      </c>
      <c r="M24" s="3"/>
      <c r="N24" s="3"/>
    </row>
    <row r="25" spans="2:14" x14ac:dyDescent="0.35">
      <c r="B25" s="10" t="s">
        <v>31</v>
      </c>
    </row>
    <row r="26" spans="2:14" x14ac:dyDescent="0.35">
      <c r="B26" s="9" t="s">
        <v>11</v>
      </c>
      <c r="C26" s="3">
        <v>2.2817321242949499E-2</v>
      </c>
      <c r="D26" s="3">
        <v>32.796443720886401</v>
      </c>
      <c r="E26" s="3">
        <v>0.96841455428162204</v>
      </c>
      <c r="F26" s="3">
        <v>0.92426906474261605</v>
      </c>
      <c r="G26" s="3">
        <v>13.930180374439599</v>
      </c>
      <c r="H26" s="3">
        <v>3.0950562530484902</v>
      </c>
      <c r="I26" s="3">
        <v>798.5</v>
      </c>
      <c r="J26" s="3">
        <v>6454588</v>
      </c>
      <c r="K26" s="3">
        <v>511515246080</v>
      </c>
      <c r="L26" s="3">
        <v>5370.83</v>
      </c>
      <c r="M26" s="3"/>
      <c r="N26" s="3"/>
    </row>
    <row r="27" spans="2:14" x14ac:dyDescent="0.35">
      <c r="B27" s="9" t="s">
        <v>12</v>
      </c>
      <c r="C27" s="3">
        <v>2.1651315522895901E-2</v>
      </c>
      <c r="D27" s="3">
        <v>33.249638407361203</v>
      </c>
      <c r="E27" s="3">
        <v>0.96305027355552097</v>
      </c>
      <c r="F27" s="3">
        <v>0.90963120789438201</v>
      </c>
      <c r="G27" s="3">
        <v>16.476420474728901</v>
      </c>
      <c r="H27" s="3">
        <v>3.31200077689126</v>
      </c>
      <c r="I27" s="3">
        <v>800.05</v>
      </c>
      <c r="J27" s="3">
        <v>6454588</v>
      </c>
      <c r="K27" s="3">
        <v>511515246080</v>
      </c>
      <c r="L27" s="3">
        <v>5370.33</v>
      </c>
      <c r="M27" s="3"/>
      <c r="N27" s="3"/>
    </row>
    <row r="28" spans="2:14" x14ac:dyDescent="0.35">
      <c r="B28" s="9" t="s">
        <v>13</v>
      </c>
      <c r="C28" s="3">
        <v>2.49191090357508E-2</v>
      </c>
      <c r="D28" s="3">
        <v>32.034729781512802</v>
      </c>
      <c r="E28" s="3">
        <v>0.95581444196931198</v>
      </c>
      <c r="F28" s="3">
        <v>0.91717705422447604</v>
      </c>
      <c r="G28" s="3">
        <v>14.223172323319</v>
      </c>
      <c r="H28" s="3">
        <v>4.0527943430909597</v>
      </c>
      <c r="I28" s="3">
        <v>800.28</v>
      </c>
      <c r="J28" s="3">
        <v>6454588</v>
      </c>
      <c r="K28" s="3">
        <v>511515246080</v>
      </c>
      <c r="L28" s="3">
        <v>5370.19</v>
      </c>
      <c r="M28" s="3"/>
      <c r="N28" s="3"/>
    </row>
    <row r="29" spans="2:14" x14ac:dyDescent="0.35">
      <c r="B29" s="9" t="s">
        <v>14</v>
      </c>
      <c r="C29" s="3">
        <v>3.7858605819557099E-2</v>
      </c>
      <c r="D29" s="3">
        <v>28.414823337338301</v>
      </c>
      <c r="E29" s="3">
        <v>0.93401857174620495</v>
      </c>
      <c r="F29" s="3">
        <v>0.91037196677726395</v>
      </c>
      <c r="G29" s="3">
        <v>15.11333251295</v>
      </c>
      <c r="H29" s="3">
        <v>6.0138906373029002</v>
      </c>
      <c r="I29" s="3">
        <v>799</v>
      </c>
      <c r="J29" s="3">
        <v>6454588</v>
      </c>
      <c r="K29" s="3">
        <v>511515246080</v>
      </c>
      <c r="L29" s="3">
        <v>5370.19</v>
      </c>
      <c r="M29" s="3"/>
      <c r="N29" s="3"/>
    </row>
    <row r="30" spans="2:14" x14ac:dyDescent="0.35">
      <c r="B30" s="9" t="s">
        <v>15</v>
      </c>
      <c r="C30" s="3">
        <v>0.11860079675542</v>
      </c>
      <c r="D30" s="3">
        <v>18.512318660719899</v>
      </c>
      <c r="E30" s="3">
        <v>0.70810485901201703</v>
      </c>
      <c r="F30" s="3">
        <v>0.82718850690854895</v>
      </c>
      <c r="G30" s="3">
        <v>19.9633384355872</v>
      </c>
      <c r="H30" s="3">
        <v>13.1246123251141</v>
      </c>
      <c r="I30" s="3">
        <v>800.63</v>
      </c>
      <c r="J30" s="3">
        <v>6454588</v>
      </c>
      <c r="K30" s="3">
        <v>511515246080</v>
      </c>
      <c r="L30" s="3">
        <v>5370.52</v>
      </c>
      <c r="M30" s="3"/>
      <c r="N30" s="3"/>
    </row>
    <row r="31" spans="2:14" x14ac:dyDescent="0.35">
      <c r="B31" s="9" t="s">
        <v>16</v>
      </c>
      <c r="C31" s="3">
        <v>2.1957330089387501E-2</v>
      </c>
      <c r="D31" s="3">
        <v>33.127346533265701</v>
      </c>
      <c r="E31" s="3">
        <v>0.95947596484082498</v>
      </c>
      <c r="F31" s="3">
        <v>0.90448986783163399</v>
      </c>
      <c r="G31" s="3">
        <v>17.8199591868207</v>
      </c>
      <c r="H31" s="3">
        <v>3.2258752931085701</v>
      </c>
      <c r="I31" s="3">
        <v>800.41</v>
      </c>
      <c r="J31" s="3">
        <v>6454588</v>
      </c>
      <c r="K31" s="3">
        <v>511515246080</v>
      </c>
      <c r="L31" s="3">
        <v>5370.52</v>
      </c>
      <c r="M31" s="3"/>
      <c r="N31" s="3"/>
    </row>
    <row r="32" spans="2:14" x14ac:dyDescent="0.35">
      <c r="B32" s="9" t="s">
        <v>17</v>
      </c>
      <c r="C32" s="3">
        <v>1.4011192280480299E-2</v>
      </c>
      <c r="D32" s="3">
        <v>36.996799305381103</v>
      </c>
      <c r="E32" s="3">
        <v>0.97276219225631699</v>
      </c>
      <c r="F32" s="3">
        <v>0.91321985805152495</v>
      </c>
      <c r="G32" s="3">
        <v>17.1915755446425</v>
      </c>
      <c r="H32" s="3">
        <v>2.3391850442559798</v>
      </c>
      <c r="I32" s="3">
        <v>806.03</v>
      </c>
      <c r="J32" s="3">
        <v>6454588</v>
      </c>
      <c r="K32" s="3">
        <v>511515246080</v>
      </c>
      <c r="L32" s="3">
        <v>5370.19</v>
      </c>
      <c r="M32" s="3"/>
      <c r="N32" s="3"/>
    </row>
    <row r="33" spans="2:14" x14ac:dyDescent="0.35">
      <c r="B33" s="9" t="s">
        <v>18</v>
      </c>
      <c r="C33" s="3">
        <v>1.43768894301199E-2</v>
      </c>
      <c r="D33" s="3">
        <v>36.7725022459298</v>
      </c>
      <c r="E33" s="3">
        <v>0.97741242116441496</v>
      </c>
      <c r="F33" s="3">
        <v>0.92665374396099998</v>
      </c>
      <c r="G33" s="3">
        <v>16.589811968554301</v>
      </c>
      <c r="H33" s="3">
        <v>2.3027745864511102</v>
      </c>
      <c r="I33" s="3">
        <v>801.7</v>
      </c>
      <c r="J33" s="3">
        <v>6454588</v>
      </c>
      <c r="K33" s="3">
        <v>511515246080</v>
      </c>
      <c r="L33" s="3">
        <v>5370.19</v>
      </c>
      <c r="M33" s="3"/>
      <c r="N33" s="3"/>
    </row>
    <row r="34" spans="2:14" x14ac:dyDescent="0.35">
      <c r="B34" s="10" t="s">
        <v>32</v>
      </c>
    </row>
    <row r="35" spans="2:14" x14ac:dyDescent="0.35">
      <c r="B35" s="9" t="s">
        <v>11</v>
      </c>
      <c r="C35" s="3">
        <v>1.9797332827965201E-2</v>
      </c>
      <c r="D35" s="3">
        <v>34.019819239861</v>
      </c>
      <c r="E35" s="3">
        <v>0.97107337933041704</v>
      </c>
      <c r="F35" s="3">
        <v>0.923232631508622</v>
      </c>
      <c r="G35" s="3">
        <v>14.413286948026601</v>
      </c>
      <c r="H35" s="3">
        <v>2.9977538050193102</v>
      </c>
      <c r="I35" s="3">
        <v>807.39</v>
      </c>
      <c r="J35" s="3">
        <v>6454588</v>
      </c>
      <c r="K35" s="3">
        <v>511515246080</v>
      </c>
      <c r="L35" s="3">
        <v>5370.83</v>
      </c>
      <c r="M35" s="3"/>
      <c r="N35" s="3"/>
    </row>
    <row r="36" spans="2:14" x14ac:dyDescent="0.35">
      <c r="B36" s="9" t="s">
        <v>12</v>
      </c>
      <c r="C36" s="3">
        <v>2.0548087226844401E-2</v>
      </c>
      <c r="D36" s="3">
        <v>33.700411103948603</v>
      </c>
      <c r="E36" s="3">
        <v>0.96257484168632901</v>
      </c>
      <c r="F36" s="3">
        <v>0.90568304160076796</v>
      </c>
      <c r="G36" s="3">
        <v>17.196868424187901</v>
      </c>
      <c r="H36" s="3">
        <v>3.2780555904899402</v>
      </c>
      <c r="I36" s="3">
        <v>800.64</v>
      </c>
      <c r="J36" s="3">
        <v>6454588</v>
      </c>
      <c r="K36" s="3">
        <v>511515246080</v>
      </c>
      <c r="L36" s="3">
        <v>5370.33</v>
      </c>
      <c r="M36" s="3"/>
      <c r="N36" s="3"/>
    </row>
    <row r="37" spans="2:14" x14ac:dyDescent="0.35">
      <c r="B37" s="9" t="s">
        <v>13</v>
      </c>
      <c r="C37" s="3">
        <v>2.4096926795478198E-2</v>
      </c>
      <c r="D37" s="3">
        <v>32.322970444014103</v>
      </c>
      <c r="E37" s="3">
        <v>0.95809357666645001</v>
      </c>
      <c r="F37" s="3">
        <v>0.921899156682082</v>
      </c>
      <c r="G37" s="3">
        <v>14.148543325857499</v>
      </c>
      <c r="H37" s="3">
        <v>4.0439996207609301</v>
      </c>
      <c r="I37" s="3">
        <v>796.98</v>
      </c>
      <c r="J37" s="3">
        <v>6454588</v>
      </c>
      <c r="K37" s="3">
        <v>511515246080</v>
      </c>
      <c r="L37" s="3">
        <v>5370.19</v>
      </c>
      <c r="M37" s="3"/>
      <c r="N37" s="3"/>
    </row>
    <row r="38" spans="2:14" x14ac:dyDescent="0.35">
      <c r="B38" s="9" t="s">
        <v>14</v>
      </c>
      <c r="C38" s="3">
        <v>3.7202999885873902E-2</v>
      </c>
      <c r="D38" s="3">
        <v>28.567691074435398</v>
      </c>
      <c r="E38" s="3">
        <v>0.93435035550627399</v>
      </c>
      <c r="F38" s="3">
        <v>0.91105255609358304</v>
      </c>
      <c r="G38" s="3">
        <v>14.097484509853301</v>
      </c>
      <c r="H38" s="3">
        <v>5.9726913631162004</v>
      </c>
      <c r="I38" s="3">
        <v>805.62</v>
      </c>
      <c r="J38" s="3">
        <v>6454588</v>
      </c>
      <c r="K38" s="3">
        <v>511515246080</v>
      </c>
      <c r="L38" s="3">
        <v>5370.19</v>
      </c>
      <c r="M38" s="3"/>
      <c r="N38" s="3"/>
    </row>
    <row r="39" spans="2:14" x14ac:dyDescent="0.35">
      <c r="B39" s="9" t="s">
        <v>15</v>
      </c>
      <c r="C39" s="3">
        <v>9.2636177081492604E-2</v>
      </c>
      <c r="D39" s="3">
        <v>20.658091816071501</v>
      </c>
      <c r="E39" s="3">
        <v>0.76329685481403697</v>
      </c>
      <c r="F39" s="3">
        <v>0.86054231770158096</v>
      </c>
      <c r="G39" s="3">
        <v>18.7788945809429</v>
      </c>
      <c r="H39" s="3">
        <v>9.97301619300314</v>
      </c>
      <c r="I39" s="3">
        <v>800.12</v>
      </c>
      <c r="J39" s="3">
        <v>6454588</v>
      </c>
      <c r="K39" s="3">
        <v>511515246080</v>
      </c>
      <c r="L39" s="3">
        <v>5370.52</v>
      </c>
      <c r="M39" s="3"/>
      <c r="N39" s="3"/>
    </row>
    <row r="40" spans="2:14" x14ac:dyDescent="0.35">
      <c r="B40" s="9" t="s">
        <v>16</v>
      </c>
      <c r="C40" s="3">
        <v>2.07683522094275E-2</v>
      </c>
      <c r="D40" s="3">
        <v>33.604623570807298</v>
      </c>
      <c r="E40" s="3">
        <v>0.96110366248155998</v>
      </c>
      <c r="F40" s="3">
        <v>0.90432098631938296</v>
      </c>
      <c r="G40" s="3">
        <v>18.268228611030398</v>
      </c>
      <c r="H40" s="3">
        <v>3.2203381441258001</v>
      </c>
      <c r="I40" s="3">
        <v>806.96</v>
      </c>
      <c r="J40" s="3">
        <v>6454588</v>
      </c>
      <c r="K40" s="3">
        <v>511515246080</v>
      </c>
      <c r="L40" s="3">
        <v>5370.52</v>
      </c>
      <c r="M40" s="3"/>
      <c r="N40" s="3"/>
    </row>
    <row r="41" spans="2:14" x14ac:dyDescent="0.35">
      <c r="B41" s="9" t="s">
        <v>17</v>
      </c>
      <c r="C41" s="3">
        <v>1.37708489005893E-2</v>
      </c>
      <c r="D41" s="3">
        <v>37.143371549238303</v>
      </c>
      <c r="E41" s="3">
        <v>0.97242295191086603</v>
      </c>
      <c r="F41" s="3">
        <v>0.91148324237601497</v>
      </c>
      <c r="G41" s="3">
        <v>18.236874972348499</v>
      </c>
      <c r="H41" s="3">
        <v>2.34702802241386</v>
      </c>
      <c r="I41" s="3">
        <v>801.74</v>
      </c>
      <c r="J41" s="3">
        <v>6454588</v>
      </c>
      <c r="K41" s="3">
        <v>511515246080</v>
      </c>
      <c r="L41" s="3">
        <v>5370.19</v>
      </c>
      <c r="M41" s="3"/>
      <c r="N41" s="3"/>
    </row>
    <row r="42" spans="2:14" x14ac:dyDescent="0.35">
      <c r="B42" s="9" t="s">
        <v>18</v>
      </c>
      <c r="C42" s="3">
        <v>1.3682206712857499E-2</v>
      </c>
      <c r="D42" s="3">
        <v>37.194568510064997</v>
      </c>
      <c r="E42" s="3">
        <v>0.97761466903702399</v>
      </c>
      <c r="F42" s="3">
        <v>0.92538376486908702</v>
      </c>
      <c r="G42" s="3">
        <v>15.603308484062</v>
      </c>
      <c r="H42" s="3">
        <v>2.2328225637361898</v>
      </c>
      <c r="I42" s="3">
        <v>801.56</v>
      </c>
      <c r="J42" s="3">
        <v>6454588</v>
      </c>
      <c r="K42" s="3">
        <v>511515246080</v>
      </c>
      <c r="L42" s="3">
        <v>5370.19</v>
      </c>
      <c r="M42" s="3"/>
      <c r="N42" s="3"/>
    </row>
    <row r="43" spans="2:14" x14ac:dyDescent="0.35">
      <c r="B43" s="10" t="s">
        <v>33</v>
      </c>
    </row>
    <row r="44" spans="2:14" x14ac:dyDescent="0.35">
      <c r="B44" s="9" t="s">
        <v>11</v>
      </c>
      <c r="C44" s="3">
        <v>2.88480053833471E-2</v>
      </c>
      <c r="D44" s="3">
        <v>30.770969063080202</v>
      </c>
      <c r="E44" s="3">
        <v>0.956993707038164</v>
      </c>
      <c r="F44" s="3">
        <v>0.91940224969375095</v>
      </c>
      <c r="G44" s="3">
        <v>14.221086508267801</v>
      </c>
      <c r="H44" s="3">
        <v>3.7736282900132698</v>
      </c>
      <c r="I44" s="3">
        <v>806.04</v>
      </c>
      <c r="J44" s="3">
        <v>6454588</v>
      </c>
      <c r="K44" s="3">
        <v>511515246080</v>
      </c>
      <c r="L44" s="3">
        <v>5370.83</v>
      </c>
      <c r="M44" s="3"/>
      <c r="N44" s="3"/>
    </row>
    <row r="45" spans="2:14" x14ac:dyDescent="0.35">
      <c r="B45" s="9" t="s">
        <v>12</v>
      </c>
      <c r="C45" s="3">
        <v>2.5949828689533602E-2</v>
      </c>
      <c r="D45" s="3">
        <v>31.685698822642099</v>
      </c>
      <c r="E45" s="3">
        <v>0.95616791771549803</v>
      </c>
      <c r="F45" s="3">
        <v>0.90513913836522997</v>
      </c>
      <c r="G45" s="3">
        <v>17.576228017648099</v>
      </c>
      <c r="H45" s="3">
        <v>3.7339286692362101</v>
      </c>
      <c r="I45" s="3">
        <v>802.56</v>
      </c>
      <c r="J45" s="3">
        <v>6454588</v>
      </c>
      <c r="K45" s="3">
        <v>511515246080</v>
      </c>
      <c r="L45" s="3">
        <v>5370.33</v>
      </c>
      <c r="M45" s="3"/>
      <c r="N45" s="3"/>
    </row>
    <row r="46" spans="2:14" x14ac:dyDescent="0.35">
      <c r="B46" s="9" t="s">
        <v>13</v>
      </c>
      <c r="C46" s="3">
        <v>2.68063925639065E-2</v>
      </c>
      <c r="D46" s="3">
        <v>31.402773644885301</v>
      </c>
      <c r="E46" s="3">
        <v>0.95299685650400401</v>
      </c>
      <c r="F46" s="3">
        <v>0.91602963561325201</v>
      </c>
      <c r="G46" s="3">
        <v>14.950186745526899</v>
      </c>
      <c r="H46" s="3">
        <v>4.2841204705614304</v>
      </c>
      <c r="I46" s="3">
        <v>795.25</v>
      </c>
      <c r="J46" s="3">
        <v>6454588</v>
      </c>
      <c r="K46" s="3">
        <v>511515246080</v>
      </c>
      <c r="L46" s="3">
        <v>5370.19</v>
      </c>
      <c r="M46" s="3"/>
      <c r="N46" s="3"/>
    </row>
    <row r="47" spans="2:14" x14ac:dyDescent="0.35">
      <c r="B47" s="9" t="s">
        <v>14</v>
      </c>
      <c r="C47" s="3">
        <v>3.5693054726887802E-2</v>
      </c>
      <c r="D47" s="3">
        <v>28.926939778413502</v>
      </c>
      <c r="E47" s="3">
        <v>0.93391924607717702</v>
      </c>
      <c r="F47" s="3">
        <v>0.90965930067090095</v>
      </c>
      <c r="G47" s="3">
        <v>14.9278893813955</v>
      </c>
      <c r="H47" s="3">
        <v>5.7845503873336197</v>
      </c>
      <c r="I47" s="3">
        <v>801.4</v>
      </c>
      <c r="J47" s="3">
        <v>6454588</v>
      </c>
      <c r="K47" s="3">
        <v>511515246080</v>
      </c>
      <c r="L47" s="3">
        <v>5370.19</v>
      </c>
      <c r="M47" s="3"/>
      <c r="N47" s="3"/>
    </row>
    <row r="48" spans="2:14" x14ac:dyDescent="0.35">
      <c r="B48" s="9" t="s">
        <v>15</v>
      </c>
      <c r="C48" s="3">
        <v>0.116040987222436</v>
      </c>
      <c r="D48" s="3">
        <v>18.702066970372201</v>
      </c>
      <c r="E48" s="3">
        <v>0.711332116025025</v>
      </c>
      <c r="F48" s="3">
        <v>0.82712689463967703</v>
      </c>
      <c r="G48" s="3">
        <v>19.0241478581239</v>
      </c>
      <c r="H48" s="3">
        <v>13.0967238089593</v>
      </c>
      <c r="I48" s="3">
        <v>799.08</v>
      </c>
      <c r="J48" s="3">
        <v>6454588</v>
      </c>
      <c r="K48" s="3">
        <v>511515246080</v>
      </c>
      <c r="L48" s="3">
        <v>5370.52</v>
      </c>
      <c r="M48" s="3"/>
      <c r="N48" s="3"/>
    </row>
    <row r="49" spans="2:14" x14ac:dyDescent="0.35">
      <c r="B49" s="9" t="s">
        <v>16</v>
      </c>
      <c r="C49" s="3">
        <v>2.6578355635886401E-2</v>
      </c>
      <c r="D49" s="3">
        <v>31.479607014106801</v>
      </c>
      <c r="E49" s="3">
        <v>0.95085908702631405</v>
      </c>
      <c r="F49" s="3">
        <v>0.90213130305577305</v>
      </c>
      <c r="G49" s="3">
        <v>18.4319449572974</v>
      </c>
      <c r="H49" s="3">
        <v>3.7531676045808502</v>
      </c>
      <c r="I49" s="3">
        <v>795.26</v>
      </c>
      <c r="J49" s="3">
        <v>6454588</v>
      </c>
      <c r="K49" s="3">
        <v>511515246080</v>
      </c>
      <c r="L49" s="3">
        <v>5370.52</v>
      </c>
      <c r="M49" s="3"/>
      <c r="N49" s="3"/>
    </row>
    <row r="50" spans="2:14" x14ac:dyDescent="0.35">
      <c r="B50" s="9" t="s">
        <v>17</v>
      </c>
      <c r="C50" s="3">
        <v>1.58198561450715E-2</v>
      </c>
      <c r="D50" s="3">
        <v>35.955016986882001</v>
      </c>
      <c r="E50" s="3">
        <v>0.96937409573028199</v>
      </c>
      <c r="F50" s="3">
        <v>0.90981780091873499</v>
      </c>
      <c r="G50" s="3">
        <v>18.5748510772119</v>
      </c>
      <c r="H50" s="3">
        <v>2.4804190555832699</v>
      </c>
      <c r="I50" s="3">
        <v>799.53</v>
      </c>
      <c r="J50" s="3">
        <v>6454588</v>
      </c>
      <c r="K50" s="3">
        <v>511515246080</v>
      </c>
      <c r="L50" s="3">
        <v>5370.19</v>
      </c>
      <c r="M50" s="3"/>
      <c r="N50" s="3"/>
    </row>
    <row r="51" spans="2:14" x14ac:dyDescent="0.35">
      <c r="B51" s="9" t="s">
        <v>18</v>
      </c>
      <c r="C51" s="3">
        <v>1.6360728724580598E-2</v>
      </c>
      <c r="D51" s="3">
        <v>35.665003314339501</v>
      </c>
      <c r="E51" s="3">
        <v>0.97499473383959301</v>
      </c>
      <c r="F51" s="3">
        <v>0.923553466285439</v>
      </c>
      <c r="G51" s="3">
        <v>16.237077346794798</v>
      </c>
      <c r="H51" s="3">
        <v>2.5198966952122999</v>
      </c>
      <c r="I51" s="3">
        <v>798.62</v>
      </c>
      <c r="J51" s="3">
        <v>6454588</v>
      </c>
      <c r="K51" s="3">
        <v>511515246080</v>
      </c>
      <c r="L51" s="3">
        <v>5370.19</v>
      </c>
      <c r="M51" s="3"/>
      <c r="N51" s="3"/>
    </row>
    <row r="52" spans="2:14" x14ac:dyDescent="0.35">
      <c r="B52" s="10" t="s">
        <v>34</v>
      </c>
    </row>
    <row r="53" spans="2:14" x14ac:dyDescent="0.35">
      <c r="B53" s="9" t="s">
        <v>11</v>
      </c>
      <c r="C53" s="3">
        <v>1.8927410046514399E-2</v>
      </c>
      <c r="D53" s="3">
        <v>34.407230045028903</v>
      </c>
      <c r="E53" s="3">
        <v>0.97157521931556801</v>
      </c>
      <c r="F53" s="3">
        <v>0.92408290958673101</v>
      </c>
      <c r="G53" s="3">
        <v>14.739593466036901</v>
      </c>
      <c r="H53" s="3">
        <v>2.9388861121102701</v>
      </c>
      <c r="I53" s="3">
        <v>800.38</v>
      </c>
      <c r="J53" s="3">
        <v>6454588</v>
      </c>
      <c r="K53" s="3">
        <v>511515246080</v>
      </c>
      <c r="L53" s="3">
        <v>5370.83</v>
      </c>
      <c r="M53" s="3"/>
      <c r="N53" s="3"/>
    </row>
    <row r="54" spans="2:14" x14ac:dyDescent="0.35">
      <c r="B54" s="9" t="s">
        <v>12</v>
      </c>
      <c r="C54" s="3">
        <v>2.0098454797366001E-2</v>
      </c>
      <c r="D54" s="3">
        <v>33.891676780078598</v>
      </c>
      <c r="E54" s="3">
        <v>0.96272468158231805</v>
      </c>
      <c r="F54" s="3">
        <v>0.90375216648870405</v>
      </c>
      <c r="G54" s="3">
        <v>18.353484946399298</v>
      </c>
      <c r="H54" s="3">
        <v>3.2809037793738298</v>
      </c>
      <c r="I54" s="3">
        <v>800.28</v>
      </c>
      <c r="J54" s="3">
        <v>6454588</v>
      </c>
      <c r="K54" s="3">
        <v>511515246080</v>
      </c>
      <c r="L54" s="3">
        <v>5370.33</v>
      </c>
      <c r="M54" s="3"/>
      <c r="N54" s="3"/>
    </row>
    <row r="55" spans="2:14" x14ac:dyDescent="0.35">
      <c r="B55" s="9" t="s">
        <v>13</v>
      </c>
      <c r="C55" s="3">
        <v>2.5918910659764299E-2</v>
      </c>
      <c r="D55" s="3">
        <v>31.691386085337601</v>
      </c>
      <c r="E55" s="3">
        <v>0.95507196080984202</v>
      </c>
      <c r="F55" s="3">
        <v>0.91376964618963197</v>
      </c>
      <c r="G55" s="3">
        <v>15.354988205337101</v>
      </c>
      <c r="H55" s="3">
        <v>4.1938407376594897</v>
      </c>
      <c r="I55" s="3">
        <v>796</v>
      </c>
      <c r="J55" s="3">
        <v>6454588</v>
      </c>
      <c r="K55" s="3">
        <v>511515246080</v>
      </c>
      <c r="L55" s="3">
        <v>5370.19</v>
      </c>
      <c r="M55" s="3"/>
      <c r="N55" s="3"/>
    </row>
    <row r="56" spans="2:14" x14ac:dyDescent="0.35">
      <c r="B56" s="9" t="s">
        <v>14</v>
      </c>
      <c r="C56" s="3">
        <v>3.8784086612825001E-2</v>
      </c>
      <c r="D56" s="3">
        <v>28.204139710643599</v>
      </c>
      <c r="E56" s="3">
        <v>0.93163801163256299</v>
      </c>
      <c r="F56" s="3">
        <v>0.906895171768206</v>
      </c>
      <c r="G56" s="3">
        <v>15.184386194518799</v>
      </c>
      <c r="H56" s="3">
        <v>6.0304653719844001</v>
      </c>
      <c r="I56" s="3">
        <v>802.22</v>
      </c>
      <c r="J56" s="3">
        <v>6454588</v>
      </c>
      <c r="K56" s="3">
        <v>511515246080</v>
      </c>
      <c r="L56" s="3">
        <v>5370.19</v>
      </c>
      <c r="M56" s="3"/>
      <c r="N56" s="3"/>
    </row>
    <row r="57" spans="2:14" x14ac:dyDescent="0.35">
      <c r="B57" s="9" t="s">
        <v>15</v>
      </c>
      <c r="C57" s="3">
        <v>6.6209143395661404E-2</v>
      </c>
      <c r="D57" s="3">
        <v>23.572421144743</v>
      </c>
      <c r="E57" s="3">
        <v>0.83130143842778803</v>
      </c>
      <c r="F57" s="3">
        <v>0.88261415069169602</v>
      </c>
      <c r="G57" s="3">
        <v>18.298525944106899</v>
      </c>
      <c r="H57" s="3">
        <v>7.8352130865660401</v>
      </c>
      <c r="I57" s="3">
        <v>797.04</v>
      </c>
      <c r="J57" s="3">
        <v>6454588</v>
      </c>
      <c r="K57" s="3">
        <v>511515246080</v>
      </c>
      <c r="L57" s="3">
        <v>5370.52</v>
      </c>
      <c r="M57" s="3"/>
      <c r="N57" s="3"/>
    </row>
    <row r="58" spans="2:14" x14ac:dyDescent="0.35">
      <c r="B58" s="9" t="s">
        <v>16</v>
      </c>
      <c r="C58" s="3">
        <v>2.0468427987898798E-2</v>
      </c>
      <c r="D58" s="3">
        <v>33.732165945703997</v>
      </c>
      <c r="E58" s="3">
        <v>0.96002497346008797</v>
      </c>
      <c r="F58" s="3">
        <v>0.90324663215798795</v>
      </c>
      <c r="G58" s="3">
        <v>19.707895812345399</v>
      </c>
      <c r="H58" s="3">
        <v>3.2245562128251102</v>
      </c>
      <c r="I58" s="3">
        <v>798.23</v>
      </c>
      <c r="J58" s="3">
        <v>6454588</v>
      </c>
      <c r="K58" s="3">
        <v>511515246080</v>
      </c>
      <c r="L58" s="3">
        <v>5370.52</v>
      </c>
      <c r="M58" s="3"/>
      <c r="N58" s="3"/>
    </row>
    <row r="59" spans="2:14" x14ac:dyDescent="0.35">
      <c r="B59" s="9" t="s">
        <v>17</v>
      </c>
      <c r="C59" s="3">
        <v>1.38951624271067E-2</v>
      </c>
      <c r="D59" s="3">
        <v>37.067664723527201</v>
      </c>
      <c r="E59" s="3">
        <v>0.97294961723345497</v>
      </c>
      <c r="F59" s="3">
        <v>0.91472136393508197</v>
      </c>
      <c r="G59" s="3">
        <v>16.788445612633701</v>
      </c>
      <c r="H59" s="3">
        <v>2.3544404852106098</v>
      </c>
      <c r="I59" s="3">
        <v>797.15</v>
      </c>
      <c r="J59" s="3">
        <v>6454588</v>
      </c>
      <c r="K59" s="3">
        <v>511515246080</v>
      </c>
      <c r="L59" s="3">
        <v>5370.19</v>
      </c>
      <c r="M59" s="3"/>
      <c r="N59" s="3"/>
    </row>
    <row r="60" spans="2:14" x14ac:dyDescent="0.35">
      <c r="B60" s="9" t="s">
        <v>18</v>
      </c>
      <c r="C60" s="3">
        <v>1.39177261672683E-2</v>
      </c>
      <c r="D60" s="3">
        <v>37.049715862715502</v>
      </c>
      <c r="E60" s="3">
        <v>0.97792013330477201</v>
      </c>
      <c r="F60" s="3">
        <v>0.92712769158474495</v>
      </c>
      <c r="G60" s="3">
        <v>15.7909437729679</v>
      </c>
      <c r="H60" s="3">
        <v>2.2628211814577099</v>
      </c>
      <c r="I60" s="3">
        <v>797.62</v>
      </c>
      <c r="J60" s="3">
        <v>6454588</v>
      </c>
      <c r="K60" s="3">
        <v>511515246080</v>
      </c>
      <c r="L60" s="3">
        <v>5370.19</v>
      </c>
      <c r="M60" s="3"/>
      <c r="N60" s="3"/>
    </row>
    <row r="61" spans="2:14" x14ac:dyDescent="0.35">
      <c r="B61" s="10" t="s">
        <v>35</v>
      </c>
    </row>
    <row r="62" spans="2:14" x14ac:dyDescent="0.35">
      <c r="B62" s="9" t="s">
        <v>11</v>
      </c>
      <c r="C62" s="3">
        <v>1.89631604377461E-2</v>
      </c>
      <c r="D62" s="3">
        <v>34.390361390910897</v>
      </c>
      <c r="E62" s="3">
        <v>0.97190898329313002</v>
      </c>
      <c r="F62" s="3">
        <v>0.92467525880678503</v>
      </c>
      <c r="G62" s="3">
        <v>13.7810809805756</v>
      </c>
      <c r="H62" s="3">
        <v>2.9648523569005398</v>
      </c>
      <c r="I62" s="3">
        <v>795.56</v>
      </c>
      <c r="J62" s="3">
        <v>6454588</v>
      </c>
      <c r="K62" s="3">
        <v>511515246080</v>
      </c>
      <c r="L62" s="3">
        <v>5370.83</v>
      </c>
      <c r="M62" s="3"/>
      <c r="N62" s="3"/>
    </row>
    <row r="63" spans="2:14" x14ac:dyDescent="0.35">
      <c r="B63" s="9" t="s">
        <v>12</v>
      </c>
      <c r="C63" s="3">
        <v>2.05104908501294E-2</v>
      </c>
      <c r="D63" s="3">
        <v>33.714934933911202</v>
      </c>
      <c r="E63" s="3">
        <v>0.96417452189699804</v>
      </c>
      <c r="F63" s="3">
        <v>0.90919961361440704</v>
      </c>
      <c r="G63" s="3">
        <v>16.727843429541799</v>
      </c>
      <c r="H63" s="3">
        <v>3.2988197924536</v>
      </c>
      <c r="I63" s="3">
        <v>797.36</v>
      </c>
      <c r="J63" s="3">
        <v>6454588</v>
      </c>
      <c r="K63" s="3">
        <v>511515246080</v>
      </c>
      <c r="L63" s="3">
        <v>5370.33</v>
      </c>
      <c r="M63" s="3"/>
      <c r="N63" s="3"/>
    </row>
    <row r="64" spans="2:14" x14ac:dyDescent="0.35">
      <c r="B64" s="9" t="s">
        <v>13</v>
      </c>
      <c r="C64" s="3">
        <v>2.4855961443652E-2</v>
      </c>
      <c r="D64" s="3">
        <v>32.055208427536101</v>
      </c>
      <c r="E64" s="3">
        <v>0.95661728527370504</v>
      </c>
      <c r="F64" s="3">
        <v>0.91808680425185196</v>
      </c>
      <c r="G64" s="3">
        <v>14.376498191959699</v>
      </c>
      <c r="H64" s="3">
        <v>4.1136363875569701</v>
      </c>
      <c r="I64" s="3">
        <v>796.58</v>
      </c>
      <c r="J64" s="3">
        <v>6454588</v>
      </c>
      <c r="K64" s="3">
        <v>511515246080</v>
      </c>
      <c r="L64" s="3">
        <v>5370.19</v>
      </c>
      <c r="M64" s="3"/>
      <c r="N64" s="3"/>
    </row>
    <row r="65" spans="2:14" x14ac:dyDescent="0.35">
      <c r="B65" s="9" t="s">
        <v>14</v>
      </c>
      <c r="C65" s="3">
        <v>3.82172592533132E-2</v>
      </c>
      <c r="D65" s="3">
        <v>28.332256306978501</v>
      </c>
      <c r="E65" s="3">
        <v>0.93313094472795</v>
      </c>
      <c r="F65" s="3">
        <v>0.91316591457250296</v>
      </c>
      <c r="G65" s="3">
        <v>14.3093102262361</v>
      </c>
      <c r="H65" s="3">
        <v>6.0029076931175203</v>
      </c>
      <c r="I65" s="3">
        <v>795.58</v>
      </c>
      <c r="J65" s="3">
        <v>6454588</v>
      </c>
      <c r="K65" s="3">
        <v>511515246080</v>
      </c>
      <c r="L65" s="3">
        <v>5370.19</v>
      </c>
      <c r="M65" s="3"/>
      <c r="N65" s="3"/>
    </row>
    <row r="66" spans="2:14" x14ac:dyDescent="0.35">
      <c r="B66" s="9" t="s">
        <v>15</v>
      </c>
      <c r="C66" s="3">
        <v>6.7234104701471495E-2</v>
      </c>
      <c r="D66" s="3">
        <v>23.438927452882101</v>
      </c>
      <c r="E66" s="3">
        <v>0.82593604708095902</v>
      </c>
      <c r="F66" s="3">
        <v>0.88115428363264703</v>
      </c>
      <c r="G66" s="3">
        <v>18.570701164441299</v>
      </c>
      <c r="H66" s="3">
        <v>7.8958515060174097</v>
      </c>
      <c r="I66" s="3">
        <v>798.07</v>
      </c>
      <c r="J66" s="3">
        <v>6454588</v>
      </c>
      <c r="K66" s="3">
        <v>511515246080</v>
      </c>
      <c r="L66" s="3">
        <v>5370.52</v>
      </c>
      <c r="M66" s="3"/>
      <c r="N66" s="3"/>
    </row>
    <row r="67" spans="2:14" x14ac:dyDescent="0.35">
      <c r="B67" s="9" t="s">
        <v>16</v>
      </c>
      <c r="C67" s="3">
        <v>2.10484040872231E-2</v>
      </c>
      <c r="D67" s="3">
        <v>33.490995768537502</v>
      </c>
      <c r="E67" s="3">
        <v>0.96020665507996195</v>
      </c>
      <c r="F67" s="3">
        <v>0.90429564468465595</v>
      </c>
      <c r="G67" s="3">
        <v>17.6678248964067</v>
      </c>
      <c r="H67" s="3">
        <v>3.3000434635320901</v>
      </c>
      <c r="I67" s="3">
        <v>796.2</v>
      </c>
      <c r="J67" s="3">
        <v>6454588</v>
      </c>
      <c r="K67" s="3">
        <v>511515246080</v>
      </c>
      <c r="L67" s="3">
        <v>5370.52</v>
      </c>
      <c r="M67" s="3"/>
      <c r="N67" s="3"/>
    </row>
    <row r="68" spans="2:14" x14ac:dyDescent="0.35">
      <c r="B68" s="9" t="s">
        <v>17</v>
      </c>
      <c r="C68" s="3">
        <v>1.4404928216230401E-2</v>
      </c>
      <c r="D68" s="3">
        <v>36.758427087046499</v>
      </c>
      <c r="E68" s="3">
        <v>0.97199760364707899</v>
      </c>
      <c r="F68" s="3">
        <v>0.91300144785029202</v>
      </c>
      <c r="G68" s="3">
        <v>17.141059771009001</v>
      </c>
      <c r="H68" s="3">
        <v>2.4272673772358799</v>
      </c>
      <c r="I68" s="3">
        <v>802.29</v>
      </c>
      <c r="J68" s="3">
        <v>6454588</v>
      </c>
      <c r="K68" s="3">
        <v>511515246080</v>
      </c>
      <c r="L68" s="3">
        <v>5370.19</v>
      </c>
      <c r="M68" s="3"/>
      <c r="N68" s="3"/>
    </row>
    <row r="69" spans="2:14" x14ac:dyDescent="0.35">
      <c r="B69" s="9" t="s">
        <v>18</v>
      </c>
      <c r="C69" s="3">
        <v>1.43067807117208E-2</v>
      </c>
      <c r="D69" s="3">
        <v>36.812636165507101</v>
      </c>
      <c r="E69" s="3">
        <v>0.976981573731037</v>
      </c>
      <c r="F69" s="3">
        <v>0.926759132696091</v>
      </c>
      <c r="G69" s="3">
        <v>15.9771639796719</v>
      </c>
      <c r="H69" s="3">
        <v>2.33064730779346</v>
      </c>
      <c r="I69" s="3">
        <v>797.66</v>
      </c>
      <c r="J69" s="3">
        <v>6454588</v>
      </c>
      <c r="K69" s="3">
        <v>511515246080</v>
      </c>
      <c r="L69" s="3">
        <v>5370.19</v>
      </c>
      <c r="M69" s="3"/>
      <c r="N69" s="3"/>
    </row>
    <row r="70" spans="2:14" x14ac:dyDescent="0.35">
      <c r="B70" s="10" t="s">
        <v>36</v>
      </c>
    </row>
    <row r="71" spans="2:14" x14ac:dyDescent="0.35">
      <c r="B71" s="9" t="s">
        <v>11</v>
      </c>
      <c r="C71" s="3">
        <v>2.0386980300113801E-2</v>
      </c>
      <c r="D71" s="3">
        <v>33.765929236718797</v>
      </c>
      <c r="E71" s="3">
        <v>0.97070155202592501</v>
      </c>
      <c r="F71" s="3">
        <v>0.92375497253820205</v>
      </c>
      <c r="G71" s="3">
        <v>14.620803785530899</v>
      </c>
      <c r="H71" s="3">
        <v>3.0446170135752402</v>
      </c>
      <c r="I71" s="3">
        <v>801.48</v>
      </c>
      <c r="J71" s="3">
        <v>6454588</v>
      </c>
      <c r="K71" s="3">
        <v>511515246080</v>
      </c>
      <c r="L71" s="3">
        <v>5370.83</v>
      </c>
      <c r="M71" s="3"/>
      <c r="N71" s="3"/>
    </row>
    <row r="72" spans="2:14" x14ac:dyDescent="0.35">
      <c r="B72" s="9" t="s">
        <v>12</v>
      </c>
      <c r="C72" s="3">
        <v>2.09318487579843E-2</v>
      </c>
      <c r="D72" s="3">
        <v>33.539882290415598</v>
      </c>
      <c r="E72" s="3">
        <v>0.96316558233352401</v>
      </c>
      <c r="F72" s="3">
        <v>0.90636243996700505</v>
      </c>
      <c r="G72" s="3">
        <v>16.770999182152401</v>
      </c>
      <c r="H72" s="3">
        <v>3.3319515460134501</v>
      </c>
      <c r="I72" s="3">
        <v>794.44</v>
      </c>
      <c r="J72" s="3">
        <v>6454588</v>
      </c>
      <c r="K72" s="3">
        <v>511515246080</v>
      </c>
      <c r="L72" s="3">
        <v>5370.33</v>
      </c>
      <c r="M72" s="3"/>
      <c r="N72" s="3"/>
    </row>
    <row r="73" spans="2:14" x14ac:dyDescent="0.35">
      <c r="B73" s="9" t="s">
        <v>13</v>
      </c>
      <c r="C73" s="3">
        <v>2.50913762270089E-2</v>
      </c>
      <c r="D73" s="3">
        <v>31.973771243746601</v>
      </c>
      <c r="E73" s="3">
        <v>0.95681215771587103</v>
      </c>
      <c r="F73" s="3">
        <v>0.92053917822369602</v>
      </c>
      <c r="G73" s="3">
        <v>14.8868821153207</v>
      </c>
      <c r="H73" s="3">
        <v>4.1334085045436897</v>
      </c>
      <c r="I73" s="3">
        <v>790.74</v>
      </c>
      <c r="J73" s="3">
        <v>6454588</v>
      </c>
      <c r="K73" s="3">
        <v>511515246080</v>
      </c>
      <c r="L73" s="3">
        <v>5370.19</v>
      </c>
      <c r="M73" s="3"/>
      <c r="N73" s="3"/>
    </row>
    <row r="74" spans="2:14" x14ac:dyDescent="0.35">
      <c r="B74" s="9" t="s">
        <v>14</v>
      </c>
      <c r="C74" s="3">
        <v>3.6323318645914197E-2</v>
      </c>
      <c r="D74" s="3">
        <v>28.775423533683099</v>
      </c>
      <c r="E74" s="3">
        <v>0.93420735893435702</v>
      </c>
      <c r="F74" s="3">
        <v>0.91240916167572295</v>
      </c>
      <c r="G74" s="3">
        <v>13.9647206499737</v>
      </c>
      <c r="H74" s="3">
        <v>5.8809871088854999</v>
      </c>
      <c r="I74" s="3">
        <v>798.39</v>
      </c>
      <c r="J74" s="3">
        <v>6454588</v>
      </c>
      <c r="K74" s="3">
        <v>511515246080</v>
      </c>
      <c r="L74" s="3">
        <v>5370.19</v>
      </c>
      <c r="M74" s="3"/>
      <c r="N74" s="3"/>
    </row>
    <row r="75" spans="2:14" x14ac:dyDescent="0.35">
      <c r="B75" s="9" t="s">
        <v>15</v>
      </c>
      <c r="C75" s="3">
        <v>9.8405139029736896E-2</v>
      </c>
      <c r="D75" s="3">
        <v>20.133278674566299</v>
      </c>
      <c r="E75" s="3">
        <v>0.74928769177394505</v>
      </c>
      <c r="F75" s="3">
        <v>0.85252249969298999</v>
      </c>
      <c r="G75" s="3">
        <v>19.139160152917398</v>
      </c>
      <c r="H75" s="3">
        <v>10.8368259484664</v>
      </c>
      <c r="I75" s="3">
        <v>794.75</v>
      </c>
      <c r="J75" s="3">
        <v>6454588</v>
      </c>
      <c r="K75" s="3">
        <v>511515246080</v>
      </c>
      <c r="L75" s="3">
        <v>5370.52</v>
      </c>
      <c r="M75" s="3"/>
      <c r="N75" s="3"/>
    </row>
    <row r="76" spans="2:14" x14ac:dyDescent="0.35">
      <c r="B76" s="9" t="s">
        <v>16</v>
      </c>
      <c r="C76" s="3">
        <v>2.0718066827377101E-2</v>
      </c>
      <c r="D76" s="3">
        <v>33.6262436740653</v>
      </c>
      <c r="E76" s="3">
        <v>0.96048200465004596</v>
      </c>
      <c r="F76" s="3">
        <v>0.90416464125534601</v>
      </c>
      <c r="G76" s="3">
        <v>18.319661695453998</v>
      </c>
      <c r="H76" s="3">
        <v>3.2246712588239399</v>
      </c>
      <c r="I76" s="3">
        <v>799.19</v>
      </c>
      <c r="J76" s="3">
        <v>6454588</v>
      </c>
      <c r="K76" s="3">
        <v>511515246080</v>
      </c>
      <c r="L76" s="3">
        <v>5370.52</v>
      </c>
      <c r="M76" s="3"/>
      <c r="N76" s="3"/>
    </row>
    <row r="77" spans="2:14" x14ac:dyDescent="0.35">
      <c r="B77" s="9" t="s">
        <v>17</v>
      </c>
      <c r="C77" s="3">
        <v>1.3739301502031899E-2</v>
      </c>
      <c r="D77" s="3">
        <v>37.162717897280501</v>
      </c>
      <c r="E77" s="3">
        <v>0.97277177665079595</v>
      </c>
      <c r="F77" s="3">
        <v>0.911753033818962</v>
      </c>
      <c r="G77" s="3">
        <v>18.152069917315899</v>
      </c>
      <c r="H77" s="3">
        <v>2.3476124304747201</v>
      </c>
      <c r="I77" s="3">
        <v>793.44</v>
      </c>
      <c r="J77" s="3">
        <v>6454588</v>
      </c>
      <c r="K77" s="3">
        <v>511515246080</v>
      </c>
      <c r="L77" s="3">
        <v>5370.19</v>
      </c>
      <c r="M77" s="3"/>
      <c r="N77" s="3"/>
    </row>
    <row r="78" spans="2:14" x14ac:dyDescent="0.35">
      <c r="B78" s="9" t="s">
        <v>18</v>
      </c>
      <c r="C78" s="3">
        <v>1.36898564104394E-2</v>
      </c>
      <c r="D78" s="3">
        <v>37.190050481947203</v>
      </c>
      <c r="E78" s="3">
        <v>0.97778775132926898</v>
      </c>
      <c r="F78" s="3">
        <v>0.92554775151006996</v>
      </c>
      <c r="G78" s="3">
        <v>15.5739596797844</v>
      </c>
      <c r="H78" s="3">
        <v>2.2376322975723499</v>
      </c>
      <c r="I78" s="3">
        <v>793.91</v>
      </c>
      <c r="J78" s="3">
        <v>6454588</v>
      </c>
      <c r="K78" s="3">
        <v>511515246080</v>
      </c>
      <c r="L78" s="3">
        <v>5370.19</v>
      </c>
      <c r="M78" s="3"/>
      <c r="N78" s="3"/>
    </row>
    <row r="79" spans="2:14" x14ac:dyDescent="0.35">
      <c r="B79" s="10" t="s">
        <v>37</v>
      </c>
    </row>
    <row r="80" spans="2:14" x14ac:dyDescent="0.35">
      <c r="B80" s="9" t="s">
        <v>11</v>
      </c>
      <c r="C80" s="3">
        <v>1.8694997474673899E-2</v>
      </c>
      <c r="D80" s="3">
        <v>34.511850541283799</v>
      </c>
      <c r="E80" s="3">
        <v>0.97152183582262297</v>
      </c>
      <c r="F80" s="3">
        <v>0.92249122969375397</v>
      </c>
      <c r="G80" s="3">
        <v>13.877003497358899</v>
      </c>
      <c r="H80" s="3">
        <v>2.92489468303891</v>
      </c>
      <c r="I80" s="3">
        <v>804.55</v>
      </c>
      <c r="J80" s="3">
        <v>6454588</v>
      </c>
      <c r="K80" s="3">
        <v>511515246080</v>
      </c>
      <c r="L80" s="3">
        <v>5370.83</v>
      </c>
      <c r="M80" s="3"/>
      <c r="N80" s="3"/>
    </row>
    <row r="81" spans="2:14" x14ac:dyDescent="0.35">
      <c r="B81" s="9" t="s">
        <v>12</v>
      </c>
      <c r="C81" s="3">
        <v>2.0073900085459999E-2</v>
      </c>
      <c r="D81" s="3">
        <v>33.902711430657199</v>
      </c>
      <c r="E81" s="3">
        <v>0.96377618156409905</v>
      </c>
      <c r="F81" s="3">
        <v>0.90598187289779297</v>
      </c>
      <c r="G81" s="3">
        <v>17.414768112721799</v>
      </c>
      <c r="H81" s="3">
        <v>3.2640590387767001</v>
      </c>
      <c r="I81" s="3">
        <v>801.05</v>
      </c>
      <c r="J81" s="3">
        <v>6454588</v>
      </c>
      <c r="K81" s="3">
        <v>511515246080</v>
      </c>
      <c r="L81" s="3">
        <v>5370.33</v>
      </c>
      <c r="M81" s="3"/>
      <c r="N81" s="3"/>
    </row>
    <row r="82" spans="2:14" x14ac:dyDescent="0.35">
      <c r="B82" s="9" t="s">
        <v>13</v>
      </c>
      <c r="C82" s="3">
        <v>2.6399513268825801E-2</v>
      </c>
      <c r="D82" s="3">
        <v>31.531868695648999</v>
      </c>
      <c r="E82" s="3">
        <v>0.95436949362319801</v>
      </c>
      <c r="F82" s="3">
        <v>0.91510340745994601</v>
      </c>
      <c r="G82" s="3">
        <v>15.789869545673801</v>
      </c>
      <c r="H82" s="3">
        <v>4.2326733512987698</v>
      </c>
      <c r="I82" s="3">
        <v>793.53</v>
      </c>
      <c r="J82" s="3">
        <v>6454588</v>
      </c>
      <c r="K82" s="3">
        <v>511515246080</v>
      </c>
      <c r="L82" s="3">
        <v>5370.19</v>
      </c>
      <c r="M82" s="3"/>
      <c r="N82" s="3"/>
    </row>
    <row r="83" spans="2:14" x14ac:dyDescent="0.35">
      <c r="B83" s="9" t="s">
        <v>14</v>
      </c>
      <c r="C83" s="3">
        <v>3.6734978937897199E-2</v>
      </c>
      <c r="D83" s="3">
        <v>28.6776253736295</v>
      </c>
      <c r="E83" s="3">
        <v>0.93412301542162302</v>
      </c>
      <c r="F83" s="3">
        <v>0.90914823197487404</v>
      </c>
      <c r="G83" s="3">
        <v>14.890454105870999</v>
      </c>
      <c r="H83" s="3">
        <v>5.8576829303242404</v>
      </c>
      <c r="I83" s="3">
        <v>800.32</v>
      </c>
      <c r="J83" s="3">
        <v>6454588</v>
      </c>
      <c r="K83" s="3">
        <v>511515246080</v>
      </c>
      <c r="L83" s="3">
        <v>5370.19</v>
      </c>
      <c r="M83" s="3"/>
      <c r="N83" s="3"/>
    </row>
    <row r="84" spans="2:14" x14ac:dyDescent="0.35">
      <c r="B84" s="9" t="s">
        <v>15</v>
      </c>
      <c r="C84" s="3">
        <v>6.4609438674908107E-2</v>
      </c>
      <c r="D84" s="3">
        <v>23.784291024662</v>
      </c>
      <c r="E84" s="3">
        <v>0.83060168553123503</v>
      </c>
      <c r="F84" s="3">
        <v>0.88048188789201198</v>
      </c>
      <c r="G84" s="3">
        <v>17.8386878486724</v>
      </c>
      <c r="H84" s="3">
        <v>7.6621642675282402</v>
      </c>
      <c r="I84" s="3">
        <v>797.61</v>
      </c>
      <c r="J84" s="3">
        <v>6454588</v>
      </c>
      <c r="K84" s="3">
        <v>511515246080</v>
      </c>
      <c r="L84" s="3">
        <v>5370.52</v>
      </c>
      <c r="M84" s="3"/>
      <c r="N84" s="3"/>
    </row>
    <row r="85" spans="2:14" x14ac:dyDescent="0.35">
      <c r="B85" s="9" t="s">
        <v>16</v>
      </c>
      <c r="C85" s="3">
        <v>2.1198571802480502E-2</v>
      </c>
      <c r="D85" s="3">
        <v>33.431677267467002</v>
      </c>
      <c r="E85" s="3">
        <v>0.95771123617282405</v>
      </c>
      <c r="F85" s="3">
        <v>0.90279284029477003</v>
      </c>
      <c r="G85" s="3">
        <v>19.527164295493701</v>
      </c>
      <c r="H85" s="3">
        <v>3.2939327921024599</v>
      </c>
      <c r="I85" s="3">
        <v>794.18</v>
      </c>
      <c r="J85" s="3">
        <v>6454588</v>
      </c>
      <c r="K85" s="3">
        <v>511515246080</v>
      </c>
      <c r="L85" s="3">
        <v>5370.52</v>
      </c>
      <c r="M85" s="3"/>
      <c r="N85" s="3"/>
    </row>
    <row r="86" spans="2:14" x14ac:dyDescent="0.35">
      <c r="B86" s="9" t="s">
        <v>17</v>
      </c>
      <c r="C86" s="3">
        <v>1.45274000442301E-2</v>
      </c>
      <c r="D86" s="3">
        <v>36.686367955838399</v>
      </c>
      <c r="E86" s="3">
        <v>0.970672376536174</v>
      </c>
      <c r="F86" s="3">
        <v>0.90871915980307605</v>
      </c>
      <c r="G86" s="3">
        <v>18.3310736056591</v>
      </c>
      <c r="H86" s="3">
        <v>2.4348117480609801</v>
      </c>
      <c r="I86" s="3">
        <v>798.51</v>
      </c>
      <c r="J86" s="3">
        <v>6454588</v>
      </c>
      <c r="K86" s="3">
        <v>511515246080</v>
      </c>
      <c r="L86" s="3">
        <v>5370.19</v>
      </c>
      <c r="M86" s="3"/>
      <c r="N86" s="3"/>
    </row>
    <row r="87" spans="2:14" x14ac:dyDescent="0.35">
      <c r="B87" s="9" t="s">
        <v>18</v>
      </c>
      <c r="C87" s="3">
        <v>1.41796112761462E-2</v>
      </c>
      <c r="D87" s="3">
        <v>36.889972206364199</v>
      </c>
      <c r="E87" s="3">
        <v>0.97587064308550397</v>
      </c>
      <c r="F87" s="3">
        <v>0.92265777356956102</v>
      </c>
      <c r="G87" s="3">
        <v>16.194692916323898</v>
      </c>
      <c r="H87" s="3">
        <v>2.2978513007200001</v>
      </c>
      <c r="I87" s="3">
        <v>799.65</v>
      </c>
      <c r="J87" s="3">
        <v>6454588</v>
      </c>
      <c r="K87" s="3">
        <v>511515246080</v>
      </c>
      <c r="L87" s="3">
        <v>5370.19</v>
      </c>
      <c r="M87" s="3"/>
      <c r="N87" s="3"/>
    </row>
    <row r="88" spans="2:14" x14ac:dyDescent="0.35">
      <c r="B88" s="10" t="s">
        <v>38</v>
      </c>
    </row>
    <row r="89" spans="2:14" x14ac:dyDescent="0.35">
      <c r="B89" s="9" t="s">
        <v>11</v>
      </c>
      <c r="C89" s="3">
        <v>2.3213893790462299E-2</v>
      </c>
      <c r="D89" s="3">
        <v>32.648727018888799</v>
      </c>
      <c r="E89" s="3">
        <v>0.96698335246198797</v>
      </c>
      <c r="F89" s="3">
        <v>0.92328484545427203</v>
      </c>
      <c r="G89" s="3">
        <v>14.482968912435901</v>
      </c>
      <c r="H89" s="3">
        <v>2.9662286400182998</v>
      </c>
      <c r="I89" s="3">
        <v>800.31</v>
      </c>
      <c r="J89" s="3">
        <v>6454588</v>
      </c>
      <c r="K89" s="3">
        <v>511515246080</v>
      </c>
      <c r="L89" s="3">
        <v>5370.83</v>
      </c>
      <c r="M89" s="3"/>
      <c r="N89" s="3"/>
    </row>
    <row r="90" spans="2:14" x14ac:dyDescent="0.35">
      <c r="B90" s="9" t="s">
        <v>12</v>
      </c>
      <c r="C90" s="3">
        <v>2.1438087551835999E-2</v>
      </c>
      <c r="D90" s="3">
        <v>33.336363826881197</v>
      </c>
      <c r="E90" s="3">
        <v>0.96156270049592396</v>
      </c>
      <c r="F90" s="3">
        <v>0.90325729678727695</v>
      </c>
      <c r="G90" s="3">
        <v>18.763056994197001</v>
      </c>
      <c r="H90" s="3">
        <v>3.2549125617044101</v>
      </c>
      <c r="I90" s="3">
        <v>799.57</v>
      </c>
      <c r="J90" s="3">
        <v>6454588</v>
      </c>
      <c r="K90" s="3">
        <v>511515246080</v>
      </c>
      <c r="L90" s="3">
        <v>5370.33</v>
      </c>
      <c r="M90" s="3"/>
      <c r="N90" s="3"/>
    </row>
    <row r="91" spans="2:14" x14ac:dyDescent="0.35">
      <c r="B91" s="9" t="s">
        <v>13</v>
      </c>
      <c r="C91" s="3">
        <v>2.4749829710109701E-2</v>
      </c>
      <c r="D91" s="3">
        <v>32.092173911484899</v>
      </c>
      <c r="E91" s="3">
        <v>0.956054231339868</v>
      </c>
      <c r="F91" s="3">
        <v>0.91495389327440302</v>
      </c>
      <c r="G91" s="3">
        <v>15.1528771111859</v>
      </c>
      <c r="H91" s="3">
        <v>4.0385802925413499</v>
      </c>
      <c r="I91" s="3">
        <v>795.53</v>
      </c>
      <c r="J91" s="3">
        <v>6454588</v>
      </c>
      <c r="K91" s="3">
        <v>511515246080</v>
      </c>
      <c r="L91" s="3">
        <v>5370.19</v>
      </c>
      <c r="M91" s="3"/>
      <c r="N91" s="3"/>
    </row>
    <row r="92" spans="2:14" x14ac:dyDescent="0.35">
      <c r="B92" s="9" t="s">
        <v>14</v>
      </c>
      <c r="C92" s="3">
        <v>3.7631992737528E-2</v>
      </c>
      <c r="D92" s="3">
        <v>28.465810469876299</v>
      </c>
      <c r="E92" s="3">
        <v>0.93281479113211596</v>
      </c>
      <c r="F92" s="3">
        <v>0.90989867621959697</v>
      </c>
      <c r="G92" s="3">
        <v>15.093742697570599</v>
      </c>
      <c r="H92" s="3">
        <v>5.8370476481811604</v>
      </c>
      <c r="I92" s="3">
        <v>806.66</v>
      </c>
      <c r="J92" s="3">
        <v>6454588</v>
      </c>
      <c r="K92" s="3">
        <v>511515246080</v>
      </c>
      <c r="L92" s="3">
        <v>5370.19</v>
      </c>
      <c r="M92" s="3"/>
      <c r="N92" s="3"/>
    </row>
    <row r="93" spans="2:14" x14ac:dyDescent="0.35">
      <c r="B93" s="9" t="s">
        <v>15</v>
      </c>
      <c r="C93" s="3">
        <v>0.120339732252407</v>
      </c>
      <c r="D93" s="3">
        <v>18.386091331010501</v>
      </c>
      <c r="E93" s="3">
        <v>0.70868855358852501</v>
      </c>
      <c r="F93" s="3">
        <v>0.82090864342408298</v>
      </c>
      <c r="G93" s="3">
        <v>19.023847513866301</v>
      </c>
      <c r="H93" s="3">
        <v>13.5770184425264</v>
      </c>
      <c r="I93" s="3">
        <v>800.88</v>
      </c>
      <c r="J93" s="3">
        <v>6454588</v>
      </c>
      <c r="K93" s="3">
        <v>511515246080</v>
      </c>
      <c r="L93" s="3">
        <v>5370.52</v>
      </c>
      <c r="M93" s="3"/>
      <c r="N93" s="3"/>
    </row>
    <row r="94" spans="2:14" x14ac:dyDescent="0.35">
      <c r="B94" s="9" t="s">
        <v>16</v>
      </c>
      <c r="C94" s="3">
        <v>2.1382861729550801E-2</v>
      </c>
      <c r="D94" s="3">
        <v>33.355860669961601</v>
      </c>
      <c r="E94" s="3">
        <v>0.95968018514868503</v>
      </c>
      <c r="F94" s="3">
        <v>0.90349211091096904</v>
      </c>
      <c r="G94" s="3">
        <v>19.6040692187727</v>
      </c>
      <c r="H94" s="3">
        <v>3.13206968849103</v>
      </c>
      <c r="I94" s="3">
        <v>801.19</v>
      </c>
      <c r="J94" s="3">
        <v>6454588</v>
      </c>
      <c r="K94" s="3">
        <v>511515246080</v>
      </c>
      <c r="L94" s="3">
        <v>5370.52</v>
      </c>
      <c r="M94" s="3"/>
      <c r="N94" s="3"/>
    </row>
    <row r="95" spans="2:14" x14ac:dyDescent="0.35">
      <c r="B95" s="9" t="s">
        <v>17</v>
      </c>
      <c r="C95" s="3">
        <v>1.4968483403130501E-2</v>
      </c>
      <c r="D95" s="3">
        <v>36.4301026722231</v>
      </c>
      <c r="E95" s="3">
        <v>0.97249460390275699</v>
      </c>
      <c r="F95" s="3">
        <v>0.91498273095626403</v>
      </c>
      <c r="G95" s="3">
        <v>17.230514495579602</v>
      </c>
      <c r="H95" s="3">
        <v>2.3387669086127301</v>
      </c>
      <c r="I95" s="3">
        <v>798.34</v>
      </c>
      <c r="J95" s="3">
        <v>6454588</v>
      </c>
      <c r="K95" s="3">
        <v>511515246080</v>
      </c>
      <c r="L95" s="3">
        <v>5370.19</v>
      </c>
      <c r="M95" s="3"/>
      <c r="N95" s="3"/>
    </row>
    <row r="96" spans="2:14" x14ac:dyDescent="0.35">
      <c r="B96" s="9" t="s">
        <v>18</v>
      </c>
      <c r="C96" s="3">
        <v>1.48418755174801E-2</v>
      </c>
      <c r="D96" s="3">
        <v>36.501396641667903</v>
      </c>
      <c r="E96" s="3">
        <v>0.97775705379882505</v>
      </c>
      <c r="F96" s="3">
        <v>0.92831002287501296</v>
      </c>
      <c r="G96" s="3">
        <v>15.4512864942627</v>
      </c>
      <c r="H96" s="3">
        <v>2.2473476013364602</v>
      </c>
      <c r="I96" s="3">
        <v>801.27</v>
      </c>
      <c r="J96" s="3">
        <v>6454588</v>
      </c>
      <c r="K96" s="3">
        <v>511515246080</v>
      </c>
      <c r="L96" s="3">
        <v>5370.19</v>
      </c>
      <c r="M96" s="3"/>
      <c r="N96" s="3"/>
    </row>
    <row r="97" spans="2:14" x14ac:dyDescent="0.35">
      <c r="B97" s="10" t="s">
        <v>19</v>
      </c>
      <c r="C97" s="10">
        <f>(SUM(C8:C15)+SUM(C17:C24)+SUM(C26:C33)+SUM(C35:C42)+SUM(C44:C51)+SUM(C53:C60)+SUM(C62:C69)+SUM(C71:C78)+SUM(C80:C87)+SUM(C89:C96))/80</f>
        <v>3.0285418849975092E-2</v>
      </c>
      <c r="D97" s="10">
        <f t="shared" ref="D97" si="0">(SUM(D8:D15)+SUM(D17:D24)+SUM(D26:D33)+SUM(D35:D42)+SUM(D44:D51)+SUM(D53:D60)+SUM(D62:D69)+SUM(D71:D78)+SUM(D80:D87)+SUM(D89:D96))/80</f>
        <v>31.991335836458511</v>
      </c>
      <c r="E97" s="10">
        <f t="shared" ref="E97" si="1">(SUM(E8:E15)+SUM(E17:E24)+SUM(E26:E33)+SUM(E35:E42)+SUM(E44:E51)+SUM(E53:E60)+SUM(E62:E69)+SUM(E71:E78)+SUM(E80:E87)+SUM(E89:E96))/80</f>
        <v>0.93851114346871134</v>
      </c>
      <c r="F97" s="10">
        <f t="shared" ref="F97:L97" si="2">(SUM(F8:F15)+SUM(F17:F24)+SUM(F26:F33)+SUM(F35:F42)+SUM(F44:F51)+SUM(F53:F60)+SUM(F62:F69)+SUM(F71:F78)+SUM(F80:F87)+SUM(F89:F96))/80</f>
        <v>0.90708870468757874</v>
      </c>
      <c r="G97" s="10">
        <f t="shared" si="2"/>
        <v>16.593480103067115</v>
      </c>
      <c r="H97" s="10">
        <f t="shared" si="2"/>
        <v>4.2905702635513929</v>
      </c>
      <c r="I97" s="10">
        <f t="shared" si="2"/>
        <v>799.74537499999997</v>
      </c>
      <c r="J97" s="10">
        <f t="shared" si="2"/>
        <v>6454588</v>
      </c>
      <c r="K97" s="10">
        <f t="shared" si="2"/>
        <v>511515246080</v>
      </c>
      <c r="L97" s="10">
        <f t="shared" si="2"/>
        <v>5370.3700000000008</v>
      </c>
      <c r="M97" s="10"/>
      <c r="N97" s="10"/>
    </row>
    <row r="98" spans="2:14" x14ac:dyDescent="0.35">
      <c r="B98" s="17" t="s">
        <v>142</v>
      </c>
      <c r="C98" s="12">
        <f>SUM(C8:C11,C13:C15,C17:C20,C22:C24,C26:C29,C31:C33,C35:C38,C40:C42,C44:C47,C49:C51,C53:C56,C58:C60,C62:C65,C67:C69,C71:C74,C76:C78,C80:C83,C85:C87,C89:C92,C94:C96)/70</f>
        <v>2.2141744467594208E-2</v>
      </c>
      <c r="D98" s="12">
        <f t="shared" ref="D98:L98" si="3">SUM(D8:D11,D13:D15,D17:D20,D22:D24,D26:D29,D31:D33,D35:D38,D40:D42,D44:D47,D49:D51,D53:D56,D58:D60,D62:D65,D67:D69,D71:D74,D76:D78,D80:D83,D85:D87,D89:D92,D94:D96)/70</f>
        <v>33.492825452146086</v>
      </c>
      <c r="E98" s="12">
        <f t="shared" si="3"/>
        <v>0.96122650018659372</v>
      </c>
      <c r="F98" s="12">
        <f t="shared" si="3"/>
        <v>0.91386782976800518</v>
      </c>
      <c r="G98" s="12">
        <f t="shared" si="3"/>
        <v>16.293310313564188</v>
      </c>
      <c r="H98" s="12">
        <f t="shared" si="3"/>
        <v>3.4855141555143216</v>
      </c>
      <c r="I98" s="12">
        <f t="shared" si="3"/>
        <v>799.86471428571463</v>
      </c>
      <c r="J98" s="12">
        <f t="shared" si="3"/>
        <v>6454588</v>
      </c>
      <c r="K98" s="12">
        <f t="shared" si="3"/>
        <v>511515246080</v>
      </c>
      <c r="L98" s="12">
        <f t="shared" si="3"/>
        <v>5370.3485714285725</v>
      </c>
    </row>
    <row r="100" spans="2:14" x14ac:dyDescent="0.35">
      <c r="B100" s="9" t="s">
        <v>20</v>
      </c>
    </row>
    <row r="101" spans="2:14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4" x14ac:dyDescent="0.35">
      <c r="B102" s="10" t="s">
        <v>29</v>
      </c>
    </row>
    <row r="103" spans="2:14" x14ac:dyDescent="0.35">
      <c r="B103" s="9" t="s">
        <v>11</v>
      </c>
      <c r="C103" s="3">
        <v>4.2469808795702502E-2</v>
      </c>
      <c r="D103" s="3">
        <v>27.426896745179899</v>
      </c>
      <c r="E103" s="3">
        <v>0.93980112258649995</v>
      </c>
      <c r="F103" s="3">
        <v>0.96212435919094896</v>
      </c>
      <c r="G103" s="3">
        <v>8.1452518835257095</v>
      </c>
      <c r="H103" s="3">
        <v>8.2285090393537192</v>
      </c>
      <c r="I103" s="3">
        <v>628.75</v>
      </c>
      <c r="J103" s="3">
        <v>6132208</v>
      </c>
      <c r="K103" s="3">
        <v>388548788224</v>
      </c>
      <c r="L103" s="3">
        <v>4209.4399999999996</v>
      </c>
      <c r="M103" s="3"/>
      <c r="N103" s="3"/>
    </row>
    <row r="104" spans="2:14" x14ac:dyDescent="0.35">
      <c r="B104" s="9" t="s">
        <v>12</v>
      </c>
      <c r="C104" s="3">
        <v>4.3435225424084602E-2</v>
      </c>
      <c r="D104" s="3">
        <v>27.231869750695001</v>
      </c>
      <c r="E104" s="3">
        <v>0.92796569712135701</v>
      </c>
      <c r="F104" s="3">
        <v>0.95516346703533295</v>
      </c>
      <c r="G104" s="3">
        <v>8.2840974516626602</v>
      </c>
      <c r="H104" s="3">
        <v>8.8543908626269001</v>
      </c>
      <c r="I104" s="3">
        <v>626.36</v>
      </c>
      <c r="J104" s="3">
        <v>6132208</v>
      </c>
      <c r="K104" s="3">
        <v>388548788224</v>
      </c>
      <c r="L104" s="3">
        <v>4209.4399999999996</v>
      </c>
      <c r="M104" s="3"/>
      <c r="N104" s="3"/>
    </row>
    <row r="105" spans="2:14" x14ac:dyDescent="0.35">
      <c r="B105" s="9" t="s">
        <v>13</v>
      </c>
      <c r="C105" s="3">
        <v>4.4228915733813698E-2</v>
      </c>
      <c r="D105" s="3">
        <v>27.073433656117299</v>
      </c>
      <c r="E105" s="3">
        <v>0.91436917201252399</v>
      </c>
      <c r="F105" s="3">
        <v>0.951279900969629</v>
      </c>
      <c r="G105" s="3">
        <v>8.3533074376272793</v>
      </c>
      <c r="H105" s="3">
        <v>9.6110340962390293</v>
      </c>
      <c r="I105" s="3">
        <v>625.92999999999995</v>
      </c>
      <c r="J105" s="3">
        <v>6132208</v>
      </c>
      <c r="K105" s="3">
        <v>388548788224</v>
      </c>
      <c r="L105" s="3">
        <v>4209.4399999999996</v>
      </c>
      <c r="M105" s="3"/>
      <c r="N105" s="3"/>
    </row>
    <row r="106" spans="2:14" x14ac:dyDescent="0.35">
      <c r="B106" s="9" t="s">
        <v>14</v>
      </c>
      <c r="C106" s="3">
        <v>4.9417619563616899E-2</v>
      </c>
      <c r="D106" s="3">
        <v>26.112128691453101</v>
      </c>
      <c r="E106" s="3">
        <v>0.88485443434812405</v>
      </c>
      <c r="F106" s="3">
        <v>0.926462327647809</v>
      </c>
      <c r="G106" s="3">
        <v>8.9378173347906795</v>
      </c>
      <c r="H106" s="3">
        <v>11.882883080232199</v>
      </c>
      <c r="I106" s="3">
        <v>629.13</v>
      </c>
      <c r="J106" s="3">
        <v>6132208</v>
      </c>
      <c r="K106" s="3">
        <v>388548788224</v>
      </c>
      <c r="L106" s="3">
        <v>4209.8</v>
      </c>
      <c r="M106" s="3"/>
      <c r="N106" s="3"/>
    </row>
    <row r="107" spans="2:14" x14ac:dyDescent="0.35">
      <c r="B107" s="9" t="s">
        <v>15</v>
      </c>
      <c r="C107" s="3">
        <v>6.1121248001575097E-2</v>
      </c>
      <c r="D107" s="3">
        <v>24.2655638067288</v>
      </c>
      <c r="E107" s="3">
        <v>0.80393833684363303</v>
      </c>
      <c r="F107" s="3">
        <v>0.92610472399607102</v>
      </c>
      <c r="G107" s="3">
        <v>10.3707503775854</v>
      </c>
      <c r="H107" s="3">
        <v>12.507635360971401</v>
      </c>
      <c r="I107" s="3">
        <v>626.85</v>
      </c>
      <c r="J107" s="3">
        <v>6132208</v>
      </c>
      <c r="K107" s="3">
        <v>388548788224</v>
      </c>
      <c r="L107" s="3">
        <v>4209.1499999999996</v>
      </c>
      <c r="M107" s="3"/>
      <c r="N107" s="3"/>
    </row>
    <row r="108" spans="2:14" x14ac:dyDescent="0.35">
      <c r="B108" s="9" t="s">
        <v>16</v>
      </c>
      <c r="C108" s="3">
        <v>4.4335343088419098E-2</v>
      </c>
      <c r="D108" s="3">
        <v>27.052802385627199</v>
      </c>
      <c r="E108" s="3">
        <v>0.915736582838933</v>
      </c>
      <c r="F108" s="3">
        <v>0.95024737134981296</v>
      </c>
      <c r="G108" s="3">
        <v>8.3849206748410907</v>
      </c>
      <c r="H108" s="3">
        <v>9.4641389253068606</v>
      </c>
      <c r="I108" s="3">
        <v>631.41</v>
      </c>
      <c r="J108" s="3">
        <v>6132208</v>
      </c>
      <c r="K108" s="3">
        <v>388548788224</v>
      </c>
      <c r="L108" s="3">
        <v>4209.4399999999996</v>
      </c>
      <c r="M108" s="3"/>
      <c r="N108" s="3"/>
    </row>
    <row r="109" spans="2:14" x14ac:dyDescent="0.35">
      <c r="B109" s="9" t="s">
        <v>17</v>
      </c>
      <c r="C109" s="3">
        <v>4.1628483061786903E-2</v>
      </c>
      <c r="D109" s="3">
        <v>27.599934732460301</v>
      </c>
      <c r="E109" s="3">
        <v>0.94255922888167998</v>
      </c>
      <c r="F109" s="3">
        <v>0.96532699672200195</v>
      </c>
      <c r="G109" s="3">
        <v>8.0972823733268893</v>
      </c>
      <c r="H109" s="3">
        <v>8.1123633800649397</v>
      </c>
      <c r="I109" s="3">
        <v>625.04</v>
      </c>
      <c r="J109" s="3">
        <v>6132208</v>
      </c>
      <c r="K109" s="3">
        <v>388548788224</v>
      </c>
      <c r="L109" s="3">
        <v>4209.1499999999996</v>
      </c>
      <c r="M109" s="3"/>
      <c r="N109" s="3"/>
    </row>
    <row r="110" spans="2:14" x14ac:dyDescent="0.35">
      <c r="B110" s="9" t="s">
        <v>18</v>
      </c>
      <c r="C110" s="3">
        <v>3.9858950075667199E-2</v>
      </c>
      <c r="D110" s="3">
        <v>27.980042185111799</v>
      </c>
      <c r="E110" s="3">
        <v>0.94340562642852299</v>
      </c>
      <c r="F110" s="3">
        <v>0.96634339873917996</v>
      </c>
      <c r="G110" s="3">
        <v>7.7539671649806197</v>
      </c>
      <c r="H110" s="3">
        <v>7.7613112935201496</v>
      </c>
      <c r="I110" s="3">
        <v>627.70000000000005</v>
      </c>
      <c r="J110" s="3">
        <v>6132208</v>
      </c>
      <c r="K110" s="3">
        <v>388548788224</v>
      </c>
      <c r="L110" s="3">
        <v>4209.2299999999996</v>
      </c>
      <c r="M110" s="3"/>
      <c r="N110" s="3"/>
    </row>
    <row r="111" spans="2:14" x14ac:dyDescent="0.35">
      <c r="B111" s="10" t="s">
        <v>30</v>
      </c>
    </row>
    <row r="112" spans="2:14" x14ac:dyDescent="0.35">
      <c r="B112" s="9" t="s">
        <v>11</v>
      </c>
      <c r="C112" s="3">
        <v>4.2541220062721798E-2</v>
      </c>
      <c r="D112" s="3">
        <v>27.412839421859701</v>
      </c>
      <c r="E112" s="3">
        <v>0.93896421545333097</v>
      </c>
      <c r="F112" s="3">
        <v>0.96064606051078405</v>
      </c>
      <c r="G112" s="3">
        <v>8.1561683011795694</v>
      </c>
      <c r="H112" s="3">
        <v>8.2537679326780697</v>
      </c>
      <c r="I112" s="3">
        <v>631.21</v>
      </c>
      <c r="J112" s="3">
        <v>6132208</v>
      </c>
      <c r="K112" s="3">
        <v>388548788224</v>
      </c>
      <c r="L112" s="3">
        <v>4209.4399999999996</v>
      </c>
      <c r="M112" s="3"/>
      <c r="N112" s="3"/>
    </row>
    <row r="113" spans="2:14" x14ac:dyDescent="0.35">
      <c r="B113" s="9" t="s">
        <v>12</v>
      </c>
      <c r="C113" s="3">
        <v>4.3206220943778399E-2</v>
      </c>
      <c r="D113" s="3">
        <v>27.2771720987108</v>
      </c>
      <c r="E113" s="3">
        <v>0.929551930667742</v>
      </c>
      <c r="F113" s="3">
        <v>0.95711332671924498</v>
      </c>
      <c r="G113" s="3">
        <v>8.2452211258987091</v>
      </c>
      <c r="H113" s="3">
        <v>8.7861615416867007</v>
      </c>
      <c r="I113" s="3">
        <v>630.14</v>
      </c>
      <c r="J113" s="3">
        <v>6132208</v>
      </c>
      <c r="K113" s="3">
        <v>388548788224</v>
      </c>
      <c r="L113" s="3">
        <v>4209.4399999999996</v>
      </c>
      <c r="M113" s="3"/>
      <c r="N113" s="3"/>
    </row>
    <row r="114" spans="2:14" x14ac:dyDescent="0.35">
      <c r="B114" s="9" t="s">
        <v>13</v>
      </c>
      <c r="C114" s="3">
        <v>4.4593135240368301E-2</v>
      </c>
      <c r="D114" s="3">
        <v>27.002224924249099</v>
      </c>
      <c r="E114" s="3">
        <v>0.912311199720932</v>
      </c>
      <c r="F114" s="3">
        <v>0.95005927682990499</v>
      </c>
      <c r="G114" s="3">
        <v>8.4501066216594101</v>
      </c>
      <c r="H114" s="3">
        <v>9.6077171856233399</v>
      </c>
      <c r="I114" s="3">
        <v>631.16</v>
      </c>
      <c r="J114" s="3">
        <v>6132208</v>
      </c>
      <c r="K114" s="3">
        <v>388548788224</v>
      </c>
      <c r="L114" s="3">
        <v>4209.4399999999996</v>
      </c>
      <c r="M114" s="3"/>
      <c r="N114" s="3"/>
    </row>
    <row r="115" spans="2:14" x14ac:dyDescent="0.35">
      <c r="B115" s="9" t="s">
        <v>14</v>
      </c>
      <c r="C115" s="3">
        <v>4.9413523243326901E-2</v>
      </c>
      <c r="D115" s="3">
        <v>26.111924228820801</v>
      </c>
      <c r="E115" s="3">
        <v>0.88009610810286698</v>
      </c>
      <c r="F115" s="3">
        <v>0.92086790373386795</v>
      </c>
      <c r="G115" s="3">
        <v>8.9944127982431894</v>
      </c>
      <c r="H115" s="3">
        <v>12.187776748366</v>
      </c>
      <c r="I115" s="3">
        <v>629.62</v>
      </c>
      <c r="J115" s="3">
        <v>6132208</v>
      </c>
      <c r="K115" s="3">
        <v>388548788224</v>
      </c>
      <c r="L115" s="3">
        <v>4209.8</v>
      </c>
      <c r="M115" s="3"/>
      <c r="N115" s="3"/>
    </row>
    <row r="116" spans="2:14" x14ac:dyDescent="0.35">
      <c r="B116" s="9" t="s">
        <v>15</v>
      </c>
      <c r="C116" s="3">
        <v>6.2273929110746203E-2</v>
      </c>
      <c r="D116" s="3">
        <v>24.1034052000809</v>
      </c>
      <c r="E116" s="3">
        <v>0.79649187399924803</v>
      </c>
      <c r="F116" s="3">
        <v>0.925046709992427</v>
      </c>
      <c r="G116" s="3">
        <v>10.5122143466198</v>
      </c>
      <c r="H116" s="3">
        <v>12.6984273039256</v>
      </c>
      <c r="I116" s="3">
        <v>629.53</v>
      </c>
      <c r="J116" s="3">
        <v>6132208</v>
      </c>
      <c r="K116" s="3">
        <v>388548788224</v>
      </c>
      <c r="L116" s="3">
        <v>4209.1499999999996</v>
      </c>
      <c r="M116" s="3"/>
      <c r="N116" s="3"/>
    </row>
    <row r="117" spans="2:14" x14ac:dyDescent="0.35">
      <c r="B117" s="9" t="s">
        <v>16</v>
      </c>
      <c r="C117" s="3">
        <v>4.4268993788422202E-2</v>
      </c>
      <c r="D117" s="3">
        <v>27.066366908381902</v>
      </c>
      <c r="E117" s="3">
        <v>0.91663782665253202</v>
      </c>
      <c r="F117" s="3">
        <v>0.95135470252063004</v>
      </c>
      <c r="G117" s="3">
        <v>8.3822039819282494</v>
      </c>
      <c r="H117" s="3">
        <v>9.3774382115300092</v>
      </c>
      <c r="I117" s="3">
        <v>635.07000000000005</v>
      </c>
      <c r="J117" s="3">
        <v>6132208</v>
      </c>
      <c r="K117" s="3">
        <v>388548788224</v>
      </c>
      <c r="L117" s="3">
        <v>4209.4399999999996</v>
      </c>
      <c r="M117" s="3"/>
      <c r="N117" s="3"/>
    </row>
    <row r="118" spans="2:14" x14ac:dyDescent="0.35">
      <c r="B118" s="9" t="s">
        <v>17</v>
      </c>
      <c r="C118" s="3">
        <v>4.1609441512083498E-2</v>
      </c>
      <c r="D118" s="3">
        <v>27.603829203790202</v>
      </c>
      <c r="E118" s="3">
        <v>0.94248733674996499</v>
      </c>
      <c r="F118" s="3">
        <v>0.96510645324798106</v>
      </c>
      <c r="G118" s="3">
        <v>8.0912551643047692</v>
      </c>
      <c r="H118" s="3">
        <v>8.1127313565064796</v>
      </c>
      <c r="I118" s="3">
        <v>630.65</v>
      </c>
      <c r="J118" s="3">
        <v>6132208</v>
      </c>
      <c r="K118" s="3">
        <v>388548788224</v>
      </c>
      <c r="L118" s="3">
        <v>4209.1499999999996</v>
      </c>
      <c r="M118" s="3"/>
      <c r="N118" s="3"/>
    </row>
    <row r="119" spans="2:14" x14ac:dyDescent="0.35">
      <c r="B119" s="9" t="s">
        <v>18</v>
      </c>
      <c r="C119" s="3">
        <v>3.9809320183848099E-2</v>
      </c>
      <c r="D119" s="3">
        <v>27.990951248355</v>
      </c>
      <c r="E119" s="3">
        <v>0.94358153526344302</v>
      </c>
      <c r="F119" s="3">
        <v>0.96664006338820296</v>
      </c>
      <c r="G119" s="3">
        <v>7.7460470016502097</v>
      </c>
      <c r="H119" s="3">
        <v>7.73339631038231</v>
      </c>
      <c r="I119" s="3">
        <v>630.87</v>
      </c>
      <c r="J119" s="3">
        <v>6132208</v>
      </c>
      <c r="K119" s="3">
        <v>388548788224</v>
      </c>
      <c r="L119" s="3">
        <v>4209.2299999999996</v>
      </c>
      <c r="M119" s="3"/>
      <c r="N119" s="3"/>
    </row>
    <row r="120" spans="2:14" x14ac:dyDescent="0.35">
      <c r="B120" s="10" t="s">
        <v>31</v>
      </c>
    </row>
    <row r="121" spans="2:14" x14ac:dyDescent="0.35">
      <c r="B121" s="9" t="s">
        <v>11</v>
      </c>
      <c r="C121" s="3">
        <v>4.3464552860955998E-2</v>
      </c>
      <c r="D121" s="3">
        <v>27.2249510829634</v>
      </c>
      <c r="E121" s="3">
        <v>0.93478491567004596</v>
      </c>
      <c r="F121" s="3">
        <v>0.95805834326247197</v>
      </c>
      <c r="G121" s="3">
        <v>8.2160762977596402</v>
      </c>
      <c r="H121" s="3">
        <v>8.3798890832496493</v>
      </c>
      <c r="I121" s="3">
        <v>651.75</v>
      </c>
      <c r="J121" s="3">
        <v>6132208</v>
      </c>
      <c r="K121" s="3">
        <v>388548788224</v>
      </c>
      <c r="L121" s="3">
        <v>4209.4399999999996</v>
      </c>
      <c r="M121" s="3"/>
      <c r="N121" s="3"/>
    </row>
    <row r="122" spans="2:14" x14ac:dyDescent="0.35">
      <c r="B122" s="9" t="s">
        <v>12</v>
      </c>
      <c r="C122" s="3">
        <v>4.3963427480692298E-2</v>
      </c>
      <c r="D122" s="3">
        <v>27.127043274171299</v>
      </c>
      <c r="E122" s="3">
        <v>0.92572629098723302</v>
      </c>
      <c r="F122" s="3">
        <v>0.95445349199528096</v>
      </c>
      <c r="G122" s="3">
        <v>8.3080301827090306</v>
      </c>
      <c r="H122" s="3">
        <v>8.8587032733141093</v>
      </c>
      <c r="I122" s="3">
        <v>648.98</v>
      </c>
      <c r="J122" s="3">
        <v>6132208</v>
      </c>
      <c r="K122" s="3">
        <v>388548788224</v>
      </c>
      <c r="L122" s="3">
        <v>4209.4399999999996</v>
      </c>
      <c r="M122" s="3"/>
      <c r="N122" s="3"/>
    </row>
    <row r="123" spans="2:14" x14ac:dyDescent="0.35">
      <c r="B123" s="9" t="s">
        <v>13</v>
      </c>
      <c r="C123" s="3">
        <v>4.4762241543236797E-2</v>
      </c>
      <c r="D123" s="3">
        <v>26.9692634775813</v>
      </c>
      <c r="E123" s="3">
        <v>0.91153803558228996</v>
      </c>
      <c r="F123" s="3">
        <v>0.950075929514682</v>
      </c>
      <c r="G123" s="3">
        <v>8.4400490772700607</v>
      </c>
      <c r="H123" s="3">
        <v>9.6474074148902904</v>
      </c>
      <c r="I123" s="3">
        <v>648.20000000000005</v>
      </c>
      <c r="J123" s="3">
        <v>6132208</v>
      </c>
      <c r="K123" s="3">
        <v>388548788224</v>
      </c>
      <c r="L123" s="3">
        <v>4209.4399999999996</v>
      </c>
      <c r="M123" s="3"/>
      <c r="N123" s="3"/>
    </row>
    <row r="124" spans="2:14" x14ac:dyDescent="0.35">
      <c r="B124" s="9" t="s">
        <v>14</v>
      </c>
      <c r="C124" s="3">
        <v>4.93239871157964E-2</v>
      </c>
      <c r="D124" s="3">
        <v>26.126995558056201</v>
      </c>
      <c r="E124" s="3">
        <v>0.88326862134416495</v>
      </c>
      <c r="F124" s="3">
        <v>0.92475876307272098</v>
      </c>
      <c r="G124" s="3">
        <v>9.0244425972742395</v>
      </c>
      <c r="H124" s="3">
        <v>11.8650118902688</v>
      </c>
      <c r="I124" s="3">
        <v>648.73</v>
      </c>
      <c r="J124" s="3">
        <v>6132208</v>
      </c>
      <c r="K124" s="3">
        <v>388548788224</v>
      </c>
      <c r="L124" s="3">
        <v>4209.8</v>
      </c>
      <c r="M124" s="3"/>
      <c r="N124" s="3"/>
    </row>
    <row r="125" spans="2:14" x14ac:dyDescent="0.35">
      <c r="B125" s="9" t="s">
        <v>15</v>
      </c>
      <c r="C125" s="3">
        <v>7.0202517035638901E-2</v>
      </c>
      <c r="D125" s="3">
        <v>23.062613955246398</v>
      </c>
      <c r="E125" s="3">
        <v>0.77838913975290802</v>
      </c>
      <c r="F125" s="3">
        <v>0.91154081237557905</v>
      </c>
      <c r="G125" s="3">
        <v>11.3872613132514</v>
      </c>
      <c r="H125" s="3">
        <v>13.514210584239899</v>
      </c>
      <c r="I125" s="3">
        <v>648.72</v>
      </c>
      <c r="J125" s="3">
        <v>6132208</v>
      </c>
      <c r="K125" s="3">
        <v>388548788224</v>
      </c>
      <c r="L125" s="3">
        <v>4209.1499999999996</v>
      </c>
      <c r="M125" s="3"/>
      <c r="N125" s="3"/>
    </row>
    <row r="126" spans="2:14" x14ac:dyDescent="0.35">
      <c r="B126" s="9" t="s">
        <v>16</v>
      </c>
      <c r="C126" s="3">
        <v>4.5369670978590002E-2</v>
      </c>
      <c r="D126" s="3">
        <v>26.853576678048299</v>
      </c>
      <c r="E126" s="3">
        <v>0.91094783708143001</v>
      </c>
      <c r="F126" s="3">
        <v>0.94815617105795602</v>
      </c>
      <c r="G126" s="3">
        <v>8.4674739527403098</v>
      </c>
      <c r="H126" s="3">
        <v>9.5811409195628201</v>
      </c>
      <c r="I126" s="3">
        <v>653.38</v>
      </c>
      <c r="J126" s="3">
        <v>6132208</v>
      </c>
      <c r="K126" s="3">
        <v>388548788224</v>
      </c>
      <c r="L126" s="3">
        <v>4209.4399999999996</v>
      </c>
      <c r="M126" s="3"/>
      <c r="N126" s="3"/>
    </row>
    <row r="127" spans="2:14" x14ac:dyDescent="0.35">
      <c r="B127" s="9" t="s">
        <v>17</v>
      </c>
      <c r="C127" s="3">
        <v>4.1811477231486698E-2</v>
      </c>
      <c r="D127" s="3">
        <v>27.5611070509777</v>
      </c>
      <c r="E127" s="3">
        <v>0.94179623355780695</v>
      </c>
      <c r="F127" s="3">
        <v>0.96443402079408302</v>
      </c>
      <c r="G127" s="3">
        <v>8.1051693524116999</v>
      </c>
      <c r="H127" s="3">
        <v>8.0799455947167704</v>
      </c>
      <c r="I127" s="3">
        <v>646.35</v>
      </c>
      <c r="J127" s="3">
        <v>6132208</v>
      </c>
      <c r="K127" s="3">
        <v>388548788224</v>
      </c>
      <c r="L127" s="3">
        <v>4209.1499999999996</v>
      </c>
      <c r="M127" s="3"/>
      <c r="N127" s="3"/>
    </row>
    <row r="128" spans="2:14" x14ac:dyDescent="0.35">
      <c r="B128" s="9" t="s">
        <v>18</v>
      </c>
      <c r="C128" s="3">
        <v>3.9849371579032102E-2</v>
      </c>
      <c r="D128" s="3">
        <v>27.982335850101698</v>
      </c>
      <c r="E128" s="3">
        <v>0.94331905056029797</v>
      </c>
      <c r="F128" s="3">
        <v>0.96650285857351703</v>
      </c>
      <c r="G128" s="3">
        <v>7.7240740207967402</v>
      </c>
      <c r="H128" s="3">
        <v>7.6805980943244601</v>
      </c>
      <c r="I128" s="3">
        <v>648.92999999999995</v>
      </c>
      <c r="J128" s="3">
        <v>6132208</v>
      </c>
      <c r="K128" s="3">
        <v>388548788224</v>
      </c>
      <c r="L128" s="3">
        <v>4209.2299999999996</v>
      </c>
      <c r="M128" s="3"/>
      <c r="N128" s="3"/>
    </row>
    <row r="129" spans="2:14" x14ac:dyDescent="0.35">
      <c r="B129" s="10" t="s">
        <v>32</v>
      </c>
    </row>
    <row r="130" spans="2:14" x14ac:dyDescent="0.35">
      <c r="B130" s="9" t="s">
        <v>11</v>
      </c>
      <c r="C130" s="3">
        <v>4.24380245287981E-2</v>
      </c>
      <c r="D130" s="3">
        <v>27.4325855832328</v>
      </c>
      <c r="E130" s="3">
        <v>0.94004292148982005</v>
      </c>
      <c r="F130" s="3">
        <v>0.96174431550317396</v>
      </c>
      <c r="G130" s="3">
        <v>8.1514830705481494</v>
      </c>
      <c r="H130" s="3">
        <v>8.1848257107432492</v>
      </c>
      <c r="I130" s="3">
        <v>647.38</v>
      </c>
      <c r="J130" s="3">
        <v>6132208</v>
      </c>
      <c r="K130" s="3">
        <v>388548788224</v>
      </c>
      <c r="L130" s="3">
        <v>4209.4399999999996</v>
      </c>
      <c r="M130" s="3"/>
      <c r="N130" s="3"/>
    </row>
    <row r="131" spans="2:14" x14ac:dyDescent="0.35">
      <c r="B131" s="9" t="s">
        <v>12</v>
      </c>
      <c r="C131" s="3">
        <v>4.34026562380323E-2</v>
      </c>
      <c r="D131" s="3">
        <v>27.2376669043684</v>
      </c>
      <c r="E131" s="3">
        <v>0.92945284172183995</v>
      </c>
      <c r="F131" s="3">
        <v>0.95722090342626598</v>
      </c>
      <c r="G131" s="3">
        <v>8.27533285150753</v>
      </c>
      <c r="H131" s="3">
        <v>8.8072395054653594</v>
      </c>
      <c r="I131" s="3">
        <v>647.75</v>
      </c>
      <c r="J131" s="3">
        <v>6132208</v>
      </c>
      <c r="K131" s="3">
        <v>388548788224</v>
      </c>
      <c r="L131" s="3">
        <v>4209.4399999999996</v>
      </c>
      <c r="M131" s="3"/>
      <c r="N131" s="3"/>
    </row>
    <row r="132" spans="2:14" x14ac:dyDescent="0.35">
      <c r="B132" s="9" t="s">
        <v>13</v>
      </c>
      <c r="C132" s="3">
        <v>4.4501273934132501E-2</v>
      </c>
      <c r="D132" s="3">
        <v>27.0202314467377</v>
      </c>
      <c r="E132" s="3">
        <v>0.91315527191710899</v>
      </c>
      <c r="F132" s="3">
        <v>0.95156539471675705</v>
      </c>
      <c r="G132" s="3">
        <v>8.4302778235443903</v>
      </c>
      <c r="H132" s="3">
        <v>9.6341133054444992</v>
      </c>
      <c r="I132" s="3">
        <v>647.38</v>
      </c>
      <c r="J132" s="3">
        <v>6132208</v>
      </c>
      <c r="K132" s="3">
        <v>388548788224</v>
      </c>
      <c r="L132" s="3">
        <v>4209.4399999999996</v>
      </c>
      <c r="M132" s="3"/>
      <c r="N132" s="3"/>
    </row>
    <row r="133" spans="2:14" x14ac:dyDescent="0.35">
      <c r="B133" s="9" t="s">
        <v>14</v>
      </c>
      <c r="C133" s="3">
        <v>4.8968485528538497E-2</v>
      </c>
      <c r="D133" s="3">
        <v>26.191429402731401</v>
      </c>
      <c r="E133" s="3">
        <v>0.88612577363757195</v>
      </c>
      <c r="F133" s="3">
        <v>0.92452944721707697</v>
      </c>
      <c r="G133" s="3">
        <v>8.8429135189382393</v>
      </c>
      <c r="H133" s="3">
        <v>11.880086117767</v>
      </c>
      <c r="I133" s="3">
        <v>647.39</v>
      </c>
      <c r="J133" s="3">
        <v>6132208</v>
      </c>
      <c r="K133" s="3">
        <v>388548788224</v>
      </c>
      <c r="L133" s="3">
        <v>4209.8</v>
      </c>
      <c r="M133" s="3"/>
      <c r="N133" s="3"/>
    </row>
    <row r="134" spans="2:14" x14ac:dyDescent="0.35">
      <c r="B134" s="9" t="s">
        <v>15</v>
      </c>
      <c r="C134" s="3">
        <v>6.6796290649887902E-2</v>
      </c>
      <c r="D134" s="3">
        <v>23.495397325832201</v>
      </c>
      <c r="E134" s="3">
        <v>0.77788039900702199</v>
      </c>
      <c r="F134" s="3">
        <v>0.91910013488230902</v>
      </c>
      <c r="G134" s="3">
        <v>10.9578192544844</v>
      </c>
      <c r="H134" s="3">
        <v>13.1825365981441</v>
      </c>
      <c r="I134" s="3">
        <v>648.07000000000005</v>
      </c>
      <c r="J134" s="3">
        <v>6132208</v>
      </c>
      <c r="K134" s="3">
        <v>388548788224</v>
      </c>
      <c r="L134" s="3">
        <v>4209.1499999999996</v>
      </c>
      <c r="M134" s="3"/>
      <c r="N134" s="3"/>
    </row>
    <row r="135" spans="2:14" x14ac:dyDescent="0.35">
      <c r="B135" s="9" t="s">
        <v>16</v>
      </c>
      <c r="C135" s="3">
        <v>4.4677036758286499E-2</v>
      </c>
      <c r="D135" s="3">
        <v>26.986691421784599</v>
      </c>
      <c r="E135" s="3">
        <v>0.913719245439362</v>
      </c>
      <c r="F135" s="3">
        <v>0.94858068959707997</v>
      </c>
      <c r="G135" s="3">
        <v>8.4311672375947602</v>
      </c>
      <c r="H135" s="3">
        <v>9.5472794029788393</v>
      </c>
      <c r="I135" s="3">
        <v>648.19000000000005</v>
      </c>
      <c r="J135" s="3">
        <v>6132208</v>
      </c>
      <c r="K135" s="3">
        <v>388548788224</v>
      </c>
      <c r="L135" s="3">
        <v>4209.4399999999996</v>
      </c>
      <c r="M135" s="3"/>
      <c r="N135" s="3"/>
    </row>
    <row r="136" spans="2:14" x14ac:dyDescent="0.35">
      <c r="B136" s="9" t="s">
        <v>17</v>
      </c>
      <c r="C136" s="3">
        <v>4.1567125975864497E-2</v>
      </c>
      <c r="D136" s="3">
        <v>27.6120004986102</v>
      </c>
      <c r="E136" s="3">
        <v>0.94280728338689301</v>
      </c>
      <c r="F136" s="3">
        <v>0.96493636071903499</v>
      </c>
      <c r="G136" s="3">
        <v>8.08490915918496</v>
      </c>
      <c r="H136" s="3">
        <v>8.0414028372303896</v>
      </c>
      <c r="I136" s="3">
        <v>647.41999999999996</v>
      </c>
      <c r="J136" s="3">
        <v>6132208</v>
      </c>
      <c r="K136" s="3">
        <v>388548788224</v>
      </c>
      <c r="L136" s="3">
        <v>4209.1499999999996</v>
      </c>
      <c r="M136" s="3"/>
      <c r="N136" s="3"/>
    </row>
    <row r="137" spans="2:14" x14ac:dyDescent="0.35">
      <c r="B137" s="9" t="s">
        <v>18</v>
      </c>
      <c r="C137" s="3">
        <v>3.9707396113072897E-2</v>
      </c>
      <c r="D137" s="3">
        <v>28.013151850272902</v>
      </c>
      <c r="E137" s="3">
        <v>0.94408743712503895</v>
      </c>
      <c r="F137" s="3">
        <v>0.96693256099117897</v>
      </c>
      <c r="G137" s="3">
        <v>7.7541494095329799</v>
      </c>
      <c r="H137" s="3">
        <v>7.6754302024436996</v>
      </c>
      <c r="I137" s="3">
        <v>649.36</v>
      </c>
      <c r="J137" s="3">
        <v>6132208</v>
      </c>
      <c r="K137" s="3">
        <v>388548788224</v>
      </c>
      <c r="L137" s="3">
        <v>4209.2299999999996</v>
      </c>
      <c r="M137" s="3"/>
      <c r="N137" s="3"/>
    </row>
    <row r="138" spans="2:14" x14ac:dyDescent="0.35">
      <c r="B138" s="10" t="s">
        <v>33</v>
      </c>
    </row>
    <row r="139" spans="2:14" x14ac:dyDescent="0.35">
      <c r="B139" s="9" t="s">
        <v>11</v>
      </c>
      <c r="C139" s="3">
        <v>4.5007290397221199E-2</v>
      </c>
      <c r="D139" s="3">
        <v>26.924209369304702</v>
      </c>
      <c r="E139" s="3">
        <v>0.92675293609479403</v>
      </c>
      <c r="F139" s="3">
        <v>0.95392210018748003</v>
      </c>
      <c r="G139" s="3">
        <v>8.3270994586183598</v>
      </c>
      <c r="H139" s="3">
        <v>8.6061886183778</v>
      </c>
      <c r="I139" s="3">
        <v>656.96</v>
      </c>
      <c r="J139" s="3">
        <v>6132208</v>
      </c>
      <c r="K139" s="3">
        <v>388548788224</v>
      </c>
      <c r="L139" s="3">
        <v>4209.4399999999996</v>
      </c>
      <c r="M139" s="3"/>
      <c r="N139" s="3"/>
    </row>
    <row r="140" spans="2:14" x14ac:dyDescent="0.35">
      <c r="B140" s="9" t="s">
        <v>12</v>
      </c>
      <c r="C140" s="3">
        <v>4.5498211042400101E-2</v>
      </c>
      <c r="D140" s="3">
        <v>26.8286118280156</v>
      </c>
      <c r="E140" s="3">
        <v>0.91954722028804803</v>
      </c>
      <c r="F140" s="3">
        <v>0.95450860826517503</v>
      </c>
      <c r="G140" s="3">
        <v>8.4287583216562005</v>
      </c>
      <c r="H140" s="3">
        <v>8.9797120272919404</v>
      </c>
      <c r="I140" s="3">
        <v>653.5</v>
      </c>
      <c r="J140" s="3">
        <v>6132208</v>
      </c>
      <c r="K140" s="3">
        <v>388548788224</v>
      </c>
      <c r="L140" s="3">
        <v>4209.4399999999996</v>
      </c>
      <c r="M140" s="3"/>
      <c r="N140" s="3"/>
    </row>
    <row r="141" spans="2:14" x14ac:dyDescent="0.35">
      <c r="B141" s="9" t="s">
        <v>13</v>
      </c>
      <c r="C141" s="3">
        <v>4.4865323436624603E-2</v>
      </c>
      <c r="D141" s="3">
        <v>26.9504177289488</v>
      </c>
      <c r="E141" s="3">
        <v>0.90955659813846901</v>
      </c>
      <c r="F141" s="3">
        <v>0.94922319518630005</v>
      </c>
      <c r="G141" s="3">
        <v>8.4022480881396806</v>
      </c>
      <c r="H141" s="3">
        <v>9.6244784698465509</v>
      </c>
      <c r="I141" s="3">
        <v>652.87</v>
      </c>
      <c r="J141" s="3">
        <v>6132208</v>
      </c>
      <c r="K141" s="3">
        <v>388548788224</v>
      </c>
      <c r="L141" s="3">
        <v>4209.4399999999996</v>
      </c>
      <c r="M141" s="3"/>
      <c r="N141" s="3"/>
    </row>
    <row r="142" spans="2:14" x14ac:dyDescent="0.35">
      <c r="B142" s="9" t="s">
        <v>14</v>
      </c>
      <c r="C142" s="3">
        <v>4.9359714006056599E-2</v>
      </c>
      <c r="D142" s="3">
        <v>26.122689187566301</v>
      </c>
      <c r="E142" s="3">
        <v>0.87984599931030205</v>
      </c>
      <c r="F142" s="3">
        <v>0.92233978242208503</v>
      </c>
      <c r="G142" s="3">
        <v>9.0146896756239592</v>
      </c>
      <c r="H142" s="3">
        <v>12.113729813800299</v>
      </c>
      <c r="I142" s="3">
        <v>651.23</v>
      </c>
      <c r="J142" s="3">
        <v>6132208</v>
      </c>
      <c r="K142" s="3">
        <v>388548788224</v>
      </c>
      <c r="L142" s="3">
        <v>4209.8</v>
      </c>
      <c r="M142" s="3"/>
      <c r="N142" s="3"/>
    </row>
    <row r="143" spans="2:14" x14ac:dyDescent="0.35">
      <c r="B143" s="9" t="s">
        <v>15</v>
      </c>
      <c r="C143" s="3">
        <v>7.3666277982146894E-2</v>
      </c>
      <c r="D143" s="3">
        <v>22.646429778840599</v>
      </c>
      <c r="E143" s="3">
        <v>0.74654077138449204</v>
      </c>
      <c r="F143" s="3">
        <v>0.90863429017394304</v>
      </c>
      <c r="G143" s="3">
        <v>11.679800474510101</v>
      </c>
      <c r="H143" s="3">
        <v>13.642273216083</v>
      </c>
      <c r="I143" s="3">
        <v>651.04999999999995</v>
      </c>
      <c r="J143" s="3">
        <v>6132208</v>
      </c>
      <c r="K143" s="3">
        <v>388548788224</v>
      </c>
      <c r="L143" s="3">
        <v>4209.1499999999996</v>
      </c>
      <c r="M143" s="3"/>
      <c r="N143" s="3"/>
    </row>
    <row r="144" spans="2:14" x14ac:dyDescent="0.35">
      <c r="B144" s="9" t="s">
        <v>16</v>
      </c>
      <c r="C144" s="3">
        <v>4.7127150159996502E-2</v>
      </c>
      <c r="D144" s="3">
        <v>26.523819838677699</v>
      </c>
      <c r="E144" s="3">
        <v>0.90209652723701095</v>
      </c>
      <c r="F144" s="3">
        <v>0.94520640996711203</v>
      </c>
      <c r="G144" s="3">
        <v>8.6038182444192497</v>
      </c>
      <c r="H144" s="3">
        <v>9.76496265446902</v>
      </c>
      <c r="I144" s="3">
        <v>654.88</v>
      </c>
      <c r="J144" s="3">
        <v>6132208</v>
      </c>
      <c r="K144" s="3">
        <v>388548788224</v>
      </c>
      <c r="L144" s="3">
        <v>4209.4399999999996</v>
      </c>
      <c r="M144" s="3"/>
      <c r="N144" s="3"/>
    </row>
    <row r="145" spans="2:14" x14ac:dyDescent="0.35">
      <c r="B145" s="9" t="s">
        <v>17</v>
      </c>
      <c r="C145" s="3">
        <v>4.2776398993421498E-2</v>
      </c>
      <c r="D145" s="3">
        <v>27.362331254189201</v>
      </c>
      <c r="E145" s="3">
        <v>0.93777183461234703</v>
      </c>
      <c r="F145" s="3">
        <v>0.96333544413882399</v>
      </c>
      <c r="G145" s="3">
        <v>8.2082934674919592</v>
      </c>
      <c r="H145" s="3">
        <v>8.1619283553244308</v>
      </c>
      <c r="I145" s="3">
        <v>648.64</v>
      </c>
      <c r="J145" s="3">
        <v>6132208</v>
      </c>
      <c r="K145" s="3">
        <v>388548788224</v>
      </c>
      <c r="L145" s="3">
        <v>4209.1499999999996</v>
      </c>
      <c r="M145" s="3"/>
      <c r="N145" s="3"/>
    </row>
    <row r="146" spans="2:14" x14ac:dyDescent="0.35">
      <c r="B146" s="9" t="s">
        <v>18</v>
      </c>
      <c r="C146" s="3">
        <v>4.0441655211991702E-2</v>
      </c>
      <c r="D146" s="3">
        <v>27.8542499509335</v>
      </c>
      <c r="E146" s="3">
        <v>0.94113210804835801</v>
      </c>
      <c r="F146" s="3">
        <v>0.96602368113142101</v>
      </c>
      <c r="G146" s="3">
        <v>7.7382612771585499</v>
      </c>
      <c r="H146" s="3">
        <v>7.6869134579857903</v>
      </c>
      <c r="I146" s="3">
        <v>652.05999999999995</v>
      </c>
      <c r="J146" s="3">
        <v>6132208</v>
      </c>
      <c r="K146" s="3">
        <v>388548788224</v>
      </c>
      <c r="L146" s="3">
        <v>4209.2299999999996</v>
      </c>
      <c r="M146" s="3"/>
      <c r="N146" s="3"/>
    </row>
    <row r="147" spans="2:14" x14ac:dyDescent="0.35">
      <c r="B147" s="10" t="s">
        <v>34</v>
      </c>
    </row>
    <row r="148" spans="2:14" x14ac:dyDescent="0.35">
      <c r="B148" s="9" t="s">
        <v>11</v>
      </c>
      <c r="C148" s="3">
        <v>4.2296734821201797E-2</v>
      </c>
      <c r="D148" s="3">
        <v>27.462506959967001</v>
      </c>
      <c r="E148" s="3">
        <v>0.939999746276445</v>
      </c>
      <c r="F148" s="3">
        <v>0.96141503986076604</v>
      </c>
      <c r="G148" s="3">
        <v>8.1341988523012905</v>
      </c>
      <c r="H148" s="3">
        <v>8.2203990434879692</v>
      </c>
      <c r="I148" s="3">
        <v>648.02</v>
      </c>
      <c r="J148" s="3">
        <v>6132208</v>
      </c>
      <c r="K148" s="3">
        <v>388548788224</v>
      </c>
      <c r="L148" s="3">
        <v>4209.4399999999996</v>
      </c>
      <c r="M148" s="3"/>
      <c r="N148" s="3"/>
    </row>
    <row r="149" spans="2:14" x14ac:dyDescent="0.35">
      <c r="B149" s="9" t="s">
        <v>12</v>
      </c>
      <c r="C149" s="3">
        <v>4.3214461286653898E-2</v>
      </c>
      <c r="D149" s="3">
        <v>27.275589198174799</v>
      </c>
      <c r="E149" s="3">
        <v>0.929448360644611</v>
      </c>
      <c r="F149" s="3">
        <v>0.95695305381319395</v>
      </c>
      <c r="G149" s="3">
        <v>8.26761099483568</v>
      </c>
      <c r="H149" s="3">
        <v>8.8115041048283906</v>
      </c>
      <c r="I149" s="3">
        <v>647.70000000000005</v>
      </c>
      <c r="J149" s="3">
        <v>6132208</v>
      </c>
      <c r="K149" s="3">
        <v>388548788224</v>
      </c>
      <c r="L149" s="3">
        <v>4209.4399999999996</v>
      </c>
      <c r="M149" s="3"/>
      <c r="N149" s="3"/>
    </row>
    <row r="150" spans="2:14" x14ac:dyDescent="0.35">
      <c r="B150" s="9" t="s">
        <v>13</v>
      </c>
      <c r="C150" s="3">
        <v>4.4141362054320302E-2</v>
      </c>
      <c r="D150" s="3">
        <v>27.091416498251402</v>
      </c>
      <c r="E150" s="3">
        <v>0.91350295393861902</v>
      </c>
      <c r="F150" s="3">
        <v>0.95014253937646598</v>
      </c>
      <c r="G150" s="3">
        <v>8.3419469578250798</v>
      </c>
      <c r="H150" s="3">
        <v>9.7338204069483503</v>
      </c>
      <c r="I150" s="3">
        <v>647.41999999999996</v>
      </c>
      <c r="J150" s="3">
        <v>6132208</v>
      </c>
      <c r="K150" s="3">
        <v>388548788224</v>
      </c>
      <c r="L150" s="3">
        <v>4209.4399999999996</v>
      </c>
      <c r="M150" s="3"/>
      <c r="N150" s="3"/>
    </row>
    <row r="151" spans="2:14" x14ac:dyDescent="0.35">
      <c r="B151" s="9" t="s">
        <v>14</v>
      </c>
      <c r="C151" s="3">
        <v>4.8981829297448598E-2</v>
      </c>
      <c r="D151" s="3">
        <v>26.1865758428379</v>
      </c>
      <c r="E151" s="3">
        <v>0.88503692618553798</v>
      </c>
      <c r="F151" s="3">
        <v>0.92702734126717501</v>
      </c>
      <c r="G151" s="3">
        <v>8.9655856685839392</v>
      </c>
      <c r="H151" s="3">
        <v>11.9260140172935</v>
      </c>
      <c r="I151" s="3">
        <v>646.86</v>
      </c>
      <c r="J151" s="3">
        <v>6132208</v>
      </c>
      <c r="K151" s="3">
        <v>388548788224</v>
      </c>
      <c r="L151" s="3">
        <v>4209.8</v>
      </c>
      <c r="M151" s="3"/>
      <c r="N151" s="3"/>
    </row>
    <row r="152" spans="2:14" x14ac:dyDescent="0.35">
      <c r="B152" s="9" t="s">
        <v>15</v>
      </c>
      <c r="C152" s="3">
        <v>6.2086229178297203E-2</v>
      </c>
      <c r="D152" s="3">
        <v>24.130389750718599</v>
      </c>
      <c r="E152" s="3">
        <v>0.79443056264120304</v>
      </c>
      <c r="F152" s="3">
        <v>0.92086958907240901</v>
      </c>
      <c r="G152" s="3">
        <v>10.4498538000121</v>
      </c>
      <c r="H152" s="3">
        <v>12.82055450138</v>
      </c>
      <c r="I152" s="3">
        <v>647.62</v>
      </c>
      <c r="J152" s="3">
        <v>6132208</v>
      </c>
      <c r="K152" s="3">
        <v>388548788224</v>
      </c>
      <c r="L152" s="3">
        <v>4209.1499999999996</v>
      </c>
      <c r="M152" s="3"/>
      <c r="N152" s="3"/>
    </row>
    <row r="153" spans="2:14" x14ac:dyDescent="0.35">
      <c r="B153" s="9" t="s">
        <v>16</v>
      </c>
      <c r="C153" s="3">
        <v>4.4512699568354901E-2</v>
      </c>
      <c r="D153" s="3">
        <v>27.018846030941301</v>
      </c>
      <c r="E153" s="3">
        <v>0.91576977289060202</v>
      </c>
      <c r="F153" s="3">
        <v>0.94937803509657903</v>
      </c>
      <c r="G153" s="3">
        <v>8.4262697659563699</v>
      </c>
      <c r="H153" s="3">
        <v>9.4390106593503802</v>
      </c>
      <c r="I153" s="3">
        <v>648.27</v>
      </c>
      <c r="J153" s="3">
        <v>6132208</v>
      </c>
      <c r="K153" s="3">
        <v>388548788224</v>
      </c>
      <c r="L153" s="3">
        <v>4209.4399999999996</v>
      </c>
      <c r="M153" s="3"/>
      <c r="N153" s="3"/>
    </row>
    <row r="154" spans="2:14" x14ac:dyDescent="0.35">
      <c r="B154" s="9" t="s">
        <v>17</v>
      </c>
      <c r="C154" s="3">
        <v>4.1584043004996102E-2</v>
      </c>
      <c r="D154" s="3">
        <v>27.6088614513219</v>
      </c>
      <c r="E154" s="3">
        <v>0.94265357281772699</v>
      </c>
      <c r="F154" s="3">
        <v>0.96550206220066104</v>
      </c>
      <c r="G154" s="3">
        <v>8.0841557384479792</v>
      </c>
      <c r="H154" s="3">
        <v>8.0946783127564892</v>
      </c>
      <c r="I154" s="3">
        <v>649.03</v>
      </c>
      <c r="J154" s="3">
        <v>6132208</v>
      </c>
      <c r="K154" s="3">
        <v>388548788224</v>
      </c>
      <c r="L154" s="3">
        <v>4209.1499999999996</v>
      </c>
      <c r="M154" s="3"/>
      <c r="N154" s="3"/>
    </row>
    <row r="155" spans="2:14" x14ac:dyDescent="0.35">
      <c r="B155" s="9" t="s">
        <v>18</v>
      </c>
      <c r="C155" s="3">
        <v>3.9792266539816303E-2</v>
      </c>
      <c r="D155" s="3">
        <v>27.995004712909399</v>
      </c>
      <c r="E155" s="3">
        <v>0.94366629064274699</v>
      </c>
      <c r="F155" s="3">
        <v>0.96659089724445901</v>
      </c>
      <c r="G155" s="3">
        <v>7.7457237296626102</v>
      </c>
      <c r="H155" s="3">
        <v>7.7564925950607098</v>
      </c>
      <c r="I155" s="3">
        <v>649.4</v>
      </c>
      <c r="J155" s="3">
        <v>6132208</v>
      </c>
      <c r="K155" s="3">
        <v>388548788224</v>
      </c>
      <c r="L155" s="3">
        <v>4209.2299999999996</v>
      </c>
      <c r="M155" s="3"/>
      <c r="N155" s="3"/>
    </row>
    <row r="156" spans="2:14" x14ac:dyDescent="0.35">
      <c r="B156" s="10" t="s">
        <v>35</v>
      </c>
    </row>
    <row r="157" spans="2:14" x14ac:dyDescent="0.35">
      <c r="B157" s="9" t="s">
        <v>11</v>
      </c>
      <c r="C157" s="3">
        <v>4.2475190097983499E-2</v>
      </c>
      <c r="D157" s="3">
        <v>27.425929379134701</v>
      </c>
      <c r="E157" s="3">
        <v>0.93944415046164598</v>
      </c>
      <c r="F157" s="3">
        <v>0.96228015608224604</v>
      </c>
      <c r="G157" s="3">
        <v>8.1567599171201195</v>
      </c>
      <c r="H157" s="3">
        <v>8.2766610192286603</v>
      </c>
      <c r="I157" s="3">
        <v>649.97</v>
      </c>
      <c r="J157" s="3">
        <v>6132208</v>
      </c>
      <c r="K157" s="3">
        <v>388548788224</v>
      </c>
      <c r="L157" s="3">
        <v>4209.4399999999996</v>
      </c>
      <c r="M157" s="3"/>
      <c r="N157" s="3"/>
    </row>
    <row r="158" spans="2:14" x14ac:dyDescent="0.35">
      <c r="B158" s="9" t="s">
        <v>12</v>
      </c>
      <c r="C158" s="3">
        <v>4.3648815568695397E-2</v>
      </c>
      <c r="D158" s="3">
        <v>27.1888837351622</v>
      </c>
      <c r="E158" s="3">
        <v>0.92826418169371006</v>
      </c>
      <c r="F158" s="3">
        <v>0.95613666718488899</v>
      </c>
      <c r="G158" s="3">
        <v>8.3191725391407996</v>
      </c>
      <c r="H158" s="3">
        <v>8.8775802086327396</v>
      </c>
      <c r="I158" s="3">
        <v>648.1</v>
      </c>
      <c r="J158" s="3">
        <v>6132208</v>
      </c>
      <c r="K158" s="3">
        <v>388548788224</v>
      </c>
      <c r="L158" s="3">
        <v>4209.4399999999996</v>
      </c>
      <c r="M158" s="3"/>
      <c r="N158" s="3"/>
    </row>
    <row r="159" spans="2:14" x14ac:dyDescent="0.35">
      <c r="B159" s="9" t="s">
        <v>13</v>
      </c>
      <c r="C159" s="3">
        <v>4.4412211243972897E-2</v>
      </c>
      <c r="D159" s="3">
        <v>27.037323394811501</v>
      </c>
      <c r="E159" s="3">
        <v>0.91401358653057896</v>
      </c>
      <c r="F159" s="3">
        <v>0.95191516671546705</v>
      </c>
      <c r="G159" s="3">
        <v>8.3972768804987297</v>
      </c>
      <c r="H159" s="3">
        <v>9.6392111878862696</v>
      </c>
      <c r="I159" s="3">
        <v>647.54999999999995</v>
      </c>
      <c r="J159" s="3">
        <v>6132208</v>
      </c>
      <c r="K159" s="3">
        <v>388548788224</v>
      </c>
      <c r="L159" s="3">
        <v>4209.4399999999996</v>
      </c>
      <c r="M159" s="3"/>
      <c r="N159" s="3"/>
    </row>
    <row r="160" spans="2:14" x14ac:dyDescent="0.35">
      <c r="B160" s="9" t="s">
        <v>14</v>
      </c>
      <c r="C160" s="3">
        <v>4.9539474400060297E-2</v>
      </c>
      <c r="D160" s="3">
        <v>26.090141435006</v>
      </c>
      <c r="E160" s="3">
        <v>0.88319932630680797</v>
      </c>
      <c r="F160" s="3">
        <v>0.92233324815290796</v>
      </c>
      <c r="G160" s="3">
        <v>9.0079710952248906</v>
      </c>
      <c r="H160" s="3">
        <v>12.062046626124401</v>
      </c>
      <c r="I160" s="3">
        <v>647.63</v>
      </c>
      <c r="J160" s="3">
        <v>6132208</v>
      </c>
      <c r="K160" s="3">
        <v>388548788224</v>
      </c>
      <c r="L160" s="3">
        <v>4209.8</v>
      </c>
      <c r="M160" s="3"/>
      <c r="N160" s="3"/>
    </row>
    <row r="161" spans="2:14" x14ac:dyDescent="0.35">
      <c r="B161" s="9" t="s">
        <v>15</v>
      </c>
      <c r="C161" s="3">
        <v>6.2168469278977401E-2</v>
      </c>
      <c r="D161" s="3">
        <v>24.118608541704699</v>
      </c>
      <c r="E161" s="3">
        <v>0.79845114443102705</v>
      </c>
      <c r="F161" s="3">
        <v>0.92369854830463705</v>
      </c>
      <c r="G161" s="3">
        <v>10.5009652143899</v>
      </c>
      <c r="H161" s="3">
        <v>12.723675951966101</v>
      </c>
      <c r="I161" s="3">
        <v>652.41999999999996</v>
      </c>
      <c r="J161" s="3">
        <v>6132208</v>
      </c>
      <c r="K161" s="3">
        <v>388548788224</v>
      </c>
      <c r="L161" s="3">
        <v>4209.1499999999996</v>
      </c>
      <c r="M161" s="3"/>
      <c r="N161" s="3"/>
    </row>
    <row r="162" spans="2:14" x14ac:dyDescent="0.35">
      <c r="B162" s="9" t="s">
        <v>16</v>
      </c>
      <c r="C162" s="3">
        <v>4.4436231987932E-2</v>
      </c>
      <c r="D162" s="3">
        <v>27.033874612684802</v>
      </c>
      <c r="E162" s="3">
        <v>0.91572586152054902</v>
      </c>
      <c r="F162" s="3">
        <v>0.950278773790321</v>
      </c>
      <c r="G162" s="3">
        <v>8.4132539662803794</v>
      </c>
      <c r="H162" s="3">
        <v>9.4394332773052803</v>
      </c>
      <c r="I162" s="3">
        <v>647.66</v>
      </c>
      <c r="J162" s="3">
        <v>6132208</v>
      </c>
      <c r="K162" s="3">
        <v>388548788224</v>
      </c>
      <c r="L162" s="3">
        <v>4209.4399999999996</v>
      </c>
      <c r="M162" s="3"/>
      <c r="N162" s="3"/>
    </row>
    <row r="163" spans="2:14" x14ac:dyDescent="0.35">
      <c r="B163" s="9" t="s">
        <v>17</v>
      </c>
      <c r="C163" s="3">
        <v>4.1630227428669703E-2</v>
      </c>
      <c r="D163" s="3">
        <v>27.600059094253499</v>
      </c>
      <c r="E163" s="3">
        <v>0.94247251006888699</v>
      </c>
      <c r="F163" s="3">
        <v>0.96512455792276597</v>
      </c>
      <c r="G163" s="3">
        <v>8.0851645851006797</v>
      </c>
      <c r="H163" s="3">
        <v>8.1218453901802103</v>
      </c>
      <c r="I163" s="3">
        <v>651.74</v>
      </c>
      <c r="J163" s="3">
        <v>6132208</v>
      </c>
      <c r="K163" s="3">
        <v>388548788224</v>
      </c>
      <c r="L163" s="3">
        <v>4209.1499999999996</v>
      </c>
      <c r="M163" s="3"/>
      <c r="N163" s="3"/>
    </row>
    <row r="164" spans="2:14" x14ac:dyDescent="0.35">
      <c r="B164" s="9" t="s">
        <v>18</v>
      </c>
      <c r="C164" s="3">
        <v>3.9864097703946597E-2</v>
      </c>
      <c r="D164" s="3">
        <v>27.9785170225706</v>
      </c>
      <c r="E164" s="3">
        <v>0.94385583324561695</v>
      </c>
      <c r="F164" s="3">
        <v>0.96691610928023897</v>
      </c>
      <c r="G164" s="3">
        <v>7.7571027836201498</v>
      </c>
      <c r="H164" s="3">
        <v>7.7414260515253002</v>
      </c>
      <c r="I164" s="3">
        <v>643.91999999999996</v>
      </c>
      <c r="J164" s="3">
        <v>6132208</v>
      </c>
      <c r="K164" s="3">
        <v>388548788224</v>
      </c>
      <c r="L164" s="3">
        <v>4209.2299999999996</v>
      </c>
      <c r="M164" s="3"/>
      <c r="N164" s="3"/>
    </row>
    <row r="165" spans="2:14" x14ac:dyDescent="0.35">
      <c r="B165" s="10" t="s">
        <v>36</v>
      </c>
    </row>
    <row r="166" spans="2:14" x14ac:dyDescent="0.35">
      <c r="B166" s="9" t="s">
        <v>11</v>
      </c>
      <c r="C166" s="3">
        <v>4.2523221317618203E-2</v>
      </c>
      <c r="D166" s="3">
        <v>27.414969355369301</v>
      </c>
      <c r="E166" s="3">
        <v>0.93920763962889497</v>
      </c>
      <c r="F166" s="3">
        <v>0.96067179675833603</v>
      </c>
      <c r="G166" s="3">
        <v>8.1654284649562499</v>
      </c>
      <c r="H166" s="3">
        <v>8.2139060949082303</v>
      </c>
      <c r="I166" s="3">
        <v>650.45000000000005</v>
      </c>
      <c r="J166" s="3">
        <v>6132208</v>
      </c>
      <c r="K166" s="3">
        <v>388548788224</v>
      </c>
      <c r="L166" s="3">
        <v>4209.4399999999996</v>
      </c>
      <c r="M166" s="3"/>
      <c r="N166" s="3"/>
    </row>
    <row r="167" spans="2:14" x14ac:dyDescent="0.35">
      <c r="B167" s="9" t="s">
        <v>12</v>
      </c>
      <c r="C167" s="3">
        <v>4.3529930108680101E-2</v>
      </c>
      <c r="D167" s="3">
        <v>27.2129206580165</v>
      </c>
      <c r="E167" s="3">
        <v>0.92843143228754998</v>
      </c>
      <c r="F167" s="3">
        <v>0.95607294217477801</v>
      </c>
      <c r="G167" s="3">
        <v>8.2911492839924499</v>
      </c>
      <c r="H167" s="3">
        <v>8.8419086919187002</v>
      </c>
      <c r="I167" s="3">
        <v>649.57000000000005</v>
      </c>
      <c r="J167" s="3">
        <v>6132208</v>
      </c>
      <c r="K167" s="3">
        <v>388548788224</v>
      </c>
      <c r="L167" s="3">
        <v>4209.4399999999996</v>
      </c>
      <c r="M167" s="3"/>
      <c r="N167" s="3"/>
    </row>
    <row r="168" spans="2:14" x14ac:dyDescent="0.35">
      <c r="B168" s="9" t="s">
        <v>13</v>
      </c>
      <c r="C168" s="3">
        <v>4.4238329905967398E-2</v>
      </c>
      <c r="D168" s="3">
        <v>27.071982749629999</v>
      </c>
      <c r="E168" s="3">
        <v>0.91368834087889195</v>
      </c>
      <c r="F168" s="3">
        <v>0.951819082053871</v>
      </c>
      <c r="G168" s="3">
        <v>8.3964176630966492</v>
      </c>
      <c r="H168" s="3">
        <v>9.6592176657388897</v>
      </c>
      <c r="I168" s="3">
        <v>649.27</v>
      </c>
      <c r="J168" s="3">
        <v>6132208</v>
      </c>
      <c r="K168" s="3">
        <v>388548788224</v>
      </c>
      <c r="L168" s="3">
        <v>4209.4399999999996</v>
      </c>
      <c r="M168" s="3"/>
      <c r="N168" s="3"/>
    </row>
    <row r="169" spans="2:14" x14ac:dyDescent="0.35">
      <c r="B169" s="9" t="s">
        <v>14</v>
      </c>
      <c r="C169" s="3">
        <v>4.8463438712717598E-2</v>
      </c>
      <c r="D169" s="3">
        <v>26.282003619736798</v>
      </c>
      <c r="E169" s="3">
        <v>0.88529001688133901</v>
      </c>
      <c r="F169" s="3">
        <v>0.92522491445912902</v>
      </c>
      <c r="G169" s="3">
        <v>8.8195470812811294</v>
      </c>
      <c r="H169" s="3">
        <v>11.850309054306701</v>
      </c>
      <c r="I169" s="3">
        <v>649.79999999999995</v>
      </c>
      <c r="J169" s="3">
        <v>6132208</v>
      </c>
      <c r="K169" s="3">
        <v>388548788224</v>
      </c>
      <c r="L169" s="3">
        <v>4209.8</v>
      </c>
      <c r="M169" s="3"/>
      <c r="N169" s="3"/>
    </row>
    <row r="170" spans="2:14" x14ac:dyDescent="0.35">
      <c r="B170" s="9" t="s">
        <v>15</v>
      </c>
      <c r="C170" s="3">
        <v>6.6739685400721796E-2</v>
      </c>
      <c r="D170" s="3">
        <v>23.502648675097099</v>
      </c>
      <c r="E170" s="3">
        <v>0.77938384436882202</v>
      </c>
      <c r="F170" s="3">
        <v>0.91796434162135099</v>
      </c>
      <c r="G170" s="3">
        <v>10.9570954662052</v>
      </c>
      <c r="H170" s="3">
        <v>13.1969653727657</v>
      </c>
      <c r="I170" s="3">
        <v>650.46</v>
      </c>
      <c r="J170" s="3">
        <v>6132208</v>
      </c>
      <c r="K170" s="3">
        <v>388548788224</v>
      </c>
      <c r="L170" s="3">
        <v>4209.1499999999996</v>
      </c>
      <c r="M170" s="3"/>
      <c r="N170" s="3"/>
    </row>
    <row r="171" spans="2:14" x14ac:dyDescent="0.35">
      <c r="B171" s="9" t="s">
        <v>16</v>
      </c>
      <c r="C171" s="3">
        <v>4.46842004610001E-2</v>
      </c>
      <c r="D171" s="3">
        <v>26.9853308694776</v>
      </c>
      <c r="E171" s="3">
        <v>0.91309552984687203</v>
      </c>
      <c r="F171" s="3">
        <v>0.94725967727944205</v>
      </c>
      <c r="G171" s="3">
        <v>8.4235543161127904</v>
      </c>
      <c r="H171" s="3">
        <v>9.5810615186137191</v>
      </c>
      <c r="I171" s="3">
        <v>650.20000000000005</v>
      </c>
      <c r="J171" s="3">
        <v>6132208</v>
      </c>
      <c r="K171" s="3">
        <v>388548788224</v>
      </c>
      <c r="L171" s="3">
        <v>4209.4399999999996</v>
      </c>
      <c r="M171" s="3"/>
      <c r="N171" s="3"/>
    </row>
    <row r="172" spans="2:14" x14ac:dyDescent="0.35">
      <c r="B172" s="9" t="s">
        <v>17</v>
      </c>
      <c r="C172" s="3">
        <v>4.15508133877006E-2</v>
      </c>
      <c r="D172" s="3">
        <v>27.615670900076498</v>
      </c>
      <c r="E172" s="3">
        <v>0.94280565233076297</v>
      </c>
      <c r="F172" s="3">
        <v>0.96517959430280897</v>
      </c>
      <c r="G172" s="3">
        <v>8.0846459423421795</v>
      </c>
      <c r="H172" s="3">
        <v>8.0663236361908197</v>
      </c>
      <c r="I172" s="3">
        <v>650.13</v>
      </c>
      <c r="J172" s="3">
        <v>6132208</v>
      </c>
      <c r="K172" s="3">
        <v>388548788224</v>
      </c>
      <c r="L172" s="3">
        <v>4209.1499999999996</v>
      </c>
      <c r="M172" s="3"/>
      <c r="N172" s="3"/>
    </row>
    <row r="173" spans="2:14" x14ac:dyDescent="0.35">
      <c r="B173" s="9" t="s">
        <v>18</v>
      </c>
      <c r="C173" s="3">
        <v>3.9670714528980501E-2</v>
      </c>
      <c r="D173" s="3">
        <v>28.020990890825299</v>
      </c>
      <c r="E173" s="3">
        <v>0.94412556414056803</v>
      </c>
      <c r="F173" s="3">
        <v>0.96699736840107697</v>
      </c>
      <c r="G173" s="3">
        <v>7.7292492303393301</v>
      </c>
      <c r="H173" s="3">
        <v>7.6858547786644298</v>
      </c>
      <c r="I173" s="3">
        <v>650.61</v>
      </c>
      <c r="J173" s="3">
        <v>6132208</v>
      </c>
      <c r="K173" s="3">
        <v>388548788224</v>
      </c>
      <c r="L173" s="3">
        <v>4209.2299999999996</v>
      </c>
      <c r="M173" s="3"/>
      <c r="N173" s="3"/>
    </row>
    <row r="174" spans="2:14" x14ac:dyDescent="0.35">
      <c r="B174" s="10" t="s">
        <v>37</v>
      </c>
    </row>
    <row r="175" spans="2:14" x14ac:dyDescent="0.35">
      <c r="B175" s="9" t="s">
        <v>11</v>
      </c>
      <c r="C175" s="3">
        <v>4.2689885264929797E-2</v>
      </c>
      <c r="D175" s="3">
        <v>27.382172787454699</v>
      </c>
      <c r="E175" s="3">
        <v>0.93891104111114398</v>
      </c>
      <c r="F175" s="3">
        <v>0.96163645065515901</v>
      </c>
      <c r="G175" s="3">
        <v>8.1920534085596195</v>
      </c>
      <c r="H175" s="3">
        <v>8.2719942924782508</v>
      </c>
      <c r="I175" s="3">
        <v>651.47</v>
      </c>
      <c r="J175" s="3">
        <v>6132208</v>
      </c>
      <c r="K175" s="3">
        <v>388548788224</v>
      </c>
      <c r="L175" s="3">
        <v>4209.4399999999996</v>
      </c>
      <c r="M175" s="3"/>
      <c r="N175" s="3"/>
    </row>
    <row r="176" spans="2:14" x14ac:dyDescent="0.35">
      <c r="B176" s="9" t="s">
        <v>12</v>
      </c>
      <c r="C176" s="3">
        <v>4.3394833124370202E-2</v>
      </c>
      <c r="D176" s="3">
        <v>27.239299722591799</v>
      </c>
      <c r="E176" s="3">
        <v>0.929292291892724</v>
      </c>
      <c r="F176" s="3">
        <v>0.956540628439985</v>
      </c>
      <c r="G176" s="3">
        <v>8.2598452062628098</v>
      </c>
      <c r="H176" s="3">
        <v>8.8293650495079703</v>
      </c>
      <c r="I176" s="3">
        <v>650.85</v>
      </c>
      <c r="J176" s="3">
        <v>6132208</v>
      </c>
      <c r="K176" s="3">
        <v>388548788224</v>
      </c>
      <c r="L176" s="3">
        <v>4209.4399999999996</v>
      </c>
      <c r="M176" s="3"/>
      <c r="N176" s="3"/>
    </row>
    <row r="177" spans="2:14" x14ac:dyDescent="0.35">
      <c r="B177" s="9" t="s">
        <v>13</v>
      </c>
      <c r="C177" s="3">
        <v>4.4172887608898002E-2</v>
      </c>
      <c r="D177" s="3">
        <v>27.0848356810945</v>
      </c>
      <c r="E177" s="3">
        <v>0.91446196898674603</v>
      </c>
      <c r="F177" s="3">
        <v>0.95255045111080705</v>
      </c>
      <c r="G177" s="3">
        <v>8.3574267257996304</v>
      </c>
      <c r="H177" s="3">
        <v>9.5895232692217203</v>
      </c>
      <c r="I177" s="3">
        <v>650.54999999999995</v>
      </c>
      <c r="J177" s="3">
        <v>6132208</v>
      </c>
      <c r="K177" s="3">
        <v>388548788224</v>
      </c>
      <c r="L177" s="3">
        <v>4209.4399999999996</v>
      </c>
      <c r="M177" s="3"/>
      <c r="N177" s="3"/>
    </row>
    <row r="178" spans="2:14" x14ac:dyDescent="0.35">
      <c r="B178" s="9" t="s">
        <v>14</v>
      </c>
      <c r="C178" s="3">
        <v>4.8759981197037998E-2</v>
      </c>
      <c r="D178" s="3">
        <v>26.227542567045798</v>
      </c>
      <c r="E178" s="3">
        <v>0.88573849799375903</v>
      </c>
      <c r="F178" s="3">
        <v>0.92718549251255</v>
      </c>
      <c r="G178" s="3">
        <v>8.8942697400595598</v>
      </c>
      <c r="H178" s="3">
        <v>11.8433328698432</v>
      </c>
      <c r="I178" s="3">
        <v>650.58000000000004</v>
      </c>
      <c r="J178" s="3">
        <v>6132208</v>
      </c>
      <c r="K178" s="3">
        <v>388548788224</v>
      </c>
      <c r="L178" s="3">
        <v>4209.8</v>
      </c>
      <c r="M178" s="3"/>
      <c r="N178" s="3"/>
    </row>
    <row r="179" spans="2:14" x14ac:dyDescent="0.35">
      <c r="B179" s="9" t="s">
        <v>15</v>
      </c>
      <c r="C179" s="3">
        <v>6.1216669795906502E-2</v>
      </c>
      <c r="D179" s="3">
        <v>24.252334431547801</v>
      </c>
      <c r="E179" s="3">
        <v>0.80730301523706705</v>
      </c>
      <c r="F179" s="3">
        <v>0.92577388007318595</v>
      </c>
      <c r="G179" s="3">
        <v>10.4388787604763</v>
      </c>
      <c r="H179" s="3">
        <v>12.472169603706099</v>
      </c>
      <c r="I179" s="3">
        <v>650.89</v>
      </c>
      <c r="J179" s="3">
        <v>6132208</v>
      </c>
      <c r="K179" s="3">
        <v>388548788224</v>
      </c>
      <c r="L179" s="3">
        <v>4209.1499999999996</v>
      </c>
      <c r="M179" s="3"/>
      <c r="N179" s="3"/>
    </row>
    <row r="180" spans="2:14" x14ac:dyDescent="0.35">
      <c r="B180" s="9" t="s">
        <v>16</v>
      </c>
      <c r="C180" s="3">
        <v>4.4509012285200898E-2</v>
      </c>
      <c r="D180" s="3">
        <v>27.0194768331441</v>
      </c>
      <c r="E180" s="3">
        <v>0.91539760168449802</v>
      </c>
      <c r="F180" s="3">
        <v>0.94954947188019501</v>
      </c>
      <c r="G180" s="3">
        <v>8.4388939823403106</v>
      </c>
      <c r="H180" s="3">
        <v>9.4934899557177008</v>
      </c>
      <c r="I180" s="3">
        <v>650.85</v>
      </c>
      <c r="J180" s="3">
        <v>6132208</v>
      </c>
      <c r="K180" s="3">
        <v>388548788224</v>
      </c>
      <c r="L180" s="3">
        <v>4209.4399999999996</v>
      </c>
      <c r="M180" s="3"/>
      <c r="N180" s="3"/>
    </row>
    <row r="181" spans="2:14" x14ac:dyDescent="0.35">
      <c r="B181" s="9" t="s">
        <v>17</v>
      </c>
      <c r="C181" s="3">
        <v>4.1801458244586802E-2</v>
      </c>
      <c r="D181" s="3">
        <v>27.5644329970565</v>
      </c>
      <c r="E181" s="3">
        <v>0.94139475736772604</v>
      </c>
      <c r="F181" s="3">
        <v>0.96420263557849295</v>
      </c>
      <c r="G181" s="3">
        <v>8.1266845572814592</v>
      </c>
      <c r="H181" s="3">
        <v>8.1991136127132709</v>
      </c>
      <c r="I181" s="3">
        <v>651.30999999999995</v>
      </c>
      <c r="J181" s="3">
        <v>6132208</v>
      </c>
      <c r="K181" s="3">
        <v>388548788224</v>
      </c>
      <c r="L181" s="3">
        <v>4209.1499999999996</v>
      </c>
      <c r="M181" s="3"/>
      <c r="N181" s="3"/>
    </row>
    <row r="182" spans="2:14" x14ac:dyDescent="0.35">
      <c r="B182" s="9" t="s">
        <v>18</v>
      </c>
      <c r="C182" s="3">
        <v>3.9895728279273297E-2</v>
      </c>
      <c r="D182" s="3">
        <v>27.9720176813168</v>
      </c>
      <c r="E182" s="3">
        <v>0.94345194939847499</v>
      </c>
      <c r="F182" s="3">
        <v>0.96661066293638698</v>
      </c>
      <c r="G182" s="3">
        <v>7.7801377921126198</v>
      </c>
      <c r="H182" s="3">
        <v>7.7781707617126798</v>
      </c>
      <c r="I182" s="3">
        <v>651.04</v>
      </c>
      <c r="J182" s="3">
        <v>6132208</v>
      </c>
      <c r="K182" s="3">
        <v>388548788224</v>
      </c>
      <c r="L182" s="3">
        <v>4209.2299999999996</v>
      </c>
      <c r="M182" s="3"/>
      <c r="N182" s="3"/>
    </row>
    <row r="183" spans="2:14" x14ac:dyDescent="0.35">
      <c r="B183" s="10" t="s">
        <v>38</v>
      </c>
    </row>
    <row r="184" spans="2:14" x14ac:dyDescent="0.35">
      <c r="B184" s="9" t="s">
        <v>11</v>
      </c>
      <c r="C184" s="3">
        <v>4.4541618332028403E-2</v>
      </c>
      <c r="D184" s="3">
        <v>27.0130214897153</v>
      </c>
      <c r="E184" s="3">
        <v>0.92978927952260904</v>
      </c>
      <c r="F184" s="3">
        <v>0.954046231407226</v>
      </c>
      <c r="G184" s="3">
        <v>8.3572776422345907</v>
      </c>
      <c r="H184" s="3">
        <v>8.5539359636799102</v>
      </c>
      <c r="I184" s="3">
        <v>630.04999999999995</v>
      </c>
      <c r="J184" s="3">
        <v>6132208</v>
      </c>
      <c r="K184" s="3">
        <v>388548788224</v>
      </c>
      <c r="L184" s="3">
        <v>4209.4399999999996</v>
      </c>
      <c r="M184" s="3"/>
      <c r="N184" s="3"/>
    </row>
    <row r="185" spans="2:14" x14ac:dyDescent="0.35">
      <c r="B185" s="9" t="s">
        <v>12</v>
      </c>
      <c r="C185" s="3">
        <v>4.4051521910668801E-2</v>
      </c>
      <c r="D185" s="3">
        <v>27.109096733805899</v>
      </c>
      <c r="E185" s="3">
        <v>0.92506737396816596</v>
      </c>
      <c r="F185" s="3">
        <v>0.95330695142938704</v>
      </c>
      <c r="G185" s="3">
        <v>8.3246852856682096</v>
      </c>
      <c r="H185" s="3">
        <v>8.9356701137500494</v>
      </c>
      <c r="I185" s="3">
        <v>629.33000000000004</v>
      </c>
      <c r="J185" s="3">
        <v>6132208</v>
      </c>
      <c r="K185" s="3">
        <v>388548788224</v>
      </c>
      <c r="L185" s="3">
        <v>4209.4399999999996</v>
      </c>
      <c r="M185" s="3"/>
      <c r="N185" s="3"/>
    </row>
    <row r="186" spans="2:14" x14ac:dyDescent="0.35">
      <c r="B186" s="9" t="s">
        <v>13</v>
      </c>
      <c r="C186" s="3">
        <v>4.4355374796652101E-2</v>
      </c>
      <c r="D186" s="3">
        <v>27.0492322477672</v>
      </c>
      <c r="E186" s="3">
        <v>0.91297699672666399</v>
      </c>
      <c r="F186" s="3">
        <v>0.95156860825503697</v>
      </c>
      <c r="G186" s="3">
        <v>8.3478718015653204</v>
      </c>
      <c r="H186" s="3">
        <v>9.6309116542710598</v>
      </c>
      <c r="I186" s="3">
        <v>628.62</v>
      </c>
      <c r="J186" s="3">
        <v>6132208</v>
      </c>
      <c r="K186" s="3">
        <v>388548788224</v>
      </c>
      <c r="L186" s="3">
        <v>4209.4399999999996</v>
      </c>
      <c r="M186" s="3"/>
      <c r="N186" s="3"/>
    </row>
    <row r="187" spans="2:14" x14ac:dyDescent="0.35">
      <c r="B187" s="9" t="s">
        <v>14</v>
      </c>
      <c r="C187" s="3">
        <v>4.9294766935108397E-2</v>
      </c>
      <c r="D187" s="3">
        <v>26.1334689250961</v>
      </c>
      <c r="E187" s="3">
        <v>0.88159926750398498</v>
      </c>
      <c r="F187" s="3">
        <v>0.92173429280080599</v>
      </c>
      <c r="G187" s="3">
        <v>8.9164763657484993</v>
      </c>
      <c r="H187" s="3">
        <v>12.152193170337499</v>
      </c>
      <c r="I187" s="3">
        <v>631.19000000000005</v>
      </c>
      <c r="J187" s="3">
        <v>6132208</v>
      </c>
      <c r="K187" s="3">
        <v>388548788224</v>
      </c>
      <c r="L187" s="3">
        <v>4209.8</v>
      </c>
      <c r="M187" s="3"/>
      <c r="N187" s="3"/>
    </row>
    <row r="188" spans="2:14" x14ac:dyDescent="0.35">
      <c r="B188" s="9" t="s">
        <v>15</v>
      </c>
      <c r="C188" s="3">
        <v>7.0761268072816796E-2</v>
      </c>
      <c r="D188" s="3">
        <v>22.994248085084699</v>
      </c>
      <c r="E188" s="3">
        <v>0.78278486847565198</v>
      </c>
      <c r="F188" s="3">
        <v>0.90673487649552997</v>
      </c>
      <c r="G188" s="3">
        <v>11.430863911065201</v>
      </c>
      <c r="H188" s="3">
        <v>13.894992776694499</v>
      </c>
      <c r="I188" s="3">
        <v>634.38</v>
      </c>
      <c r="J188" s="3">
        <v>6132208</v>
      </c>
      <c r="K188" s="3">
        <v>388548788224</v>
      </c>
      <c r="L188" s="3">
        <v>4209.1499999999996</v>
      </c>
      <c r="M188" s="3"/>
      <c r="N188" s="3"/>
    </row>
    <row r="189" spans="2:14" x14ac:dyDescent="0.35">
      <c r="B189" s="9" t="s">
        <v>16</v>
      </c>
      <c r="C189" s="3">
        <v>4.5367627485923601E-2</v>
      </c>
      <c r="D189" s="3">
        <v>26.854168564024398</v>
      </c>
      <c r="E189" s="3">
        <v>0.91026469768183804</v>
      </c>
      <c r="F189" s="3">
        <v>0.94624997170536096</v>
      </c>
      <c r="G189" s="3">
        <v>8.5027123148303492</v>
      </c>
      <c r="H189" s="3">
        <v>9.6195709789279</v>
      </c>
      <c r="I189" s="3">
        <v>629.63</v>
      </c>
      <c r="J189" s="3">
        <v>6132208</v>
      </c>
      <c r="K189" s="3">
        <v>388548788224</v>
      </c>
      <c r="L189" s="3">
        <v>4209.4399999999996</v>
      </c>
      <c r="M189" s="3"/>
      <c r="N189" s="3"/>
    </row>
    <row r="190" spans="2:14" x14ac:dyDescent="0.35">
      <c r="B190" s="9" t="s">
        <v>17</v>
      </c>
      <c r="C190" s="3">
        <v>4.21036951124888E-2</v>
      </c>
      <c r="D190" s="3">
        <v>27.501055937602501</v>
      </c>
      <c r="E190" s="3">
        <v>0.94028638363468897</v>
      </c>
      <c r="F190" s="3">
        <v>0.96394434921012995</v>
      </c>
      <c r="G190" s="3">
        <v>8.1346091387983908</v>
      </c>
      <c r="H190" s="3">
        <v>8.0850451847058302</v>
      </c>
      <c r="I190" s="3">
        <v>633.54</v>
      </c>
      <c r="J190" s="3">
        <v>6132208</v>
      </c>
      <c r="K190" s="3">
        <v>388548788224</v>
      </c>
      <c r="L190" s="3">
        <v>4209.1499999999996</v>
      </c>
      <c r="M190" s="3"/>
      <c r="N190" s="3"/>
    </row>
    <row r="191" spans="2:14" x14ac:dyDescent="0.35">
      <c r="B191" s="9" t="s">
        <v>18</v>
      </c>
      <c r="C191" s="3">
        <v>4.0093129670343702E-2</v>
      </c>
      <c r="D191" s="3">
        <v>27.9294156015943</v>
      </c>
      <c r="E191" s="3">
        <v>0.94257393572769899</v>
      </c>
      <c r="F191" s="3">
        <v>0.966218354172524</v>
      </c>
      <c r="G191" s="3">
        <v>7.7489147464745498</v>
      </c>
      <c r="H191" s="3">
        <v>7.6679349236032603</v>
      </c>
      <c r="I191" s="3">
        <v>625.54999999999995</v>
      </c>
      <c r="J191" s="3">
        <v>6132208</v>
      </c>
      <c r="K191" s="3">
        <v>388548788224</v>
      </c>
      <c r="L191" s="3">
        <v>4209.2299999999996</v>
      </c>
      <c r="M191" s="3"/>
      <c r="N191" s="3"/>
    </row>
    <row r="192" spans="2:14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4.6586913375160119E-2</v>
      </c>
      <c r="D192" s="10">
        <f t="shared" ref="D192" si="4">(SUM(D103:D110)+SUM(D112:D119)+SUM(D121:D128)+SUM(D130:D137)+SUM(D139:D146)+SUM(D148:D155)+SUM(D157:D164)+SUM(D166:D173)+SUM(D175:D182)+SUM(D184:D191))/80</f>
        <v>26.726200639367953</v>
      </c>
      <c r="E192" s="10">
        <f t="shared" ref="E192" si="5">(SUM(E103:E110)+SUM(E112:E119)+SUM(E121:E128)+SUM(E130:E137)+SUM(E139:E146)+SUM(E148:E155)+SUM(E157:E164)+SUM(E166:E173)+SUM(E175:E182)+SUM(E184:E191))/80</f>
        <v>0.90562867810774306</v>
      </c>
      <c r="F192" s="10">
        <f t="shared" ref="F192:L192" si="6">(SUM(F103:F110)+SUM(F112:F119)+SUM(F121:F128)+SUM(F130:F137)+SUM(F139:F146)+SUM(F148:F155)+SUM(F157:F164)+SUM(F166:F173)+SUM(F175:F182)+SUM(F184:F191))/80</f>
        <v>0.94864094453555103</v>
      </c>
      <c r="G192" s="10">
        <f t="shared" si="6"/>
        <v>8.6260040435449348</v>
      </c>
      <c r="H192" s="10">
        <f t="shared" si="6"/>
        <v>9.6514625515613641</v>
      </c>
      <c r="I192" s="10">
        <f>(SUM(I103:I110)+SUM(I112:I119)+SUM(I121:I128)+SUM(I130:I137)+SUM(I139:I146)+SUM(I148:I155)+SUM(I157:I164)+SUM(I166:I173)+SUM(I175:I182)+SUM(I184:I191))/80</f>
        <v>643.65274999999997</v>
      </c>
      <c r="J192" s="10">
        <f>(SUM(J103:J110)+SUM(J112:J119)+SUM(J121:J128)+SUM(J130:J137)+SUM(J139:J146)+SUM(J148:J155)+SUM(J157:J164)+SUM(J166:J173)+SUM(J175:J182)+SUM(J184:J191))/80</f>
        <v>6132208</v>
      </c>
      <c r="K192" s="10">
        <f t="shared" si="6"/>
        <v>388548788224</v>
      </c>
      <c r="L192" s="10">
        <f t="shared" si="6"/>
        <v>4209.3862499999987</v>
      </c>
      <c r="M192" s="10"/>
      <c r="N192" s="10"/>
    </row>
    <row r="193" spans="2:14" x14ac:dyDescent="0.35">
      <c r="B193" s="17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4.385600693580137E-2</v>
      </c>
      <c r="D193" s="12">
        <f t="shared" ref="D193:L193" si="7">SUM(D103:D106,D108:D110,D112:D115,D117:D119,D121:D124,D126:D128,D130:D133,D135:D137,D139:D142,D144:D146,D148:D151,D153:D155,D157:D160,D162:D164,D166:D169,D171:D173,D175:D178,D180:D182,D184:D187,D189:D191)/70</f>
        <v>27.16463445140792</v>
      </c>
      <c r="E193" s="12">
        <f t="shared" si="7"/>
        <v>0.92263857560683393</v>
      </c>
      <c r="F193" s="12">
        <f t="shared" si="7"/>
        <v>0.95294010936938045</v>
      </c>
      <c r="G193" s="12">
        <f t="shared" si="7"/>
        <v>8.3056402937856468</v>
      </c>
      <c r="H193" s="12">
        <f t="shared" si="7"/>
        <v>9.1637651836433225</v>
      </c>
      <c r="I193" s="12">
        <f t="shared" si="7"/>
        <v>643.60328571428579</v>
      </c>
      <c r="J193" s="12">
        <f t="shared" si="7"/>
        <v>6132208</v>
      </c>
      <c r="K193" s="12">
        <f t="shared" si="7"/>
        <v>388548788224</v>
      </c>
      <c r="L193" s="12">
        <f t="shared" si="7"/>
        <v>4209.42</v>
      </c>
    </row>
    <row r="195" spans="2:14" x14ac:dyDescent="0.35">
      <c r="B195" s="9" t="s">
        <v>21</v>
      </c>
    </row>
    <row r="196" spans="2:14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4" x14ac:dyDescent="0.35">
      <c r="B197" s="10" t="s">
        <v>29</v>
      </c>
    </row>
    <row r="198" spans="2:14" x14ac:dyDescent="0.35">
      <c r="B198" s="9" t="s">
        <v>11</v>
      </c>
      <c r="C198" s="3">
        <v>1.8642647916734E-2</v>
      </c>
      <c r="D198" s="3">
        <v>34.554210353562702</v>
      </c>
      <c r="E198" s="3">
        <v>0.95854361702202096</v>
      </c>
      <c r="F198" s="3">
        <v>0.99300627277192299</v>
      </c>
      <c r="G198" s="3">
        <v>2.3451206922091301</v>
      </c>
      <c r="H198" s="3">
        <v>2.9815282637591198</v>
      </c>
      <c r="I198" s="3">
        <v>385.47</v>
      </c>
      <c r="J198" s="3">
        <v>4621108</v>
      </c>
      <c r="K198" s="3">
        <v>192660082000</v>
      </c>
      <c r="L198" s="3">
        <v>2491.61</v>
      </c>
      <c r="M198" s="3"/>
      <c r="N198" s="3"/>
    </row>
    <row r="199" spans="2:14" x14ac:dyDescent="0.35">
      <c r="B199" s="9" t="s">
        <v>12</v>
      </c>
      <c r="C199" s="3">
        <v>1.9554812287042901E-2</v>
      </c>
      <c r="D199" s="3">
        <v>34.1416325607006</v>
      </c>
      <c r="E199" s="3">
        <v>0.95502723064371098</v>
      </c>
      <c r="F199" s="3">
        <v>0.99192349238650901</v>
      </c>
      <c r="G199" s="3">
        <v>2.4155541932031501</v>
      </c>
      <c r="H199" s="3">
        <v>3.1657995104900798</v>
      </c>
      <c r="I199" s="3">
        <v>383.87</v>
      </c>
      <c r="J199" s="3">
        <v>4621108</v>
      </c>
      <c r="K199" s="3">
        <v>192660082000</v>
      </c>
      <c r="L199" s="3">
        <v>2491.61</v>
      </c>
      <c r="M199" s="3"/>
      <c r="N199" s="3"/>
    </row>
    <row r="200" spans="2:14" x14ac:dyDescent="0.35">
      <c r="B200" s="9" t="s">
        <v>13</v>
      </c>
      <c r="C200" s="3">
        <v>2.1587921667878401E-2</v>
      </c>
      <c r="D200" s="3">
        <v>33.288115263431401</v>
      </c>
      <c r="E200" s="3">
        <v>0.948747282644823</v>
      </c>
      <c r="F200" s="3">
        <v>0.989824316208752</v>
      </c>
      <c r="G200" s="3">
        <v>2.58805530155874</v>
      </c>
      <c r="H200" s="3">
        <v>3.6209675856479602</v>
      </c>
      <c r="I200" s="3">
        <v>384.96</v>
      </c>
      <c r="J200" s="3">
        <v>4621108</v>
      </c>
      <c r="K200" s="3">
        <v>192660082000</v>
      </c>
      <c r="L200" s="3">
        <v>2490.79</v>
      </c>
      <c r="M200" s="3"/>
      <c r="N200" s="3"/>
    </row>
    <row r="201" spans="2:14" x14ac:dyDescent="0.35">
      <c r="B201" s="9" t="s">
        <v>14</v>
      </c>
      <c r="C201" s="3">
        <v>3.4121402634831502E-2</v>
      </c>
      <c r="D201" s="3">
        <v>29.3292561045917</v>
      </c>
      <c r="E201" s="3">
        <v>0.91098718712503002</v>
      </c>
      <c r="F201" s="3">
        <v>0.97254882768151896</v>
      </c>
      <c r="G201" s="3">
        <v>3.5974969621177402</v>
      </c>
      <c r="H201" s="3">
        <v>5.7308454636634503</v>
      </c>
      <c r="I201" s="3">
        <v>383.3</v>
      </c>
      <c r="J201" s="3">
        <v>4621108</v>
      </c>
      <c r="K201" s="3">
        <v>192660082000</v>
      </c>
      <c r="L201" s="3">
        <v>2490.79</v>
      </c>
      <c r="M201" s="3"/>
      <c r="N201" s="3"/>
    </row>
    <row r="202" spans="2:14" x14ac:dyDescent="0.35">
      <c r="B202" s="9" t="s">
        <v>15</v>
      </c>
      <c r="C202" s="3">
        <v>6.7759396039798206E-2</v>
      </c>
      <c r="D202" s="3">
        <v>23.371750421183702</v>
      </c>
      <c r="E202" s="3">
        <v>0.77972962766897203</v>
      </c>
      <c r="F202" s="3">
        <v>0.96461913303153302</v>
      </c>
      <c r="G202" s="3">
        <v>5.7917467515344603</v>
      </c>
      <c r="H202" s="3">
        <v>6.9618385049437999</v>
      </c>
      <c r="I202" s="3">
        <v>382.96</v>
      </c>
      <c r="J202" s="3">
        <v>4621108</v>
      </c>
      <c r="K202" s="3">
        <v>192660082000</v>
      </c>
      <c r="L202" s="3">
        <v>2490.79</v>
      </c>
      <c r="M202" s="3"/>
      <c r="N202" s="3"/>
    </row>
    <row r="203" spans="2:14" x14ac:dyDescent="0.35">
      <c r="B203" s="9" t="s">
        <v>16</v>
      </c>
      <c r="C203" s="3">
        <v>2.1664688677972801E-2</v>
      </c>
      <c r="D203" s="3">
        <v>33.255933743067601</v>
      </c>
      <c r="E203" s="3">
        <v>0.94955476760319801</v>
      </c>
      <c r="F203" s="3">
        <v>0.99052234336802003</v>
      </c>
      <c r="G203" s="3">
        <v>2.7170221296060402</v>
      </c>
      <c r="H203" s="3">
        <v>3.4550499109904802</v>
      </c>
      <c r="I203" s="3">
        <v>380.57</v>
      </c>
      <c r="J203" s="3">
        <v>4621108</v>
      </c>
      <c r="K203" s="3">
        <v>192660082000</v>
      </c>
      <c r="L203" s="3">
        <v>2490.79</v>
      </c>
      <c r="M203" s="3"/>
      <c r="N203" s="3"/>
    </row>
    <row r="204" spans="2:14" x14ac:dyDescent="0.35">
      <c r="B204" s="9" t="s">
        <v>17</v>
      </c>
      <c r="C204" s="3">
        <v>1.6932186968599799E-2</v>
      </c>
      <c r="D204" s="3">
        <v>35.382989635639902</v>
      </c>
      <c r="E204" s="3">
        <v>0.963209139967795</v>
      </c>
      <c r="F204" s="3">
        <v>0.99383515753868901</v>
      </c>
      <c r="G204" s="3">
        <v>2.0990738578597901</v>
      </c>
      <c r="H204" s="3">
        <v>2.8412129128751999</v>
      </c>
      <c r="I204" s="3">
        <v>382.26</v>
      </c>
      <c r="J204" s="3">
        <v>4621108</v>
      </c>
      <c r="K204" s="3">
        <v>192660082000</v>
      </c>
      <c r="L204" s="3">
        <v>2490.79</v>
      </c>
      <c r="M204" s="3"/>
      <c r="N204" s="3"/>
    </row>
    <row r="205" spans="2:14" x14ac:dyDescent="0.35">
      <c r="B205" s="9" t="s">
        <v>18</v>
      </c>
      <c r="C205" s="3">
        <v>1.6735164116699099E-2</v>
      </c>
      <c r="D205" s="3">
        <v>35.4841064107503</v>
      </c>
      <c r="E205" s="3">
        <v>0.965962145452814</v>
      </c>
      <c r="F205" s="3">
        <v>0.99491220254445301</v>
      </c>
      <c r="G205" s="3">
        <v>1.9504400681647001</v>
      </c>
      <c r="H205" s="3">
        <v>2.70016630486327</v>
      </c>
      <c r="I205" s="3">
        <v>380.78</v>
      </c>
      <c r="J205" s="3">
        <v>4621108</v>
      </c>
      <c r="K205" s="3">
        <v>192660082000</v>
      </c>
      <c r="L205" s="3">
        <v>2491.09</v>
      </c>
      <c r="M205" s="3"/>
      <c r="N205" s="3"/>
    </row>
    <row r="206" spans="2:14" x14ac:dyDescent="0.35">
      <c r="B206" s="10" t="s">
        <v>30</v>
      </c>
    </row>
    <row r="207" spans="2:14" x14ac:dyDescent="0.35">
      <c r="B207" s="9" t="s">
        <v>11</v>
      </c>
      <c r="C207" s="3">
        <v>1.86020985904966E-2</v>
      </c>
      <c r="D207" s="3">
        <v>34.572612641692103</v>
      </c>
      <c r="E207" s="3">
        <v>0.95829094799157599</v>
      </c>
      <c r="F207" s="3">
        <v>0.99294587707502102</v>
      </c>
      <c r="G207" s="3">
        <v>2.3330863809405602</v>
      </c>
      <c r="H207" s="3">
        <v>2.9846599054935798</v>
      </c>
      <c r="I207" s="3">
        <v>387.36</v>
      </c>
      <c r="J207" s="3">
        <v>4621108</v>
      </c>
      <c r="K207" s="3">
        <v>192660082000</v>
      </c>
      <c r="L207" s="3">
        <v>2491.61</v>
      </c>
      <c r="M207" s="3"/>
      <c r="N207" s="3"/>
    </row>
    <row r="208" spans="2:14" x14ac:dyDescent="0.35">
      <c r="B208" s="9" t="s">
        <v>12</v>
      </c>
      <c r="C208" s="3">
        <v>1.9435841909477201E-2</v>
      </c>
      <c r="D208" s="3">
        <v>34.194126164860101</v>
      </c>
      <c r="E208" s="3">
        <v>0.955654929136729</v>
      </c>
      <c r="F208" s="3">
        <v>0.99242230909977203</v>
      </c>
      <c r="G208" s="3">
        <v>2.3986890858269501</v>
      </c>
      <c r="H208" s="3">
        <v>3.14538450194773</v>
      </c>
      <c r="I208" s="3">
        <v>379.21</v>
      </c>
      <c r="J208" s="3">
        <v>4621108</v>
      </c>
      <c r="K208" s="3">
        <v>192660082000</v>
      </c>
      <c r="L208" s="3">
        <v>2491.61</v>
      </c>
      <c r="M208" s="3"/>
      <c r="N208" s="3"/>
    </row>
    <row r="209" spans="2:14" x14ac:dyDescent="0.35">
      <c r="B209" s="9" t="s">
        <v>13</v>
      </c>
      <c r="C209" s="3">
        <v>2.1423210992137901E-2</v>
      </c>
      <c r="D209" s="3">
        <v>33.356576357173701</v>
      </c>
      <c r="E209" s="3">
        <v>0.94799406048495205</v>
      </c>
      <c r="F209" s="3">
        <v>0.98955777954343405</v>
      </c>
      <c r="G209" s="3">
        <v>2.5869116874430702</v>
      </c>
      <c r="H209" s="3">
        <v>3.6204446492896301</v>
      </c>
      <c r="I209" s="3">
        <v>379.56</v>
      </c>
      <c r="J209" s="3">
        <v>4621108</v>
      </c>
      <c r="K209" s="3">
        <v>192660082000</v>
      </c>
      <c r="L209" s="3">
        <v>2490.79</v>
      </c>
      <c r="M209" s="3"/>
      <c r="N209" s="3"/>
    </row>
    <row r="210" spans="2:14" x14ac:dyDescent="0.35">
      <c r="B210" s="9" t="s">
        <v>14</v>
      </c>
      <c r="C210" s="3">
        <v>3.4006911750506602E-2</v>
      </c>
      <c r="D210" s="3">
        <v>29.362558691660301</v>
      </c>
      <c r="E210" s="3">
        <v>0.90716389758988503</v>
      </c>
      <c r="F210" s="3">
        <v>0.97070507504701797</v>
      </c>
      <c r="G210" s="3">
        <v>3.6332177326970099</v>
      </c>
      <c r="H210" s="3">
        <v>5.7739823771403103</v>
      </c>
      <c r="I210" s="3">
        <v>385.42</v>
      </c>
      <c r="J210" s="3">
        <v>4621108</v>
      </c>
      <c r="K210" s="3">
        <v>192660082000</v>
      </c>
      <c r="L210" s="3">
        <v>2490.79</v>
      </c>
      <c r="M210" s="3"/>
      <c r="N210" s="3"/>
    </row>
    <row r="211" spans="2:14" x14ac:dyDescent="0.35">
      <c r="B211" s="9" t="s">
        <v>15</v>
      </c>
      <c r="C211" s="3">
        <v>7.23002162472937E-2</v>
      </c>
      <c r="D211" s="3">
        <v>22.8085644611334</v>
      </c>
      <c r="E211" s="3">
        <v>0.74806331178724195</v>
      </c>
      <c r="F211" s="3">
        <v>0.96133322189995496</v>
      </c>
      <c r="G211" s="3">
        <v>5.9554933827737901</v>
      </c>
      <c r="H211" s="3">
        <v>7.2773633625207701</v>
      </c>
      <c r="I211" s="3">
        <v>378.58</v>
      </c>
      <c r="J211" s="3">
        <v>4621108</v>
      </c>
      <c r="K211" s="3">
        <v>192660082000</v>
      </c>
      <c r="L211" s="3">
        <v>2490.79</v>
      </c>
      <c r="M211" s="3"/>
      <c r="N211" s="3"/>
    </row>
    <row r="212" spans="2:14" x14ac:dyDescent="0.35">
      <c r="B212" s="9" t="s">
        <v>16</v>
      </c>
      <c r="C212" s="3">
        <v>2.15014531420918E-2</v>
      </c>
      <c r="D212" s="3">
        <v>33.322431533290803</v>
      </c>
      <c r="E212" s="3">
        <v>0.95035784725958194</v>
      </c>
      <c r="F212" s="3">
        <v>0.99083148020401302</v>
      </c>
      <c r="G212" s="3">
        <v>2.7246727714811398</v>
      </c>
      <c r="H212" s="3">
        <v>3.4211986396902501</v>
      </c>
      <c r="I212" s="3">
        <v>380.81</v>
      </c>
      <c r="J212" s="3">
        <v>4621108</v>
      </c>
      <c r="K212" s="3">
        <v>192660082000</v>
      </c>
      <c r="L212" s="3">
        <v>2490.79</v>
      </c>
      <c r="M212" s="3"/>
      <c r="N212" s="3"/>
    </row>
    <row r="213" spans="2:14" x14ac:dyDescent="0.35">
      <c r="B213" s="9" t="s">
        <v>17</v>
      </c>
      <c r="C213" s="3">
        <v>1.6884182168472501E-2</v>
      </c>
      <c r="D213" s="3">
        <v>35.4077323850724</v>
      </c>
      <c r="E213" s="3">
        <v>0.96306616312620397</v>
      </c>
      <c r="F213" s="3">
        <v>0.99388679688354697</v>
      </c>
      <c r="G213" s="3">
        <v>2.0920488100907302</v>
      </c>
      <c r="H213" s="3">
        <v>2.8348324489733501</v>
      </c>
      <c r="I213" s="3">
        <v>382.37</v>
      </c>
      <c r="J213" s="3">
        <v>4621108</v>
      </c>
      <c r="K213" s="3">
        <v>192660082000</v>
      </c>
      <c r="L213" s="3">
        <v>2490.79</v>
      </c>
      <c r="M213" s="3"/>
      <c r="N213" s="3"/>
    </row>
    <row r="214" spans="2:14" x14ac:dyDescent="0.35">
      <c r="B214" s="9" t="s">
        <v>18</v>
      </c>
      <c r="C214" s="3">
        <v>1.6743862881324501E-2</v>
      </c>
      <c r="D214" s="3">
        <v>35.4798023642131</v>
      </c>
      <c r="E214" s="3">
        <v>0.96569183178564499</v>
      </c>
      <c r="F214" s="3">
        <v>0.99494426106511502</v>
      </c>
      <c r="G214" s="3">
        <v>1.95695287284227</v>
      </c>
      <c r="H214" s="3">
        <v>2.7017319122870802</v>
      </c>
      <c r="I214" s="3">
        <v>379.43</v>
      </c>
      <c r="J214" s="3">
        <v>4621108</v>
      </c>
      <c r="K214" s="3">
        <v>192660082000</v>
      </c>
      <c r="L214" s="3">
        <v>2491.09</v>
      </c>
      <c r="M214" s="3"/>
      <c r="N214" s="3"/>
    </row>
    <row r="215" spans="2:14" x14ac:dyDescent="0.35">
      <c r="B215" s="10" t="s">
        <v>31</v>
      </c>
    </row>
    <row r="216" spans="2:14" x14ac:dyDescent="0.35">
      <c r="B216" s="9" t="s">
        <v>11</v>
      </c>
      <c r="C216" s="3">
        <v>2.0480025229047499E-2</v>
      </c>
      <c r="D216" s="3">
        <v>33.742741253010102</v>
      </c>
      <c r="E216" s="3">
        <v>0.95563658817695196</v>
      </c>
      <c r="F216" s="3">
        <v>0.99278726499444003</v>
      </c>
      <c r="G216" s="3">
        <v>2.4220707338715499</v>
      </c>
      <c r="H216" s="3">
        <v>3.0292155773271001</v>
      </c>
      <c r="I216" s="3">
        <v>379.7</v>
      </c>
      <c r="J216" s="3">
        <v>4621108</v>
      </c>
      <c r="K216" s="3">
        <v>192660082000</v>
      </c>
      <c r="L216" s="3">
        <v>2491.61</v>
      </c>
      <c r="M216" s="3"/>
      <c r="N216" s="3"/>
    </row>
    <row r="217" spans="2:14" x14ac:dyDescent="0.35">
      <c r="B217" s="9" t="s">
        <v>12</v>
      </c>
      <c r="C217" s="3">
        <v>2.0580961272651601E-2</v>
      </c>
      <c r="D217" s="3">
        <v>33.700000082139098</v>
      </c>
      <c r="E217" s="3">
        <v>0.95375929749815003</v>
      </c>
      <c r="F217" s="3">
        <v>0.99235806003698002</v>
      </c>
      <c r="G217" s="3">
        <v>2.4434256130176202</v>
      </c>
      <c r="H217" s="3">
        <v>3.1543935214629801</v>
      </c>
      <c r="I217" s="3">
        <v>377.67</v>
      </c>
      <c r="J217" s="3">
        <v>4621108</v>
      </c>
      <c r="K217" s="3">
        <v>192660082000</v>
      </c>
      <c r="L217" s="3">
        <v>2491.61</v>
      </c>
      <c r="M217" s="3"/>
      <c r="N217" s="3"/>
    </row>
    <row r="218" spans="2:14" x14ac:dyDescent="0.35">
      <c r="B218" s="9" t="s">
        <v>13</v>
      </c>
      <c r="C218" s="3">
        <v>2.2184492599873401E-2</v>
      </c>
      <c r="D218" s="3">
        <v>33.052150008281203</v>
      </c>
      <c r="E218" s="3">
        <v>0.947502004850726</v>
      </c>
      <c r="F218" s="3">
        <v>0.989813377212578</v>
      </c>
      <c r="G218" s="3">
        <v>2.60425010252077</v>
      </c>
      <c r="H218" s="3">
        <v>3.6432408325313701</v>
      </c>
      <c r="I218" s="3">
        <v>378.85</v>
      </c>
      <c r="J218" s="3">
        <v>4621108</v>
      </c>
      <c r="K218" s="3">
        <v>192660082000</v>
      </c>
      <c r="L218" s="3">
        <v>2490.79</v>
      </c>
      <c r="M218" s="3"/>
      <c r="N218" s="3"/>
    </row>
    <row r="219" spans="2:14" x14ac:dyDescent="0.35">
      <c r="B219" s="9" t="s">
        <v>14</v>
      </c>
      <c r="C219" s="3">
        <v>3.3742152744527798E-2</v>
      </c>
      <c r="D219" s="3">
        <v>29.426304857019002</v>
      </c>
      <c r="E219" s="3">
        <v>0.91096844946708599</v>
      </c>
      <c r="F219" s="3">
        <v>0.97290993040860896</v>
      </c>
      <c r="G219" s="3">
        <v>3.5606575752741501</v>
      </c>
      <c r="H219" s="3">
        <v>5.7750491673113098</v>
      </c>
      <c r="I219" s="3">
        <v>378.62</v>
      </c>
      <c r="J219" s="3">
        <v>4621108</v>
      </c>
      <c r="K219" s="3">
        <v>192660082000</v>
      </c>
      <c r="L219" s="3">
        <v>2490.79</v>
      </c>
      <c r="M219" s="3"/>
      <c r="N219" s="3"/>
    </row>
    <row r="220" spans="2:14" x14ac:dyDescent="0.35">
      <c r="B220" s="9" t="s">
        <v>15</v>
      </c>
      <c r="C220" s="3">
        <v>0.12046956507149199</v>
      </c>
      <c r="D220" s="3">
        <v>18.376882383038499</v>
      </c>
      <c r="E220" s="3">
        <v>0.62280706686024101</v>
      </c>
      <c r="F220" s="3">
        <v>0.90086746460876399</v>
      </c>
      <c r="G220" s="3">
        <v>8.76614104798524</v>
      </c>
      <c r="H220" s="3">
        <v>12.7295960184293</v>
      </c>
      <c r="I220" s="3">
        <v>376.66</v>
      </c>
      <c r="J220" s="3">
        <v>4621108</v>
      </c>
      <c r="K220" s="3">
        <v>192660082000</v>
      </c>
      <c r="L220" s="3">
        <v>2490.79</v>
      </c>
      <c r="M220" s="3"/>
      <c r="N220" s="3"/>
    </row>
    <row r="221" spans="2:14" x14ac:dyDescent="0.35">
      <c r="B221" s="9" t="s">
        <v>16</v>
      </c>
      <c r="C221" s="3">
        <v>2.2951723273962901E-2</v>
      </c>
      <c r="D221" s="3">
        <v>32.758007384874396</v>
      </c>
      <c r="E221" s="3">
        <v>0.94679710721080002</v>
      </c>
      <c r="F221" s="3">
        <v>0.99042820559268896</v>
      </c>
      <c r="G221" s="3">
        <v>2.79052578620104</v>
      </c>
      <c r="H221" s="3">
        <v>3.43860281546909</v>
      </c>
      <c r="I221" s="3">
        <v>376.19</v>
      </c>
      <c r="J221" s="3">
        <v>4621108</v>
      </c>
      <c r="K221" s="3">
        <v>192660082000</v>
      </c>
      <c r="L221" s="3">
        <v>2490.79</v>
      </c>
      <c r="M221" s="3"/>
      <c r="N221" s="3"/>
    </row>
    <row r="222" spans="2:14" x14ac:dyDescent="0.35">
      <c r="B222" s="9" t="s">
        <v>17</v>
      </c>
      <c r="C222" s="3">
        <v>1.74117582437118E-2</v>
      </c>
      <c r="D222" s="3">
        <v>35.141068553592703</v>
      </c>
      <c r="E222" s="3">
        <v>0.96277652063165398</v>
      </c>
      <c r="F222" s="3">
        <v>0.99407206784567304</v>
      </c>
      <c r="G222" s="3">
        <v>2.0861449877006599</v>
      </c>
      <c r="H222" s="3">
        <v>2.8150829569882601</v>
      </c>
      <c r="I222" s="3">
        <v>375.34</v>
      </c>
      <c r="J222" s="3">
        <v>4621108</v>
      </c>
      <c r="K222" s="3">
        <v>192660082000</v>
      </c>
      <c r="L222" s="3">
        <v>2490.79</v>
      </c>
      <c r="M222" s="3"/>
      <c r="N222" s="3"/>
    </row>
    <row r="223" spans="2:14" x14ac:dyDescent="0.35">
      <c r="B223" s="9" t="s">
        <v>18</v>
      </c>
      <c r="C223" s="3">
        <v>1.67321368170288E-2</v>
      </c>
      <c r="D223" s="3">
        <v>35.484482960383602</v>
      </c>
      <c r="E223" s="3">
        <v>0.96615530179297104</v>
      </c>
      <c r="F223" s="3">
        <v>0.99504650428609598</v>
      </c>
      <c r="G223" s="3">
        <v>1.93047081439836</v>
      </c>
      <c r="H223" s="3">
        <v>2.6789190804592402</v>
      </c>
      <c r="I223" s="3">
        <v>375.63</v>
      </c>
      <c r="J223" s="3">
        <v>4621108</v>
      </c>
      <c r="K223" s="3">
        <v>192660082000</v>
      </c>
      <c r="L223" s="3">
        <v>2491.09</v>
      </c>
      <c r="M223" s="3"/>
      <c r="N223" s="3"/>
    </row>
    <row r="224" spans="2:14" x14ac:dyDescent="0.35">
      <c r="B224" s="10" t="s">
        <v>32</v>
      </c>
    </row>
    <row r="225" spans="2:14" x14ac:dyDescent="0.35">
      <c r="B225" s="9" t="s">
        <v>11</v>
      </c>
      <c r="C225" s="3">
        <v>1.8562543723057202E-2</v>
      </c>
      <c r="D225" s="3">
        <v>34.590774852109803</v>
      </c>
      <c r="E225" s="3">
        <v>0.95863690299814497</v>
      </c>
      <c r="F225" s="3">
        <v>0.99318425293246404</v>
      </c>
      <c r="G225" s="3">
        <v>2.3136897140881501</v>
      </c>
      <c r="H225" s="3">
        <v>2.9572981676785002</v>
      </c>
      <c r="I225" s="3">
        <v>380.26</v>
      </c>
      <c r="J225" s="3">
        <v>4621108</v>
      </c>
      <c r="K225" s="3">
        <v>192660082000</v>
      </c>
      <c r="L225" s="3">
        <v>2491.61</v>
      </c>
      <c r="M225" s="3"/>
      <c r="N225" s="3"/>
    </row>
    <row r="226" spans="2:14" x14ac:dyDescent="0.35">
      <c r="B226" s="9" t="s">
        <v>12</v>
      </c>
      <c r="C226" s="3">
        <v>1.92608312112038E-2</v>
      </c>
      <c r="D226" s="3">
        <v>34.272283784426598</v>
      </c>
      <c r="E226" s="3">
        <v>0.95543132349050597</v>
      </c>
      <c r="F226" s="3">
        <v>0.99237631539419402</v>
      </c>
      <c r="G226" s="3">
        <v>2.3915779188492401</v>
      </c>
      <c r="H226" s="3">
        <v>3.1095593059773701</v>
      </c>
      <c r="I226" s="3">
        <v>381.1</v>
      </c>
      <c r="J226" s="3">
        <v>4621108</v>
      </c>
      <c r="K226" s="3">
        <v>192660082000</v>
      </c>
      <c r="L226" s="3">
        <v>2491.61</v>
      </c>
      <c r="M226" s="3"/>
      <c r="N226" s="3"/>
    </row>
    <row r="227" spans="2:14" x14ac:dyDescent="0.35">
      <c r="B227" s="9" t="s">
        <v>13</v>
      </c>
      <c r="C227" s="3">
        <v>2.1865774667776401E-2</v>
      </c>
      <c r="D227" s="3">
        <v>33.179138846657402</v>
      </c>
      <c r="E227" s="3">
        <v>0.94802477971711996</v>
      </c>
      <c r="F227" s="3">
        <v>0.98937712452026105</v>
      </c>
      <c r="G227" s="3">
        <v>2.59287566117102</v>
      </c>
      <c r="H227" s="3">
        <v>3.6470542125223502</v>
      </c>
      <c r="I227" s="3">
        <v>379.66</v>
      </c>
      <c r="J227" s="3">
        <v>4621108</v>
      </c>
      <c r="K227" s="3">
        <v>192660082000</v>
      </c>
      <c r="L227" s="3">
        <v>2490.79</v>
      </c>
      <c r="M227" s="3"/>
      <c r="N227" s="3"/>
    </row>
    <row r="228" spans="2:14" x14ac:dyDescent="0.35">
      <c r="B228" s="9" t="s">
        <v>14</v>
      </c>
      <c r="C228" s="3">
        <v>3.2183556239450697E-2</v>
      </c>
      <c r="D228" s="3">
        <v>29.834548414027498</v>
      </c>
      <c r="E228" s="3">
        <v>0.92126086830943998</v>
      </c>
      <c r="F228" s="3">
        <v>0.97745410716400205</v>
      </c>
      <c r="G228" s="3">
        <v>3.3665282270932599</v>
      </c>
      <c r="H228" s="3">
        <v>5.5967218927055598</v>
      </c>
      <c r="I228" s="3">
        <v>384.24</v>
      </c>
      <c r="J228" s="3">
        <v>4621108</v>
      </c>
      <c r="K228" s="3">
        <v>192660082000</v>
      </c>
      <c r="L228" s="3">
        <v>2490.79</v>
      </c>
      <c r="M228" s="3"/>
      <c r="N228" s="3"/>
    </row>
    <row r="229" spans="2:14" x14ac:dyDescent="0.35">
      <c r="B229" s="9" t="s">
        <v>15</v>
      </c>
      <c r="C229" s="3">
        <v>9.5355136536009896E-2</v>
      </c>
      <c r="D229" s="3">
        <v>20.4061645997282</v>
      </c>
      <c r="E229" s="3">
        <v>0.66720157963601101</v>
      </c>
      <c r="F229" s="3">
        <v>0.93687469525835199</v>
      </c>
      <c r="G229" s="3">
        <v>7.1938670113717302</v>
      </c>
      <c r="H229" s="3">
        <v>9.0901527710764594</v>
      </c>
      <c r="I229" s="3">
        <v>378.89</v>
      </c>
      <c r="J229" s="3">
        <v>4621108</v>
      </c>
      <c r="K229" s="3">
        <v>192660082000</v>
      </c>
      <c r="L229" s="3">
        <v>2490.79</v>
      </c>
      <c r="M229" s="3"/>
      <c r="N229" s="3"/>
    </row>
    <row r="230" spans="2:14" x14ac:dyDescent="0.35">
      <c r="B230" s="9" t="s">
        <v>16</v>
      </c>
      <c r="C230" s="3">
        <v>2.1484707128427101E-2</v>
      </c>
      <c r="D230" s="3">
        <v>33.329037590963402</v>
      </c>
      <c r="E230" s="3">
        <v>0.949822417681361</v>
      </c>
      <c r="F230" s="3">
        <v>0.990847892551733</v>
      </c>
      <c r="G230" s="3">
        <v>2.7065175761014002</v>
      </c>
      <c r="H230" s="3">
        <v>3.3985147276829899</v>
      </c>
      <c r="I230" s="3">
        <v>382.7</v>
      </c>
      <c r="J230" s="3">
        <v>4621108</v>
      </c>
      <c r="K230" s="3">
        <v>192660082000</v>
      </c>
      <c r="L230" s="3">
        <v>2490.79</v>
      </c>
      <c r="M230" s="3"/>
      <c r="N230" s="3"/>
    </row>
    <row r="231" spans="2:14" x14ac:dyDescent="0.35">
      <c r="B231" s="9" t="s">
        <v>17</v>
      </c>
      <c r="C231" s="3">
        <v>1.6848757727831801E-2</v>
      </c>
      <c r="D231" s="3">
        <v>35.424498019054198</v>
      </c>
      <c r="E231" s="3">
        <v>0.963102047650778</v>
      </c>
      <c r="F231" s="3">
        <v>0.99408455502841897</v>
      </c>
      <c r="G231" s="3">
        <v>2.0947095916707501</v>
      </c>
      <c r="H231" s="3">
        <v>2.8022673876712001</v>
      </c>
      <c r="I231" s="3">
        <v>378.95</v>
      </c>
      <c r="J231" s="3">
        <v>4621108</v>
      </c>
      <c r="K231" s="3">
        <v>192660082000</v>
      </c>
      <c r="L231" s="3">
        <v>2490.79</v>
      </c>
      <c r="M231" s="3"/>
      <c r="N231" s="3"/>
    </row>
    <row r="232" spans="2:14" x14ac:dyDescent="0.35">
      <c r="B232" s="9" t="s">
        <v>18</v>
      </c>
      <c r="C232" s="3">
        <v>1.6538467356443799E-2</v>
      </c>
      <c r="D232" s="3">
        <v>35.586087805378497</v>
      </c>
      <c r="E232" s="3">
        <v>0.96607784341251202</v>
      </c>
      <c r="F232" s="3">
        <v>0.99508349216422898</v>
      </c>
      <c r="G232" s="3">
        <v>1.9323442007374501</v>
      </c>
      <c r="H232" s="3">
        <v>2.6742482982840099</v>
      </c>
      <c r="I232" s="3">
        <v>383.73</v>
      </c>
      <c r="J232" s="3">
        <v>4621108</v>
      </c>
      <c r="K232" s="3">
        <v>192660082000</v>
      </c>
      <c r="L232" s="3">
        <v>2491.09</v>
      </c>
      <c r="M232" s="3"/>
      <c r="N232" s="3"/>
    </row>
    <row r="233" spans="2:14" x14ac:dyDescent="0.35">
      <c r="B233" s="10" t="s">
        <v>33</v>
      </c>
    </row>
    <row r="234" spans="2:14" x14ac:dyDescent="0.35">
      <c r="B234" s="9" t="s">
        <v>11</v>
      </c>
      <c r="C234" s="3">
        <v>2.52196344597772E-2</v>
      </c>
      <c r="D234" s="3">
        <v>31.942758452372601</v>
      </c>
      <c r="E234" s="3">
        <v>0.94768969081968801</v>
      </c>
      <c r="F234" s="3">
        <v>0.99175196616934402</v>
      </c>
      <c r="G234" s="3">
        <v>2.68974733699664</v>
      </c>
      <c r="H234" s="3">
        <v>3.3597679182951499</v>
      </c>
      <c r="I234" s="3">
        <v>401.89</v>
      </c>
      <c r="J234" s="3">
        <v>4621108</v>
      </c>
      <c r="K234" s="3">
        <v>192660082000</v>
      </c>
      <c r="L234" s="3">
        <v>2491.61</v>
      </c>
      <c r="M234" s="3"/>
      <c r="N234" s="3"/>
    </row>
    <row r="235" spans="2:14" x14ac:dyDescent="0.35">
      <c r="B235" s="9" t="s">
        <v>12</v>
      </c>
      <c r="C235" s="3">
        <v>2.4156483345931901E-2</v>
      </c>
      <c r="D235" s="3">
        <v>32.315009405902103</v>
      </c>
      <c r="E235" s="3">
        <v>0.94809793378514395</v>
      </c>
      <c r="F235" s="3">
        <v>0.99150590394900895</v>
      </c>
      <c r="G235" s="3">
        <v>2.6201116044407402</v>
      </c>
      <c r="H235" s="3">
        <v>3.3632289032136402</v>
      </c>
      <c r="I235" s="3">
        <v>397.84</v>
      </c>
      <c r="J235" s="3">
        <v>4621108</v>
      </c>
      <c r="K235" s="3">
        <v>192660082000</v>
      </c>
      <c r="L235" s="3">
        <v>2491.61</v>
      </c>
      <c r="M235" s="3"/>
      <c r="N235" s="3"/>
    </row>
    <row r="236" spans="2:14" x14ac:dyDescent="0.35">
      <c r="B236" s="9" t="s">
        <v>13</v>
      </c>
      <c r="C236" s="3">
        <v>2.3182214475558099E-2</v>
      </c>
      <c r="D236" s="3">
        <v>32.671517602649899</v>
      </c>
      <c r="E236" s="3">
        <v>0.94647820035459396</v>
      </c>
      <c r="F236" s="3">
        <v>0.99009572796829404</v>
      </c>
      <c r="G236" s="3">
        <v>2.6529155474307999</v>
      </c>
      <c r="H236" s="3">
        <v>3.6437701721920401</v>
      </c>
      <c r="I236" s="3">
        <v>398.19</v>
      </c>
      <c r="J236" s="3">
        <v>4621108</v>
      </c>
      <c r="K236" s="3">
        <v>192660082000</v>
      </c>
      <c r="L236" s="3">
        <v>2490.79</v>
      </c>
      <c r="M236" s="3"/>
      <c r="N236" s="3"/>
    </row>
    <row r="237" spans="2:14" x14ac:dyDescent="0.35">
      <c r="B237" s="9" t="s">
        <v>14</v>
      </c>
      <c r="C237" s="3">
        <v>3.32155773196511E-2</v>
      </c>
      <c r="D237" s="3">
        <v>29.561297392725301</v>
      </c>
      <c r="E237" s="3">
        <v>0.91492738400705198</v>
      </c>
      <c r="F237" s="3">
        <v>0.97543284833303501</v>
      </c>
      <c r="G237" s="3">
        <v>3.50420514591768</v>
      </c>
      <c r="H237" s="3">
        <v>5.6499401653973598</v>
      </c>
      <c r="I237" s="3">
        <v>397.45</v>
      </c>
      <c r="J237" s="3">
        <v>4621108</v>
      </c>
      <c r="K237" s="3">
        <v>192660082000</v>
      </c>
      <c r="L237" s="3">
        <v>2490.79</v>
      </c>
      <c r="M237" s="3"/>
      <c r="N237" s="3"/>
    </row>
    <row r="238" spans="2:14" x14ac:dyDescent="0.35">
      <c r="B238" s="9" t="s">
        <v>15</v>
      </c>
      <c r="C238" s="3">
        <v>0.14204983432398899</v>
      </c>
      <c r="D238" s="3">
        <v>16.946545434037098</v>
      </c>
      <c r="E238" s="3">
        <v>0.57448243064851501</v>
      </c>
      <c r="F238" s="3">
        <v>0.86400402235241502</v>
      </c>
      <c r="G238" s="3">
        <v>10.1888076440212</v>
      </c>
      <c r="H238" s="3">
        <v>16.0052864424757</v>
      </c>
      <c r="I238" s="3">
        <v>397.09</v>
      </c>
      <c r="J238" s="3">
        <v>4621108</v>
      </c>
      <c r="K238" s="3">
        <v>192660082000</v>
      </c>
      <c r="L238" s="3">
        <v>2490.79</v>
      </c>
      <c r="M238" s="3"/>
      <c r="N238" s="3"/>
    </row>
    <row r="239" spans="2:14" x14ac:dyDescent="0.35">
      <c r="B239" s="9" t="s">
        <v>16</v>
      </c>
      <c r="C239" s="3">
        <v>2.69089254856314E-2</v>
      </c>
      <c r="D239" s="3">
        <v>31.382011242710998</v>
      </c>
      <c r="E239" s="3">
        <v>0.93950695038447196</v>
      </c>
      <c r="F239" s="3">
        <v>0.98926287595075801</v>
      </c>
      <c r="G239" s="3">
        <v>3.0128822375211399</v>
      </c>
      <c r="H239" s="3">
        <v>3.67020727314822</v>
      </c>
      <c r="I239" s="3">
        <v>398.3</v>
      </c>
      <c r="J239" s="3">
        <v>4621108</v>
      </c>
      <c r="K239" s="3">
        <v>192660082000</v>
      </c>
      <c r="L239" s="3">
        <v>2490.79</v>
      </c>
      <c r="M239" s="3"/>
      <c r="N239" s="3"/>
    </row>
    <row r="240" spans="2:14" x14ac:dyDescent="0.35">
      <c r="B240" s="9" t="s">
        <v>17</v>
      </c>
      <c r="C240" s="3">
        <v>2.0079521476457599E-2</v>
      </c>
      <c r="D240" s="3">
        <v>33.911576726777596</v>
      </c>
      <c r="E240" s="3">
        <v>0.95968496726369201</v>
      </c>
      <c r="F240" s="3">
        <v>0.99366601071671501</v>
      </c>
      <c r="G240" s="3">
        <v>2.1920429319105899</v>
      </c>
      <c r="H240" s="3">
        <v>2.9520749939541502</v>
      </c>
      <c r="I240" s="3">
        <v>398.36</v>
      </c>
      <c r="J240" s="3">
        <v>4621108</v>
      </c>
      <c r="K240" s="3">
        <v>192660082000</v>
      </c>
      <c r="L240" s="3">
        <v>2490.79</v>
      </c>
      <c r="M240" s="3"/>
      <c r="N240" s="3"/>
    </row>
    <row r="241" spans="2:14" x14ac:dyDescent="0.35">
      <c r="B241" s="9" t="s">
        <v>18</v>
      </c>
      <c r="C241" s="3">
        <v>1.7788925797847101E-2</v>
      </c>
      <c r="D241" s="3">
        <v>34.9571608544763</v>
      </c>
      <c r="E241" s="3">
        <v>0.964589742184774</v>
      </c>
      <c r="F241" s="3">
        <v>0.99483003072027498</v>
      </c>
      <c r="G241" s="3">
        <v>1.97962657884674</v>
      </c>
      <c r="H241" s="3">
        <v>2.7410168125154701</v>
      </c>
      <c r="I241" s="3">
        <v>398.91</v>
      </c>
      <c r="J241" s="3">
        <v>4621108</v>
      </c>
      <c r="K241" s="3">
        <v>192660082000</v>
      </c>
      <c r="L241" s="3">
        <v>2491.09</v>
      </c>
      <c r="M241" s="3"/>
      <c r="N241" s="3"/>
    </row>
    <row r="242" spans="2:14" x14ac:dyDescent="0.35">
      <c r="B242" s="10" t="s">
        <v>34</v>
      </c>
    </row>
    <row r="243" spans="2:14" x14ac:dyDescent="0.35">
      <c r="B243" s="9" t="s">
        <v>11</v>
      </c>
      <c r="C243" s="3">
        <v>1.8607650044874E-2</v>
      </c>
      <c r="D243" s="3">
        <v>34.570856953750301</v>
      </c>
      <c r="E243" s="3">
        <v>0.95830814086140903</v>
      </c>
      <c r="F243" s="3">
        <v>0.99294027849542599</v>
      </c>
      <c r="G243" s="3">
        <v>2.3389162663494898</v>
      </c>
      <c r="H243" s="3">
        <v>2.98110671302129</v>
      </c>
      <c r="I243" s="3">
        <v>398.45</v>
      </c>
      <c r="J243" s="3">
        <v>4621108</v>
      </c>
      <c r="K243" s="3">
        <v>192660082000</v>
      </c>
      <c r="L243" s="3">
        <v>2491.61</v>
      </c>
      <c r="M243" s="3"/>
      <c r="N243" s="3"/>
    </row>
    <row r="244" spans="2:14" x14ac:dyDescent="0.35">
      <c r="B244" s="9" t="s">
        <v>12</v>
      </c>
      <c r="C244" s="3">
        <v>1.9347233939778601E-2</v>
      </c>
      <c r="D244" s="3">
        <v>34.233883453924697</v>
      </c>
      <c r="E244" s="3">
        <v>0.95582064918277798</v>
      </c>
      <c r="F244" s="3">
        <v>0.99227258790763095</v>
      </c>
      <c r="G244" s="3">
        <v>2.4068719428132201</v>
      </c>
      <c r="H244" s="3">
        <v>3.1430601031958099</v>
      </c>
      <c r="I244" s="3">
        <v>398.75</v>
      </c>
      <c r="J244" s="3">
        <v>4621108</v>
      </c>
      <c r="K244" s="3">
        <v>192660082000</v>
      </c>
      <c r="L244" s="3">
        <v>2491.61</v>
      </c>
      <c r="M244" s="3"/>
      <c r="N244" s="3"/>
    </row>
    <row r="245" spans="2:14" x14ac:dyDescent="0.35">
      <c r="B245" s="9" t="s">
        <v>13</v>
      </c>
      <c r="C245" s="3">
        <v>2.12837812991368E-2</v>
      </c>
      <c r="D245" s="3">
        <v>33.412017454914299</v>
      </c>
      <c r="E245" s="3">
        <v>0.94827876142818002</v>
      </c>
      <c r="F245" s="3">
        <v>0.99001082649514005</v>
      </c>
      <c r="G245" s="3">
        <v>2.5775431558631299</v>
      </c>
      <c r="H245" s="3">
        <v>3.59468843281633</v>
      </c>
      <c r="I245" s="3">
        <v>398.38</v>
      </c>
      <c r="J245" s="3">
        <v>4621108</v>
      </c>
      <c r="K245" s="3">
        <v>192660082000</v>
      </c>
      <c r="L245" s="3">
        <v>2490.79</v>
      </c>
      <c r="M245" s="3"/>
      <c r="N245" s="3"/>
    </row>
    <row r="246" spans="2:14" x14ac:dyDescent="0.35">
      <c r="B246" s="9" t="s">
        <v>14</v>
      </c>
      <c r="C246" s="3">
        <v>3.4183797343072697E-2</v>
      </c>
      <c r="D246" s="3">
        <v>29.318109696954401</v>
      </c>
      <c r="E246" s="3">
        <v>0.90580226114558504</v>
      </c>
      <c r="F246" s="3">
        <v>0.96939664967849903</v>
      </c>
      <c r="G246" s="3">
        <v>3.6629948290496102</v>
      </c>
      <c r="H246" s="3">
        <v>5.6976814801484599</v>
      </c>
      <c r="I246" s="3">
        <v>399.45</v>
      </c>
      <c r="J246" s="3">
        <v>4621108</v>
      </c>
      <c r="K246" s="3">
        <v>192660082000</v>
      </c>
      <c r="L246" s="3">
        <v>2490.79</v>
      </c>
      <c r="M246" s="3"/>
      <c r="N246" s="3"/>
    </row>
    <row r="247" spans="2:14" x14ac:dyDescent="0.35">
      <c r="B247" s="9" t="s">
        <v>15</v>
      </c>
      <c r="C247" s="3">
        <v>7.2178910516882397E-2</v>
      </c>
      <c r="D247" s="3">
        <v>22.823104686942202</v>
      </c>
      <c r="E247" s="3">
        <v>0.74724933236784996</v>
      </c>
      <c r="F247" s="3">
        <v>0.96100633854000905</v>
      </c>
      <c r="G247" s="3">
        <v>5.9745839454699903</v>
      </c>
      <c r="H247" s="3">
        <v>7.2870391792537399</v>
      </c>
      <c r="I247" s="3">
        <v>397.3</v>
      </c>
      <c r="J247" s="3">
        <v>4621108</v>
      </c>
      <c r="K247" s="3">
        <v>192660082000</v>
      </c>
      <c r="L247" s="3">
        <v>2490.79</v>
      </c>
      <c r="M247" s="3"/>
      <c r="N247" s="3"/>
    </row>
    <row r="248" spans="2:14" x14ac:dyDescent="0.35">
      <c r="B248" s="9" t="s">
        <v>16</v>
      </c>
      <c r="C248" s="3">
        <v>2.1424918849268199E-2</v>
      </c>
      <c r="D248" s="3">
        <v>33.353640637643601</v>
      </c>
      <c r="E248" s="3">
        <v>0.95041699203743402</v>
      </c>
      <c r="F248" s="3">
        <v>0.99082536919200703</v>
      </c>
      <c r="G248" s="3">
        <v>2.7133506072861899</v>
      </c>
      <c r="H248" s="3">
        <v>3.4247443616431301</v>
      </c>
      <c r="I248" s="3">
        <v>400.2</v>
      </c>
      <c r="J248" s="3">
        <v>4621108</v>
      </c>
      <c r="K248" s="3">
        <v>192660082000</v>
      </c>
      <c r="L248" s="3">
        <v>2490.79</v>
      </c>
      <c r="M248" s="3"/>
      <c r="N248" s="3"/>
    </row>
    <row r="249" spans="2:14" x14ac:dyDescent="0.35">
      <c r="B249" s="9" t="s">
        <v>17</v>
      </c>
      <c r="C249" s="3">
        <v>1.6897350373834601E-2</v>
      </c>
      <c r="D249" s="3">
        <v>35.4007552020772</v>
      </c>
      <c r="E249" s="3">
        <v>0.96290769978506496</v>
      </c>
      <c r="F249" s="3">
        <v>0.99377485577685098</v>
      </c>
      <c r="G249" s="3">
        <v>2.0951671698129202</v>
      </c>
      <c r="H249" s="3">
        <v>2.8234499387215299</v>
      </c>
      <c r="I249" s="3">
        <v>397.64</v>
      </c>
      <c r="J249" s="3">
        <v>4621108</v>
      </c>
      <c r="K249" s="3">
        <v>192660082000</v>
      </c>
      <c r="L249" s="3">
        <v>2490.79</v>
      </c>
      <c r="M249" s="3"/>
      <c r="N249" s="3"/>
    </row>
    <row r="250" spans="2:14" x14ac:dyDescent="0.35">
      <c r="B250" s="9" t="s">
        <v>18</v>
      </c>
      <c r="C250" s="3">
        <v>1.6693254398687001E-2</v>
      </c>
      <c r="D250" s="3">
        <v>35.506228528600701</v>
      </c>
      <c r="E250" s="3">
        <v>0.96559712561824396</v>
      </c>
      <c r="F250" s="3">
        <v>0.99495646770438695</v>
      </c>
      <c r="G250" s="3">
        <v>1.95365524595985</v>
      </c>
      <c r="H250" s="3">
        <v>2.69865768683034</v>
      </c>
      <c r="I250" s="3">
        <v>398.08</v>
      </c>
      <c r="J250" s="3">
        <v>4621108</v>
      </c>
      <c r="K250" s="3">
        <v>192660082000</v>
      </c>
      <c r="L250" s="3">
        <v>2491.09</v>
      </c>
      <c r="M250" s="3"/>
      <c r="N250" s="3"/>
    </row>
    <row r="251" spans="2:14" x14ac:dyDescent="0.35">
      <c r="B251" s="10" t="s">
        <v>35</v>
      </c>
    </row>
    <row r="252" spans="2:14" x14ac:dyDescent="0.35">
      <c r="B252" s="9" t="s">
        <v>11</v>
      </c>
      <c r="C252" s="3">
        <v>1.8946016824576702E-2</v>
      </c>
      <c r="D252" s="3">
        <v>34.4147737029461</v>
      </c>
      <c r="E252" s="3">
        <v>0.95820349457111897</v>
      </c>
      <c r="F252" s="3">
        <v>0.99267719420323697</v>
      </c>
      <c r="G252" s="3">
        <v>2.3762313520457301</v>
      </c>
      <c r="H252" s="3">
        <v>3.0561892750199502</v>
      </c>
      <c r="I252" s="3">
        <v>375.24</v>
      </c>
      <c r="J252" s="3">
        <v>4621108</v>
      </c>
      <c r="K252" s="3">
        <v>192660082000</v>
      </c>
      <c r="L252" s="3">
        <v>2491.61</v>
      </c>
      <c r="M252" s="3"/>
      <c r="N252" s="3"/>
    </row>
    <row r="253" spans="2:14" x14ac:dyDescent="0.35">
      <c r="B253" s="9" t="s">
        <v>12</v>
      </c>
      <c r="C253" s="3">
        <v>1.9528356505924101E-2</v>
      </c>
      <c r="D253" s="3">
        <v>34.154146151696501</v>
      </c>
      <c r="E253" s="3">
        <v>0.95562861097378904</v>
      </c>
      <c r="F253" s="3">
        <v>0.99206700979798801</v>
      </c>
      <c r="G253" s="3">
        <v>2.4337736046252201</v>
      </c>
      <c r="H253" s="3">
        <v>3.2056429921265202</v>
      </c>
      <c r="I253" s="3">
        <v>374.86</v>
      </c>
      <c r="J253" s="3">
        <v>4621108</v>
      </c>
      <c r="K253" s="3">
        <v>192660082000</v>
      </c>
      <c r="L253" s="3">
        <v>2491.61</v>
      </c>
      <c r="M253" s="3"/>
      <c r="N253" s="3"/>
    </row>
    <row r="254" spans="2:14" x14ac:dyDescent="0.35">
      <c r="B254" s="9" t="s">
        <v>13</v>
      </c>
      <c r="C254" s="3">
        <v>2.15571021110809E-2</v>
      </c>
      <c r="D254" s="3">
        <v>33.298333984976203</v>
      </c>
      <c r="E254" s="3">
        <v>0.94889866715994498</v>
      </c>
      <c r="F254" s="3">
        <v>0.99032173918419797</v>
      </c>
      <c r="G254" s="3">
        <v>2.5819623707786801</v>
      </c>
      <c r="H254" s="3">
        <v>3.6129472360150698</v>
      </c>
      <c r="I254" s="3">
        <v>374.82</v>
      </c>
      <c r="J254" s="3">
        <v>4621108</v>
      </c>
      <c r="K254" s="3">
        <v>192660082000</v>
      </c>
      <c r="L254" s="3">
        <v>2490.79</v>
      </c>
      <c r="M254" s="3"/>
      <c r="N254" s="3"/>
    </row>
    <row r="255" spans="2:14" x14ac:dyDescent="0.35">
      <c r="B255" s="9" t="s">
        <v>14</v>
      </c>
      <c r="C255" s="3">
        <v>3.4510285409289999E-2</v>
      </c>
      <c r="D255" s="3">
        <v>29.2355866936505</v>
      </c>
      <c r="E255" s="3">
        <v>0.90482027661014497</v>
      </c>
      <c r="F255" s="3">
        <v>0.96889246593890199</v>
      </c>
      <c r="G255" s="3">
        <v>3.6935805433515299</v>
      </c>
      <c r="H255" s="3">
        <v>5.7393033722900402</v>
      </c>
      <c r="I255" s="3">
        <v>376.22</v>
      </c>
      <c r="J255" s="3">
        <v>4621108</v>
      </c>
      <c r="K255" s="3">
        <v>192660082000</v>
      </c>
      <c r="L255" s="3">
        <v>2490.79</v>
      </c>
      <c r="M255" s="3"/>
      <c r="N255" s="3"/>
    </row>
    <row r="256" spans="2:14" x14ac:dyDescent="0.35">
      <c r="B256" s="9" t="s">
        <v>15</v>
      </c>
      <c r="C256" s="3">
        <v>7.4872104627373801E-2</v>
      </c>
      <c r="D256" s="3">
        <v>22.505335240255199</v>
      </c>
      <c r="E256" s="3">
        <v>0.72521255784674798</v>
      </c>
      <c r="F256" s="3">
        <v>0.95896541267305901</v>
      </c>
      <c r="G256" s="3">
        <v>6.1624148966218</v>
      </c>
      <c r="H256" s="3">
        <v>7.6621830505484603</v>
      </c>
      <c r="I256" s="3">
        <v>382.19</v>
      </c>
      <c r="J256" s="3">
        <v>4621108</v>
      </c>
      <c r="K256" s="3">
        <v>192660082000</v>
      </c>
      <c r="L256" s="3">
        <v>2490.79</v>
      </c>
      <c r="M256" s="3"/>
      <c r="N256" s="3"/>
    </row>
    <row r="257" spans="2:14" x14ac:dyDescent="0.35">
      <c r="B257" s="9" t="s">
        <v>16</v>
      </c>
      <c r="C257" s="3">
        <v>2.1731332875825099E-2</v>
      </c>
      <c r="D257" s="3">
        <v>33.230899909838698</v>
      </c>
      <c r="E257" s="3">
        <v>0.95017222560859704</v>
      </c>
      <c r="F257" s="3">
        <v>0.99033281555224295</v>
      </c>
      <c r="G257" s="3">
        <v>2.7560216200002299</v>
      </c>
      <c r="H257" s="3">
        <v>3.4840259213271998</v>
      </c>
      <c r="I257" s="3">
        <v>377.35</v>
      </c>
      <c r="J257" s="3">
        <v>4621108</v>
      </c>
      <c r="K257" s="3">
        <v>192660082000</v>
      </c>
      <c r="L257" s="3">
        <v>2490.79</v>
      </c>
      <c r="M257" s="3"/>
      <c r="N257" s="3"/>
    </row>
    <row r="258" spans="2:14" x14ac:dyDescent="0.35">
      <c r="B258" s="9" t="s">
        <v>17</v>
      </c>
      <c r="C258" s="3">
        <v>1.6979041576928599E-2</v>
      </c>
      <c r="D258" s="3">
        <v>35.359255237998902</v>
      </c>
      <c r="E258" s="3">
        <v>0.96317140067255003</v>
      </c>
      <c r="F258" s="3">
        <v>0.99385021017727104</v>
      </c>
      <c r="G258" s="3">
        <v>2.1096315923583799</v>
      </c>
      <c r="H258" s="3">
        <v>2.8638050442154901</v>
      </c>
      <c r="I258" s="3">
        <v>375.65</v>
      </c>
      <c r="J258" s="3">
        <v>4621108</v>
      </c>
      <c r="K258" s="3">
        <v>192660082000</v>
      </c>
      <c r="L258" s="3">
        <v>2490.79</v>
      </c>
      <c r="M258" s="3"/>
      <c r="N258" s="3"/>
    </row>
    <row r="259" spans="2:14" x14ac:dyDescent="0.35">
      <c r="B259" s="9" t="s">
        <v>18</v>
      </c>
      <c r="C259" s="3">
        <v>1.6838962025336999E-2</v>
      </c>
      <c r="D259" s="3">
        <v>35.431675046251797</v>
      </c>
      <c r="E259" s="3">
        <v>0.96574807533670304</v>
      </c>
      <c r="F259" s="3">
        <v>0.99486664921736701</v>
      </c>
      <c r="G259" s="3">
        <v>1.9680746428023299</v>
      </c>
      <c r="H259" s="3">
        <v>2.71226256988336</v>
      </c>
      <c r="I259" s="3">
        <v>383.29</v>
      </c>
      <c r="J259" s="3">
        <v>4621108</v>
      </c>
      <c r="K259" s="3">
        <v>192660082000</v>
      </c>
      <c r="L259" s="3">
        <v>2491.09</v>
      </c>
      <c r="M259" s="3"/>
      <c r="N259" s="3"/>
    </row>
    <row r="260" spans="2:14" x14ac:dyDescent="0.35">
      <c r="B260" s="10" t="s">
        <v>36</v>
      </c>
    </row>
    <row r="261" spans="2:14" x14ac:dyDescent="0.35">
      <c r="B261" s="9" t="s">
        <v>11</v>
      </c>
      <c r="C261" s="3">
        <v>1.8633674157020001E-2</v>
      </c>
      <c r="D261" s="3">
        <v>34.557908217575502</v>
      </c>
      <c r="E261" s="3">
        <v>0.95821584490186096</v>
      </c>
      <c r="F261" s="3">
        <v>0.99296843235439702</v>
      </c>
      <c r="G261" s="3">
        <v>2.3134412867265701</v>
      </c>
      <c r="H261" s="3">
        <v>2.9674531648704301</v>
      </c>
      <c r="I261" s="3">
        <v>398.98</v>
      </c>
      <c r="J261" s="3">
        <v>4621108</v>
      </c>
      <c r="K261" s="3">
        <v>192660082000</v>
      </c>
      <c r="L261" s="3">
        <v>2491.61</v>
      </c>
      <c r="M261" s="3"/>
      <c r="N261" s="3"/>
    </row>
    <row r="262" spans="2:14" x14ac:dyDescent="0.35">
      <c r="B262" s="9" t="s">
        <v>12</v>
      </c>
      <c r="C262" s="3">
        <v>1.9416635785290501E-2</v>
      </c>
      <c r="D262" s="3">
        <v>34.202092268595401</v>
      </c>
      <c r="E262" s="3">
        <v>0.95508469100450699</v>
      </c>
      <c r="F262" s="3">
        <v>0.99238600067617999</v>
      </c>
      <c r="G262" s="3">
        <v>2.38926500945812</v>
      </c>
      <c r="H262" s="3">
        <v>3.13349442326321</v>
      </c>
      <c r="I262" s="3">
        <v>398.25</v>
      </c>
      <c r="J262" s="3">
        <v>4621108</v>
      </c>
      <c r="K262" s="3">
        <v>192660082000</v>
      </c>
      <c r="L262" s="3">
        <v>2491.61</v>
      </c>
      <c r="M262" s="3"/>
      <c r="N262" s="3"/>
    </row>
    <row r="263" spans="2:14" x14ac:dyDescent="0.35">
      <c r="B263" s="9" t="s">
        <v>13</v>
      </c>
      <c r="C263" s="3">
        <v>2.12779413656888E-2</v>
      </c>
      <c r="D263" s="3">
        <v>33.412955691092598</v>
      </c>
      <c r="E263" s="3">
        <v>0.94916625546295597</v>
      </c>
      <c r="F263" s="3">
        <v>0.99032339386315305</v>
      </c>
      <c r="G263" s="3">
        <v>2.54348948083957</v>
      </c>
      <c r="H263" s="3">
        <v>3.5250192226217298</v>
      </c>
      <c r="I263" s="3">
        <v>399.5</v>
      </c>
      <c r="J263" s="3">
        <v>4621108</v>
      </c>
      <c r="K263" s="3">
        <v>192660082000</v>
      </c>
      <c r="L263" s="3">
        <v>2490.79</v>
      </c>
      <c r="M263" s="3"/>
      <c r="N263" s="3"/>
    </row>
    <row r="264" spans="2:14" x14ac:dyDescent="0.35">
      <c r="B264" s="9" t="s">
        <v>14</v>
      </c>
      <c r="C264" s="3">
        <v>3.2572740828792697E-2</v>
      </c>
      <c r="D264" s="3">
        <v>29.7309865652864</v>
      </c>
      <c r="E264" s="3">
        <v>0.92088423317387802</v>
      </c>
      <c r="F264" s="3">
        <v>0.97816427241693804</v>
      </c>
      <c r="G264" s="3">
        <v>3.3891461933368499</v>
      </c>
      <c r="H264" s="3">
        <v>5.238703866981</v>
      </c>
      <c r="I264" s="3">
        <v>401.25</v>
      </c>
      <c r="J264" s="3">
        <v>4621108</v>
      </c>
      <c r="K264" s="3">
        <v>192660082000</v>
      </c>
      <c r="L264" s="3">
        <v>2490.79</v>
      </c>
      <c r="M264" s="3"/>
      <c r="N264" s="3"/>
    </row>
    <row r="265" spans="2:14" x14ac:dyDescent="0.35">
      <c r="B265" s="9" t="s">
        <v>15</v>
      </c>
      <c r="C265" s="3">
        <v>0.108659020959486</v>
      </c>
      <c r="D265" s="3">
        <v>19.272684570783301</v>
      </c>
      <c r="E265" s="3">
        <v>0.62449596757643899</v>
      </c>
      <c r="F265" s="3">
        <v>0.92055867257179402</v>
      </c>
      <c r="G265" s="3">
        <v>8.0259613805898997</v>
      </c>
      <c r="H265" s="3">
        <v>10.863417582452501</v>
      </c>
      <c r="I265" s="3">
        <v>403.01</v>
      </c>
      <c r="J265" s="3">
        <v>4621108</v>
      </c>
      <c r="K265" s="3">
        <v>192660082000</v>
      </c>
      <c r="L265" s="3">
        <v>2490.79</v>
      </c>
      <c r="M265" s="3"/>
      <c r="N265" s="3"/>
    </row>
    <row r="266" spans="2:14" x14ac:dyDescent="0.35">
      <c r="B266" s="9" t="s">
        <v>16</v>
      </c>
      <c r="C266" s="3">
        <v>2.15453794385622E-2</v>
      </c>
      <c r="D266" s="3">
        <v>33.304691656773898</v>
      </c>
      <c r="E266" s="3">
        <v>0.94968162412707602</v>
      </c>
      <c r="F266" s="3">
        <v>0.99068247384994002</v>
      </c>
      <c r="G266" s="3">
        <v>2.6894358691199001</v>
      </c>
      <c r="H266" s="3">
        <v>3.3925795067376598</v>
      </c>
      <c r="I266" s="3">
        <v>403.38</v>
      </c>
      <c r="J266" s="3">
        <v>4621108</v>
      </c>
      <c r="K266" s="3">
        <v>192660082000</v>
      </c>
      <c r="L266" s="3">
        <v>2490.79</v>
      </c>
      <c r="M266" s="3"/>
      <c r="N266" s="3"/>
    </row>
    <row r="267" spans="2:14" x14ac:dyDescent="0.35">
      <c r="B267" s="9" t="s">
        <v>17</v>
      </c>
      <c r="C267" s="3">
        <v>1.67927933283708E-2</v>
      </c>
      <c r="D267" s="3">
        <v>35.453014787712597</v>
      </c>
      <c r="E267" s="3">
        <v>0.96341317452494402</v>
      </c>
      <c r="F267" s="3">
        <v>0.99419490398451904</v>
      </c>
      <c r="G267" s="3">
        <v>2.0722351738181199</v>
      </c>
      <c r="H267" s="3">
        <v>2.7888787227940899</v>
      </c>
      <c r="I267" s="3">
        <v>404.09</v>
      </c>
      <c r="J267" s="3">
        <v>4621108</v>
      </c>
      <c r="K267" s="3">
        <v>192660082000</v>
      </c>
      <c r="L267" s="3">
        <v>2490.79</v>
      </c>
      <c r="M267" s="3"/>
      <c r="N267" s="3"/>
    </row>
    <row r="268" spans="2:14" x14ac:dyDescent="0.35">
      <c r="B268" s="9" t="s">
        <v>18</v>
      </c>
      <c r="C268" s="3">
        <v>1.6453578177481599E-2</v>
      </c>
      <c r="D268" s="3">
        <v>35.630460253412998</v>
      </c>
      <c r="E268" s="3">
        <v>0.96607676506418405</v>
      </c>
      <c r="F268" s="3">
        <v>0.99502437874163996</v>
      </c>
      <c r="G268" s="3">
        <v>1.9238522728747001</v>
      </c>
      <c r="H268" s="3">
        <v>2.6773440815253098</v>
      </c>
      <c r="I268" s="3">
        <v>404.67</v>
      </c>
      <c r="J268" s="3">
        <v>4621108</v>
      </c>
      <c r="K268" s="3">
        <v>192660082000</v>
      </c>
      <c r="L268" s="3">
        <v>2491.09</v>
      </c>
      <c r="M268" s="3"/>
      <c r="N268" s="3"/>
    </row>
    <row r="269" spans="2:14" x14ac:dyDescent="0.35">
      <c r="B269" s="10" t="s">
        <v>37</v>
      </c>
    </row>
    <row r="270" spans="2:14" x14ac:dyDescent="0.35">
      <c r="B270" s="9" t="s">
        <v>11</v>
      </c>
      <c r="C270" s="3">
        <v>1.8838930508183999E-2</v>
      </c>
      <c r="D270" s="3">
        <v>34.463755438555097</v>
      </c>
      <c r="E270" s="3">
        <v>0.95776436039338497</v>
      </c>
      <c r="F270" s="3">
        <v>0.99260910101770194</v>
      </c>
      <c r="G270" s="3">
        <v>2.3747166920373499</v>
      </c>
      <c r="H270" s="3">
        <v>3.0463183710088102</v>
      </c>
      <c r="I270" s="3">
        <v>376.56</v>
      </c>
      <c r="J270" s="3">
        <v>4621108</v>
      </c>
      <c r="K270" s="3">
        <v>192660082000</v>
      </c>
      <c r="L270" s="3">
        <v>2491.61</v>
      </c>
      <c r="M270" s="3"/>
      <c r="N270" s="3"/>
    </row>
    <row r="271" spans="2:14" x14ac:dyDescent="0.35">
      <c r="B271" s="9" t="s">
        <v>12</v>
      </c>
      <c r="C271" s="3">
        <v>1.93940017058651E-2</v>
      </c>
      <c r="D271" s="3">
        <v>34.212377592147803</v>
      </c>
      <c r="E271" s="3">
        <v>0.95549514427420001</v>
      </c>
      <c r="F271" s="3">
        <v>0.99233486672516302</v>
      </c>
      <c r="G271" s="3">
        <v>2.4157111733155001</v>
      </c>
      <c r="H271" s="3">
        <v>3.1584205583089302</v>
      </c>
      <c r="I271" s="3">
        <v>376.06</v>
      </c>
      <c r="J271" s="3">
        <v>4621108</v>
      </c>
      <c r="K271" s="3">
        <v>192660082000</v>
      </c>
      <c r="L271" s="3">
        <v>2491.61</v>
      </c>
      <c r="M271" s="3"/>
      <c r="N271" s="3"/>
    </row>
    <row r="272" spans="2:14" x14ac:dyDescent="0.35">
      <c r="B272" s="9" t="s">
        <v>13</v>
      </c>
      <c r="C272" s="3">
        <v>2.17369392472192E-2</v>
      </c>
      <c r="D272" s="3">
        <v>33.226558035693103</v>
      </c>
      <c r="E272" s="3">
        <v>0.94841456924675305</v>
      </c>
      <c r="F272" s="3">
        <v>0.98969497301745701</v>
      </c>
      <c r="G272" s="3">
        <v>2.5924356197799501</v>
      </c>
      <c r="H272" s="3">
        <v>3.58534857601316</v>
      </c>
      <c r="I272" s="3">
        <v>382.96</v>
      </c>
      <c r="J272" s="3">
        <v>4621108</v>
      </c>
      <c r="K272" s="3">
        <v>192660082000</v>
      </c>
      <c r="L272" s="3">
        <v>2490.79</v>
      </c>
      <c r="M272" s="3"/>
      <c r="N272" s="3"/>
    </row>
    <row r="273" spans="2:14" x14ac:dyDescent="0.35">
      <c r="B273" s="9" t="s">
        <v>14</v>
      </c>
      <c r="C273" s="3">
        <v>3.3997766195928397E-2</v>
      </c>
      <c r="D273" s="3">
        <v>29.3593343182776</v>
      </c>
      <c r="E273" s="3">
        <v>0.91415232492660004</v>
      </c>
      <c r="F273" s="3">
        <v>0.97455342839589099</v>
      </c>
      <c r="G273" s="3">
        <v>3.5454833308285401</v>
      </c>
      <c r="H273" s="3">
        <v>5.5763862851123198</v>
      </c>
      <c r="I273" s="3">
        <v>378.3</v>
      </c>
      <c r="J273" s="3">
        <v>4621108</v>
      </c>
      <c r="K273" s="3">
        <v>192660082000</v>
      </c>
      <c r="L273" s="3">
        <v>2490.79</v>
      </c>
      <c r="M273" s="3"/>
      <c r="N273" s="3"/>
    </row>
    <row r="274" spans="2:14" x14ac:dyDescent="0.35">
      <c r="B274" s="9" t="s">
        <v>15</v>
      </c>
      <c r="C274" s="3">
        <v>7.0801149754179005E-2</v>
      </c>
      <c r="D274" s="3">
        <v>22.9902693020017</v>
      </c>
      <c r="E274" s="3">
        <v>0.75610454439479802</v>
      </c>
      <c r="F274" s="3">
        <v>0.96266127734177298</v>
      </c>
      <c r="G274" s="3">
        <v>5.9233112549089304</v>
      </c>
      <c r="H274" s="3">
        <v>7.2450992564289303</v>
      </c>
      <c r="I274" s="3">
        <v>376.19</v>
      </c>
      <c r="J274" s="3">
        <v>4621108</v>
      </c>
      <c r="K274" s="3">
        <v>192660082000</v>
      </c>
      <c r="L274" s="3">
        <v>2490.79</v>
      </c>
      <c r="M274" s="3"/>
      <c r="N274" s="3"/>
    </row>
    <row r="275" spans="2:14" x14ac:dyDescent="0.35">
      <c r="B275" s="9" t="s">
        <v>16</v>
      </c>
      <c r="C275" s="3">
        <v>2.15751200125327E-2</v>
      </c>
      <c r="D275" s="3">
        <v>33.293282277854601</v>
      </c>
      <c r="E275" s="3">
        <v>0.95041261956574996</v>
      </c>
      <c r="F275" s="3">
        <v>0.99047851348539595</v>
      </c>
      <c r="G275" s="3">
        <v>2.72887441609649</v>
      </c>
      <c r="H275" s="3">
        <v>3.44735399534316</v>
      </c>
      <c r="I275" s="3">
        <v>380.55</v>
      </c>
      <c r="J275" s="3">
        <v>4621108</v>
      </c>
      <c r="K275" s="3">
        <v>192660082000</v>
      </c>
      <c r="L275" s="3">
        <v>2490.79</v>
      </c>
      <c r="M275" s="3"/>
      <c r="N275" s="3"/>
    </row>
    <row r="276" spans="2:14" x14ac:dyDescent="0.35">
      <c r="B276" s="9" t="s">
        <v>17</v>
      </c>
      <c r="C276" s="3">
        <v>1.69355533396073E-2</v>
      </c>
      <c r="D276" s="3">
        <v>35.381662496335203</v>
      </c>
      <c r="E276" s="3">
        <v>0.96317384330340805</v>
      </c>
      <c r="F276" s="3">
        <v>0.99389037148646897</v>
      </c>
      <c r="G276" s="3">
        <v>2.1152092467614501</v>
      </c>
      <c r="H276" s="3">
        <v>2.84419727865567</v>
      </c>
      <c r="I276" s="3">
        <v>376.78</v>
      </c>
      <c r="J276" s="3">
        <v>4621108</v>
      </c>
      <c r="K276" s="3">
        <v>192660082000</v>
      </c>
      <c r="L276" s="3">
        <v>2490.79</v>
      </c>
      <c r="M276" s="3"/>
      <c r="N276" s="3"/>
    </row>
    <row r="277" spans="2:14" x14ac:dyDescent="0.35">
      <c r="B277" s="9" t="s">
        <v>18</v>
      </c>
      <c r="C277" s="3">
        <v>1.6708133511639699E-2</v>
      </c>
      <c r="D277" s="3">
        <v>35.497525225178002</v>
      </c>
      <c r="E277" s="3">
        <v>0.96580526286883295</v>
      </c>
      <c r="F277" s="3">
        <v>0.99491330900622499</v>
      </c>
      <c r="G277" s="3">
        <v>1.9497333011162801</v>
      </c>
      <c r="H277" s="3">
        <v>2.6977829957297499</v>
      </c>
      <c r="I277" s="3">
        <v>376.19</v>
      </c>
      <c r="J277" s="3">
        <v>4621108</v>
      </c>
      <c r="K277" s="3">
        <v>192660082000</v>
      </c>
      <c r="L277" s="3">
        <v>2491.09</v>
      </c>
      <c r="M277" s="3"/>
      <c r="N277" s="3"/>
    </row>
    <row r="278" spans="2:14" x14ac:dyDescent="0.35">
      <c r="B278" s="10" t="s">
        <v>38</v>
      </c>
    </row>
    <row r="279" spans="2:14" x14ac:dyDescent="0.35">
      <c r="B279" s="9" t="s">
        <v>11</v>
      </c>
      <c r="C279" s="3">
        <v>2.2156908055452999E-2</v>
      </c>
      <c r="D279" s="3">
        <v>33.063026628964202</v>
      </c>
      <c r="E279" s="3">
        <v>0.95336116233749801</v>
      </c>
      <c r="F279" s="3">
        <v>0.99240981497534497</v>
      </c>
      <c r="G279" s="3">
        <v>2.5982308290637399</v>
      </c>
      <c r="H279" s="3">
        <v>3.0207160472352501</v>
      </c>
      <c r="I279" s="3">
        <v>380.83</v>
      </c>
      <c r="J279" s="3">
        <v>4621108</v>
      </c>
      <c r="K279" s="3">
        <v>192660082000</v>
      </c>
      <c r="L279" s="3">
        <v>2491.61</v>
      </c>
      <c r="M279" s="3"/>
      <c r="N279" s="3"/>
    </row>
    <row r="280" spans="2:14" x14ac:dyDescent="0.35">
      <c r="B280" s="9" t="s">
        <v>12</v>
      </c>
      <c r="C280" s="3">
        <v>2.0640968363729001E-2</v>
      </c>
      <c r="D280" s="3">
        <v>33.674875033578502</v>
      </c>
      <c r="E280" s="3">
        <v>0.953274226714101</v>
      </c>
      <c r="F280" s="3">
        <v>0.99228549160121804</v>
      </c>
      <c r="G280" s="3">
        <v>2.4642254887476098</v>
      </c>
      <c r="H280" s="3">
        <v>3.1196558196745299</v>
      </c>
      <c r="I280" s="3">
        <v>375.9</v>
      </c>
      <c r="J280" s="3">
        <v>4621108</v>
      </c>
      <c r="K280" s="3">
        <v>192660082000</v>
      </c>
      <c r="L280" s="3">
        <v>2491.61</v>
      </c>
      <c r="M280" s="3"/>
      <c r="N280" s="3"/>
    </row>
    <row r="281" spans="2:14" x14ac:dyDescent="0.35">
      <c r="B281" s="9" t="s">
        <v>13</v>
      </c>
      <c r="C281" s="3">
        <v>2.1823373783194801E-2</v>
      </c>
      <c r="D281" s="3">
        <v>33.1960549930347</v>
      </c>
      <c r="E281" s="3">
        <v>0.94825218079777696</v>
      </c>
      <c r="F281" s="3">
        <v>0.98995817619468496</v>
      </c>
      <c r="G281" s="3">
        <v>2.6037947668857901</v>
      </c>
      <c r="H281" s="3">
        <v>3.5779591651048599</v>
      </c>
      <c r="I281" s="3">
        <v>375.42</v>
      </c>
      <c r="J281" s="3">
        <v>4621108</v>
      </c>
      <c r="K281" s="3">
        <v>192660082000</v>
      </c>
      <c r="L281" s="3">
        <v>2490.79</v>
      </c>
      <c r="M281" s="3"/>
      <c r="N281" s="3"/>
    </row>
    <row r="282" spans="2:14" x14ac:dyDescent="0.35">
      <c r="B282" s="9" t="s">
        <v>14</v>
      </c>
      <c r="C282" s="3">
        <v>3.2611251082588902E-2</v>
      </c>
      <c r="D282" s="3">
        <v>29.721061603533901</v>
      </c>
      <c r="E282" s="3">
        <v>0.91880338280275597</v>
      </c>
      <c r="F282" s="3">
        <v>0.97714638486984595</v>
      </c>
      <c r="G282" s="3">
        <v>3.4208823984408099</v>
      </c>
      <c r="H282" s="3">
        <v>5.6137282099652399</v>
      </c>
      <c r="I282" s="3">
        <v>384.23</v>
      </c>
      <c r="J282" s="3">
        <v>4621108</v>
      </c>
      <c r="K282" s="3">
        <v>192660082000</v>
      </c>
      <c r="L282" s="3">
        <v>2490.79</v>
      </c>
      <c r="M282" s="3"/>
      <c r="N282" s="3"/>
    </row>
    <row r="283" spans="2:14" x14ac:dyDescent="0.35">
      <c r="B283" s="9" t="s">
        <v>15</v>
      </c>
      <c r="C283" s="3">
        <v>0.12681357600240201</v>
      </c>
      <c r="D283" s="3">
        <v>17.931332668365201</v>
      </c>
      <c r="E283" s="3">
        <v>0.62295279425201</v>
      </c>
      <c r="F283" s="3">
        <v>0.88905201623462105</v>
      </c>
      <c r="G283" s="3">
        <v>9.1135359416875499</v>
      </c>
      <c r="H283" s="3">
        <v>13.868734968204</v>
      </c>
      <c r="I283" s="3">
        <v>375.03</v>
      </c>
      <c r="J283" s="3">
        <v>4621108</v>
      </c>
      <c r="K283" s="3">
        <v>192660082000</v>
      </c>
      <c r="L283" s="3">
        <v>2490.79</v>
      </c>
      <c r="M283" s="3"/>
      <c r="N283" s="3"/>
    </row>
    <row r="284" spans="2:14" x14ac:dyDescent="0.35">
      <c r="B284" s="9" t="s">
        <v>16</v>
      </c>
      <c r="C284" s="3">
        <v>2.2781941241235001E-2</v>
      </c>
      <c r="D284" s="3">
        <v>32.823118552079102</v>
      </c>
      <c r="E284" s="3">
        <v>0.94766987474426601</v>
      </c>
      <c r="F284" s="3">
        <v>0.99048800540760196</v>
      </c>
      <c r="G284" s="3">
        <v>2.7870307725665899</v>
      </c>
      <c r="H284" s="3">
        <v>3.4048813177630901</v>
      </c>
      <c r="I284" s="3">
        <v>377.96</v>
      </c>
      <c r="J284" s="3">
        <v>4621108</v>
      </c>
      <c r="K284" s="3">
        <v>192660082000</v>
      </c>
      <c r="L284" s="3">
        <v>2490.79</v>
      </c>
      <c r="M284" s="3"/>
      <c r="N284" s="3"/>
    </row>
    <row r="285" spans="2:14" x14ac:dyDescent="0.35">
      <c r="B285" s="9" t="s">
        <v>17</v>
      </c>
      <c r="C285" s="3">
        <v>1.8013986952906E-2</v>
      </c>
      <c r="D285" s="3">
        <v>34.849218365665202</v>
      </c>
      <c r="E285" s="3">
        <v>0.96207552900152604</v>
      </c>
      <c r="F285" s="3">
        <v>0.99406852562772297</v>
      </c>
      <c r="G285" s="3">
        <v>2.1358346386934701</v>
      </c>
      <c r="H285" s="3">
        <v>2.8038714149091</v>
      </c>
      <c r="I285" s="3">
        <v>380.52</v>
      </c>
      <c r="J285" s="3">
        <v>4621108</v>
      </c>
      <c r="K285" s="3">
        <v>192660082000</v>
      </c>
      <c r="L285" s="3">
        <v>2490.79</v>
      </c>
      <c r="M285" s="3"/>
      <c r="N285" s="3"/>
    </row>
    <row r="286" spans="2:14" x14ac:dyDescent="0.35">
      <c r="B286" s="9" t="s">
        <v>18</v>
      </c>
      <c r="C286" s="3">
        <v>1.727722872839E-2</v>
      </c>
      <c r="D286" s="3">
        <v>35.209551542150699</v>
      </c>
      <c r="E286" s="3">
        <v>0.96562028779986298</v>
      </c>
      <c r="F286" s="3">
        <v>0.99505736701747804</v>
      </c>
      <c r="G286" s="3">
        <v>1.9703476417489401</v>
      </c>
      <c r="H286" s="3">
        <v>2.6786766087437002</v>
      </c>
      <c r="I286" s="3">
        <v>378.78</v>
      </c>
      <c r="J286" s="3">
        <v>4621108</v>
      </c>
      <c r="K286" s="3">
        <v>192660082000</v>
      </c>
      <c r="L286" s="3">
        <v>2491.09</v>
      </c>
      <c r="M286" s="3"/>
      <c r="N286" s="3"/>
    </row>
    <row r="287" spans="2:14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3.0877354947078932E-2</v>
      </c>
      <c r="D287" s="10">
        <f t="shared" ref="D287" si="8">(SUM(D198:D205)+SUM(D207:D214)+SUM(D216:D223)+SUM(D225:D232)+SUM(D234:D241)+SUM(D243:D250)+SUM(D252:D259)+SUM(D261:D268)+SUM(D270:D277)+SUM(D279:D286))/80</f>
        <v>31.875135603317851</v>
      </c>
      <c r="E287" s="10">
        <f t="shared" ref="E287" si="9">(SUM(E198:E205)+SUM(E207:E214)+SUM(E216:E223)+SUM(E225:E232)+SUM(E234:E241)+SUM(E243:E250)+SUM(E252:E259)+SUM(E261:E268)+SUM(E270:E277)+SUM(E279:E286))/80</f>
        <v>0.91695060400735096</v>
      </c>
      <c r="F287" s="10">
        <f t="shared" ref="F287:L287" si="10">(SUM(F198:F205)+SUM(F207:F214)+SUM(F216:F223)+SUM(F225:F232)+SUM(F234:F241)+SUM(F243:F250)+SUM(F252:F259)+SUM(F261:F268)+SUM(F270:F277)+SUM(F279:F286))/80</f>
        <v>0.98248742829882452</v>
      </c>
      <c r="G287" s="10">
        <f t="shared" si="10"/>
        <v>3.138908452926477</v>
      </c>
      <c r="H287" s="10">
        <f t="shared" si="10"/>
        <v>4.2925628058231009</v>
      </c>
      <c r="I287" s="10">
        <f t="shared" si="10"/>
        <v>385.57987500000002</v>
      </c>
      <c r="J287" s="10">
        <f t="shared" si="10"/>
        <v>4621108</v>
      </c>
      <c r="K287" s="10">
        <f t="shared" si="10"/>
        <v>192660082000</v>
      </c>
      <c r="L287" s="10">
        <f t="shared" si="10"/>
        <v>2491.0325000000007</v>
      </c>
      <c r="M287" s="10"/>
      <c r="N287" s="10"/>
    </row>
    <row r="288" spans="2:14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2.1698992652677256E-2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33.46540306425657</v>
      </c>
      <c r="E288" s="12">
        <f t="shared" si="11"/>
        <v>0.94982498725070352</v>
      </c>
      <c r="F288" s="12">
        <f t="shared" si="11"/>
        <v>0.98970074299133848</v>
      </c>
      <c r="G288" s="12">
        <f t="shared" si="11"/>
        <v>2.5430973282450515</v>
      </c>
      <c r="H288" s="12">
        <f t="shared" si="11"/>
        <v>3.4916330475644908</v>
      </c>
      <c r="I288" s="12">
        <f t="shared" si="11"/>
        <v>385.69271428571432</v>
      </c>
      <c r="J288" s="12">
        <f t="shared" si="11"/>
        <v>4621108</v>
      </c>
      <c r="K288" s="12">
        <f t="shared" si="11"/>
        <v>192660082000</v>
      </c>
      <c r="L288" s="12">
        <f t="shared" si="11"/>
        <v>2491.0671428571418</v>
      </c>
    </row>
    <row r="290" spans="2:14" x14ac:dyDescent="0.35">
      <c r="B290" s="9" t="s">
        <v>22</v>
      </c>
    </row>
    <row r="291" spans="2:14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4" x14ac:dyDescent="0.35">
      <c r="B292" s="10" t="s">
        <v>29</v>
      </c>
    </row>
    <row r="293" spans="2:14" x14ac:dyDescent="0.35">
      <c r="B293" s="9" t="s">
        <v>11</v>
      </c>
      <c r="C293" s="3">
        <v>1.86819869304936E-2</v>
      </c>
      <c r="D293" s="3">
        <v>34.5327688447111</v>
      </c>
      <c r="E293" s="3">
        <v>0.97426671756682404</v>
      </c>
      <c r="F293" s="3">
        <v>0.99549118493039401</v>
      </c>
      <c r="G293" s="3">
        <v>1.87989979780012</v>
      </c>
      <c r="H293" s="3">
        <v>3.9189234891323599</v>
      </c>
      <c r="I293" s="3">
        <v>1117.22</v>
      </c>
      <c r="J293" s="3">
        <v>4601074</v>
      </c>
      <c r="K293" s="3">
        <v>724766694080</v>
      </c>
      <c r="L293" s="3">
        <v>9375.14</v>
      </c>
      <c r="M293" s="3"/>
      <c r="N293" s="3"/>
    </row>
    <row r="294" spans="2:14" x14ac:dyDescent="0.35">
      <c r="B294" s="9" t="s">
        <v>12</v>
      </c>
      <c r="C294" s="3">
        <v>1.9476161818568E-2</v>
      </c>
      <c r="D294" s="3">
        <v>34.173769186401998</v>
      </c>
      <c r="E294" s="3">
        <v>0.972873817736295</v>
      </c>
      <c r="F294" s="3">
        <v>0.99498687265449803</v>
      </c>
      <c r="G294" s="3">
        <v>1.9439423672929199</v>
      </c>
      <c r="H294" s="3">
        <v>4.1857738573628804</v>
      </c>
      <c r="I294" s="3">
        <v>1118.46</v>
      </c>
      <c r="J294" s="3">
        <v>4601074</v>
      </c>
      <c r="K294" s="3">
        <v>724766694080</v>
      </c>
      <c r="L294" s="3">
        <v>9375.14</v>
      </c>
      <c r="M294" s="3"/>
      <c r="N294" s="3"/>
    </row>
    <row r="295" spans="2:14" x14ac:dyDescent="0.35">
      <c r="B295" s="9" t="s">
        <v>13</v>
      </c>
      <c r="C295" s="3">
        <v>2.1490297064043099E-2</v>
      </c>
      <c r="D295" s="3">
        <v>33.3251207698926</v>
      </c>
      <c r="E295" s="3">
        <v>0.96896832200500405</v>
      </c>
      <c r="F295" s="3">
        <v>0.99332602835415496</v>
      </c>
      <c r="G295" s="3">
        <v>2.10954459979245</v>
      </c>
      <c r="H295" s="3">
        <v>4.8954569791102402</v>
      </c>
      <c r="I295" s="3">
        <v>1117.02</v>
      </c>
      <c r="J295" s="3">
        <v>4601074</v>
      </c>
      <c r="K295" s="3">
        <v>724766694080</v>
      </c>
      <c r="L295" s="3">
        <v>9375.14</v>
      </c>
      <c r="M295" s="3"/>
      <c r="N295" s="3"/>
    </row>
    <row r="296" spans="2:14" x14ac:dyDescent="0.35">
      <c r="B296" s="9" t="s">
        <v>14</v>
      </c>
      <c r="C296" s="3">
        <v>2.5528418253709901E-2</v>
      </c>
      <c r="D296" s="3">
        <v>31.837428983957899</v>
      </c>
      <c r="E296" s="3">
        <v>0.96191565755805797</v>
      </c>
      <c r="F296" s="3">
        <v>0.99087445385638595</v>
      </c>
      <c r="G296" s="3">
        <v>2.4541340075762399</v>
      </c>
      <c r="H296" s="3">
        <v>5.95280569423453</v>
      </c>
      <c r="I296" s="3">
        <v>1128.8</v>
      </c>
      <c r="J296" s="3">
        <v>4601074</v>
      </c>
      <c r="K296" s="3">
        <v>724766694080</v>
      </c>
      <c r="L296" s="3">
        <v>9375.16</v>
      </c>
      <c r="M296" s="3"/>
      <c r="N296" s="3"/>
    </row>
    <row r="297" spans="2:14" x14ac:dyDescent="0.35">
      <c r="B297" s="9" t="s">
        <v>15</v>
      </c>
      <c r="C297" s="3">
        <v>6.9080373791566896E-2</v>
      </c>
      <c r="D297" s="3">
        <v>23.210477366063898</v>
      </c>
      <c r="E297" s="3">
        <v>0.85599918145774001</v>
      </c>
      <c r="F297" s="3">
        <v>0.96839781594005403</v>
      </c>
      <c r="G297" s="3">
        <v>5.4381906114854202</v>
      </c>
      <c r="H297" s="3">
        <v>12.1597917557892</v>
      </c>
      <c r="I297" s="3">
        <v>1118.69</v>
      </c>
      <c r="J297" s="3">
        <v>4601074</v>
      </c>
      <c r="K297" s="3">
        <v>724766694080</v>
      </c>
      <c r="L297" s="3">
        <v>9375.14</v>
      </c>
      <c r="M297" s="3"/>
      <c r="N297" s="3"/>
    </row>
    <row r="298" spans="2:14" x14ac:dyDescent="0.35">
      <c r="B298" s="9" t="s">
        <v>16</v>
      </c>
      <c r="C298" s="3">
        <v>2.18441651649856E-2</v>
      </c>
      <c r="D298" s="3">
        <v>33.183556302597502</v>
      </c>
      <c r="E298" s="3">
        <v>0.96847115081694402</v>
      </c>
      <c r="F298" s="3">
        <v>0.99369947102501199</v>
      </c>
      <c r="G298" s="3">
        <v>2.1695436394790901</v>
      </c>
      <c r="H298" s="3">
        <v>4.6704449346406296</v>
      </c>
      <c r="I298" s="3">
        <v>1111.6600000000001</v>
      </c>
      <c r="J298" s="3">
        <v>4601074</v>
      </c>
      <c r="K298" s="3">
        <v>724766694080</v>
      </c>
      <c r="L298" s="3">
        <v>9375.14</v>
      </c>
      <c r="M298" s="3"/>
      <c r="N298" s="3"/>
    </row>
    <row r="299" spans="2:14" x14ac:dyDescent="0.35">
      <c r="B299" s="9" t="s">
        <v>17</v>
      </c>
      <c r="C299" s="3">
        <v>1.6801743834371601E-2</v>
      </c>
      <c r="D299" s="3">
        <v>35.446327540427603</v>
      </c>
      <c r="E299" s="3">
        <v>0.97803929144558899</v>
      </c>
      <c r="F299" s="3">
        <v>0.99654993332755204</v>
      </c>
      <c r="G299" s="3">
        <v>1.6758498504029899</v>
      </c>
      <c r="H299" s="3">
        <v>3.5350139238115799</v>
      </c>
      <c r="I299" s="3">
        <v>1114.01</v>
      </c>
      <c r="J299" s="3">
        <v>4601074</v>
      </c>
      <c r="K299" s="3">
        <v>724766694080</v>
      </c>
      <c r="L299" s="3">
        <v>9375.14</v>
      </c>
      <c r="M299" s="3"/>
      <c r="N299" s="3"/>
    </row>
    <row r="300" spans="2:14" x14ac:dyDescent="0.35">
      <c r="B300" s="9" t="s">
        <v>18</v>
      </c>
      <c r="C300" s="3">
        <v>1.6459419886104401E-2</v>
      </c>
      <c r="D300" s="3">
        <v>35.624637864587797</v>
      </c>
      <c r="E300" s="3">
        <v>0.98050441545146005</v>
      </c>
      <c r="F300" s="3">
        <v>0.99695590155140001</v>
      </c>
      <c r="G300" s="3">
        <v>1.57507384253406</v>
      </c>
      <c r="H300" s="3">
        <v>3.4132105200125098</v>
      </c>
      <c r="I300" s="3">
        <v>1116.1600000000001</v>
      </c>
      <c r="J300" s="3">
        <v>4601074</v>
      </c>
      <c r="K300" s="3">
        <v>724766694080</v>
      </c>
      <c r="L300" s="3">
        <v>9375.14</v>
      </c>
      <c r="M300" s="3"/>
      <c r="N300" s="3"/>
    </row>
    <row r="301" spans="2:14" x14ac:dyDescent="0.35">
      <c r="B301" s="10" t="s">
        <v>30</v>
      </c>
    </row>
    <row r="302" spans="2:14" x14ac:dyDescent="0.35">
      <c r="B302" s="9" t="s">
        <v>11</v>
      </c>
      <c r="C302" s="3">
        <v>1.85028756554565E-2</v>
      </c>
      <c r="D302" s="3">
        <v>34.615490338654404</v>
      </c>
      <c r="E302" s="3">
        <v>0.97456044058614399</v>
      </c>
      <c r="F302" s="3">
        <v>0.99573070513596895</v>
      </c>
      <c r="G302" s="3">
        <v>1.86060863722657</v>
      </c>
      <c r="H302" s="3">
        <v>3.7677018202478099</v>
      </c>
      <c r="I302" s="3">
        <v>979.31</v>
      </c>
      <c r="J302" s="3">
        <v>4601074</v>
      </c>
      <c r="K302" s="3">
        <v>724766694080</v>
      </c>
      <c r="L302" s="3">
        <v>9375.14</v>
      </c>
      <c r="M302" s="3"/>
      <c r="N302" s="3"/>
    </row>
    <row r="303" spans="2:14" x14ac:dyDescent="0.35">
      <c r="B303" s="9" t="s">
        <v>12</v>
      </c>
      <c r="C303" s="3">
        <v>1.9344950869431599E-2</v>
      </c>
      <c r="D303" s="3">
        <v>34.232338306381202</v>
      </c>
      <c r="E303" s="3">
        <v>0.97313141447825702</v>
      </c>
      <c r="F303" s="3">
        <v>0.99524762697163305</v>
      </c>
      <c r="G303" s="3">
        <v>1.9274748077015</v>
      </c>
      <c r="H303" s="3">
        <v>4.0786662458933298</v>
      </c>
      <c r="I303" s="3">
        <v>972.61</v>
      </c>
      <c r="J303" s="3">
        <v>4601074</v>
      </c>
      <c r="K303" s="3">
        <v>724766694080</v>
      </c>
      <c r="L303" s="3">
        <v>9375.14</v>
      </c>
      <c r="M303" s="3"/>
      <c r="N303" s="3"/>
    </row>
    <row r="304" spans="2:14" x14ac:dyDescent="0.35">
      <c r="B304" s="9" t="s">
        <v>13</v>
      </c>
      <c r="C304" s="3">
        <v>2.1343762949949E-2</v>
      </c>
      <c r="D304" s="3">
        <v>33.383546429591803</v>
      </c>
      <c r="E304" s="3">
        <v>0.96929520757638898</v>
      </c>
      <c r="F304" s="3">
        <v>0.993525724059663</v>
      </c>
      <c r="G304" s="3">
        <v>2.0930152103071098</v>
      </c>
      <c r="H304" s="3">
        <v>4.7865321104346403</v>
      </c>
      <c r="I304" s="3">
        <v>971.23</v>
      </c>
      <c r="J304" s="3">
        <v>4601074</v>
      </c>
      <c r="K304" s="3">
        <v>724766694080</v>
      </c>
      <c r="L304" s="3">
        <v>9375.14</v>
      </c>
      <c r="M304" s="3"/>
      <c r="N304" s="3"/>
    </row>
    <row r="305" spans="2:14" x14ac:dyDescent="0.35">
      <c r="B305" s="9" t="s">
        <v>14</v>
      </c>
      <c r="C305" s="3">
        <v>2.5520365467979401E-2</v>
      </c>
      <c r="D305" s="3">
        <v>31.840032379771799</v>
      </c>
      <c r="E305" s="3">
        <v>0.96192454171286901</v>
      </c>
      <c r="F305" s="3">
        <v>0.99086654988617795</v>
      </c>
      <c r="G305" s="3">
        <v>2.4499069389221799</v>
      </c>
      <c r="H305" s="3">
        <v>5.9555539916018203</v>
      </c>
      <c r="I305" s="3">
        <v>974.39</v>
      </c>
      <c r="J305" s="3">
        <v>4601074</v>
      </c>
      <c r="K305" s="3">
        <v>724766694080</v>
      </c>
      <c r="L305" s="3">
        <v>9375.16</v>
      </c>
      <c r="M305" s="3"/>
      <c r="N305" s="3"/>
    </row>
    <row r="306" spans="2:14" x14ac:dyDescent="0.35">
      <c r="B306" s="9" t="s">
        <v>15</v>
      </c>
      <c r="C306" s="3">
        <v>7.5117163608791004E-2</v>
      </c>
      <c r="D306" s="3">
        <v>22.482764907138201</v>
      </c>
      <c r="E306" s="3">
        <v>0.84604298575427395</v>
      </c>
      <c r="F306" s="3">
        <v>0.96528266193092005</v>
      </c>
      <c r="G306" s="3">
        <v>5.6800183322339697</v>
      </c>
      <c r="H306" s="3">
        <v>12.6377077759778</v>
      </c>
      <c r="I306" s="3">
        <v>970.7</v>
      </c>
      <c r="J306" s="3">
        <v>4601074</v>
      </c>
      <c r="K306" s="3">
        <v>724766694080</v>
      </c>
      <c r="L306" s="3">
        <v>9375.14</v>
      </c>
      <c r="M306" s="3"/>
      <c r="N306" s="3"/>
    </row>
    <row r="307" spans="2:14" x14ac:dyDescent="0.35">
      <c r="B307" s="9" t="s">
        <v>16</v>
      </c>
      <c r="C307" s="3">
        <v>2.1693859157952501E-2</v>
      </c>
      <c r="D307" s="3">
        <v>33.242659001133298</v>
      </c>
      <c r="E307" s="3">
        <v>0.96886758508175297</v>
      </c>
      <c r="F307" s="3">
        <v>0.99403066611732305</v>
      </c>
      <c r="G307" s="3">
        <v>2.15365323183791</v>
      </c>
      <c r="H307" s="3">
        <v>4.5061985218956897</v>
      </c>
      <c r="I307" s="3">
        <v>970.54</v>
      </c>
      <c r="J307" s="3">
        <v>4601074</v>
      </c>
      <c r="K307" s="3">
        <v>724766694080</v>
      </c>
      <c r="L307" s="3">
        <v>9375.14</v>
      </c>
      <c r="M307" s="3"/>
      <c r="N307" s="3"/>
    </row>
    <row r="308" spans="2:14" x14ac:dyDescent="0.35">
      <c r="B308" s="9" t="s">
        <v>17</v>
      </c>
      <c r="C308" s="3">
        <v>1.6598548031476701E-2</v>
      </c>
      <c r="D308" s="3">
        <v>35.551649029552301</v>
      </c>
      <c r="E308" s="3">
        <v>0.97819921208008198</v>
      </c>
      <c r="F308" s="3">
        <v>0.996636023939523</v>
      </c>
      <c r="G308" s="3">
        <v>1.66416242097092</v>
      </c>
      <c r="H308" s="3">
        <v>3.4873816786437901</v>
      </c>
      <c r="I308" s="3">
        <v>972.28</v>
      </c>
      <c r="J308" s="3">
        <v>4601074</v>
      </c>
      <c r="K308" s="3">
        <v>724766694080</v>
      </c>
      <c r="L308" s="3">
        <v>9375.14</v>
      </c>
      <c r="M308" s="3"/>
      <c r="N308" s="3"/>
    </row>
    <row r="309" spans="2:14" x14ac:dyDescent="0.35">
      <c r="B309" s="9" t="s">
        <v>18</v>
      </c>
      <c r="C309" s="3">
        <v>1.6364091677079501E-2</v>
      </c>
      <c r="D309" s="3">
        <v>35.674386756274302</v>
      </c>
      <c r="E309" s="3">
        <v>0.98070340518235799</v>
      </c>
      <c r="F309" s="3">
        <v>0.99701889412293998</v>
      </c>
      <c r="G309" s="3">
        <v>1.5674793944106</v>
      </c>
      <c r="H309" s="3">
        <v>3.3830285544004499</v>
      </c>
      <c r="I309" s="3">
        <v>975.96</v>
      </c>
      <c r="J309" s="3">
        <v>4601074</v>
      </c>
      <c r="K309" s="3">
        <v>724766694080</v>
      </c>
      <c r="L309" s="3">
        <v>9375.14</v>
      </c>
      <c r="M309" s="3"/>
      <c r="N309" s="3"/>
    </row>
    <row r="310" spans="2:14" x14ac:dyDescent="0.35">
      <c r="B310" s="10" t="s">
        <v>31</v>
      </c>
    </row>
    <row r="311" spans="2:14" x14ac:dyDescent="0.35">
      <c r="B311" s="9" t="s">
        <v>11</v>
      </c>
      <c r="C311" s="3">
        <v>2.1461769920086499E-2</v>
      </c>
      <c r="D311" s="3">
        <v>33.335388978709602</v>
      </c>
      <c r="E311" s="3">
        <v>0.97138618941793997</v>
      </c>
      <c r="F311" s="3">
        <v>0.99538768703882197</v>
      </c>
      <c r="G311" s="3">
        <v>2.0298249030149802</v>
      </c>
      <c r="H311" s="3">
        <v>3.8013439170047101</v>
      </c>
      <c r="I311" s="3">
        <v>972.64</v>
      </c>
      <c r="J311" s="3">
        <v>4601074</v>
      </c>
      <c r="K311" s="3">
        <v>724766694080</v>
      </c>
      <c r="L311" s="3">
        <v>9375.14</v>
      </c>
      <c r="M311" s="3"/>
      <c r="N311" s="3"/>
    </row>
    <row r="312" spans="2:14" x14ac:dyDescent="0.35">
      <c r="B312" s="9" t="s">
        <v>12</v>
      </c>
      <c r="C312" s="3">
        <v>2.05264631848051E-2</v>
      </c>
      <c r="D312" s="3">
        <v>33.720365240221398</v>
      </c>
      <c r="E312" s="3">
        <v>0.971967664650777</v>
      </c>
      <c r="F312" s="3">
        <v>0.99525915526078701</v>
      </c>
      <c r="G312" s="3">
        <v>1.98474227512567</v>
      </c>
      <c r="H312" s="3">
        <v>3.96589427316772</v>
      </c>
      <c r="I312" s="3">
        <v>971.62</v>
      </c>
      <c r="J312" s="3">
        <v>4601074</v>
      </c>
      <c r="K312" s="3">
        <v>724766694080</v>
      </c>
      <c r="L312" s="3">
        <v>9375.14</v>
      </c>
      <c r="M312" s="3"/>
      <c r="N312" s="3"/>
    </row>
    <row r="313" spans="2:14" x14ac:dyDescent="0.35">
      <c r="B313" s="9" t="s">
        <v>13</v>
      </c>
      <c r="C313" s="3">
        <v>2.18666888876923E-2</v>
      </c>
      <c r="D313" s="3">
        <v>33.1737934093699</v>
      </c>
      <c r="E313" s="3">
        <v>0.96915024274945505</v>
      </c>
      <c r="F313" s="3">
        <v>0.99420943689656005</v>
      </c>
      <c r="G313" s="3">
        <v>2.0959729608997502</v>
      </c>
      <c r="H313" s="3">
        <v>4.5595738889383997</v>
      </c>
      <c r="I313" s="3">
        <v>971.38</v>
      </c>
      <c r="J313" s="3">
        <v>4601074</v>
      </c>
      <c r="K313" s="3">
        <v>724766694080</v>
      </c>
      <c r="L313" s="3">
        <v>9375.14</v>
      </c>
      <c r="M313" s="3"/>
      <c r="N313" s="3"/>
    </row>
    <row r="314" spans="2:14" x14ac:dyDescent="0.35">
      <c r="B314" s="9" t="s">
        <v>14</v>
      </c>
      <c r="C314" s="3">
        <v>2.55668941685014E-2</v>
      </c>
      <c r="D314" s="3">
        <v>31.823481859613999</v>
      </c>
      <c r="E314" s="3">
        <v>0.96127970784920502</v>
      </c>
      <c r="F314" s="3">
        <v>0.99056896434668695</v>
      </c>
      <c r="G314" s="3">
        <v>2.4509564056366</v>
      </c>
      <c r="H314" s="3">
        <v>5.9107184954557397</v>
      </c>
      <c r="I314" s="3">
        <v>968.99</v>
      </c>
      <c r="J314" s="3">
        <v>4601074</v>
      </c>
      <c r="K314" s="3">
        <v>724766694080</v>
      </c>
      <c r="L314" s="3">
        <v>9375.16</v>
      </c>
      <c r="M314" s="3"/>
      <c r="N314" s="3"/>
    </row>
    <row r="315" spans="2:14" x14ac:dyDescent="0.35">
      <c r="B315" s="9" t="s">
        <v>15</v>
      </c>
      <c r="C315" s="3">
        <v>0.11737024541912899</v>
      </c>
      <c r="D315" s="3">
        <v>18.604196298868398</v>
      </c>
      <c r="E315" s="3">
        <v>0.78535463449715404</v>
      </c>
      <c r="F315" s="3">
        <v>0.91557277473460696</v>
      </c>
      <c r="G315" s="3">
        <v>8.3138126076571908</v>
      </c>
      <c r="H315" s="3">
        <v>17.031655553958899</v>
      </c>
      <c r="I315" s="3">
        <v>972.46</v>
      </c>
      <c r="J315" s="3">
        <v>4601074</v>
      </c>
      <c r="K315" s="3">
        <v>724766694080</v>
      </c>
      <c r="L315" s="3">
        <v>9375.14</v>
      </c>
      <c r="M315" s="3"/>
      <c r="N315" s="3"/>
    </row>
    <row r="316" spans="2:14" x14ac:dyDescent="0.35">
      <c r="B316" s="9" t="s">
        <v>16</v>
      </c>
      <c r="C316" s="3">
        <v>2.3367348054957798E-2</v>
      </c>
      <c r="D316" s="3">
        <v>32.601028558519801</v>
      </c>
      <c r="E316" s="3">
        <v>0.966991650811446</v>
      </c>
      <c r="F316" s="3">
        <v>0.99389677948439303</v>
      </c>
      <c r="G316" s="3">
        <v>2.2520171920136098</v>
      </c>
      <c r="H316" s="3">
        <v>4.4694333211407997</v>
      </c>
      <c r="I316" s="3">
        <v>970.83</v>
      </c>
      <c r="J316" s="3">
        <v>4601074</v>
      </c>
      <c r="K316" s="3">
        <v>724766694080</v>
      </c>
      <c r="L316" s="3">
        <v>9375.14</v>
      </c>
      <c r="M316" s="3"/>
      <c r="N316" s="3"/>
    </row>
    <row r="317" spans="2:14" x14ac:dyDescent="0.35">
      <c r="B317" s="9" t="s">
        <v>17</v>
      </c>
      <c r="C317" s="3">
        <v>1.72944231177087E-2</v>
      </c>
      <c r="D317" s="3">
        <v>35.1976576956543</v>
      </c>
      <c r="E317" s="3">
        <v>0.97774411021026897</v>
      </c>
      <c r="F317" s="3">
        <v>0.99663822737457097</v>
      </c>
      <c r="G317" s="3">
        <v>1.68992907782809</v>
      </c>
      <c r="H317" s="3">
        <v>3.46854316313925</v>
      </c>
      <c r="I317" s="3">
        <v>973.75</v>
      </c>
      <c r="J317" s="3">
        <v>4601074</v>
      </c>
      <c r="K317" s="3">
        <v>724766694080</v>
      </c>
      <c r="L317" s="3">
        <v>9375.14</v>
      </c>
      <c r="M317" s="3"/>
      <c r="N317" s="3"/>
    </row>
    <row r="318" spans="2:14" x14ac:dyDescent="0.35">
      <c r="B318" s="9" t="s">
        <v>18</v>
      </c>
      <c r="C318" s="3">
        <v>1.6408653110174799E-2</v>
      </c>
      <c r="D318" s="3">
        <v>35.6510579698352</v>
      </c>
      <c r="E318" s="3">
        <v>0.98080141688417199</v>
      </c>
      <c r="F318" s="3">
        <v>0.99709318931157898</v>
      </c>
      <c r="G318" s="3">
        <v>1.56441494204999</v>
      </c>
      <c r="H318" s="3">
        <v>3.33951683429289</v>
      </c>
      <c r="I318" s="3">
        <v>975.98</v>
      </c>
      <c r="J318" s="3">
        <v>4601074</v>
      </c>
      <c r="K318" s="3">
        <v>724766694080</v>
      </c>
      <c r="L318" s="3">
        <v>9375.14</v>
      </c>
      <c r="M318" s="3"/>
      <c r="N318" s="3"/>
    </row>
    <row r="319" spans="2:14" x14ac:dyDescent="0.35">
      <c r="B319" s="10" t="s">
        <v>32</v>
      </c>
    </row>
    <row r="320" spans="2:14" x14ac:dyDescent="0.35">
      <c r="B320" s="9" t="s">
        <v>11</v>
      </c>
      <c r="C320" s="3">
        <v>1.8688924792551499E-2</v>
      </c>
      <c r="D320" s="3">
        <v>34.5293550859258</v>
      </c>
      <c r="E320" s="3">
        <v>0.974307613965123</v>
      </c>
      <c r="F320" s="3">
        <v>0.99582036958388198</v>
      </c>
      <c r="G320" s="3">
        <v>1.87448174811052</v>
      </c>
      <c r="H320" s="3">
        <v>3.7423016273849998</v>
      </c>
      <c r="I320" s="3">
        <v>971.6</v>
      </c>
      <c r="J320" s="3">
        <v>4601074</v>
      </c>
      <c r="K320" s="3">
        <v>724766694080</v>
      </c>
      <c r="L320" s="3">
        <v>9375.14</v>
      </c>
      <c r="M320" s="3"/>
      <c r="N320" s="3"/>
    </row>
    <row r="321" spans="2:14" x14ac:dyDescent="0.35">
      <c r="B321" s="9" t="s">
        <v>12</v>
      </c>
      <c r="C321" s="3">
        <v>1.9373460304982298E-2</v>
      </c>
      <c r="D321" s="3">
        <v>34.218299823236201</v>
      </c>
      <c r="E321" s="3">
        <v>0.97313335833296399</v>
      </c>
      <c r="F321" s="3">
        <v>0.99533328435482704</v>
      </c>
      <c r="G321" s="3">
        <v>1.9260155283736</v>
      </c>
      <c r="H321" s="3">
        <v>4.0195612039106203</v>
      </c>
      <c r="I321" s="3">
        <v>972.62</v>
      </c>
      <c r="J321" s="3">
        <v>4601074</v>
      </c>
      <c r="K321" s="3">
        <v>724766694080</v>
      </c>
      <c r="L321" s="3">
        <v>9375.14</v>
      </c>
      <c r="M321" s="3"/>
      <c r="N321" s="3"/>
    </row>
    <row r="322" spans="2:14" x14ac:dyDescent="0.35">
      <c r="B322" s="9" t="s">
        <v>13</v>
      </c>
      <c r="C322" s="3">
        <v>2.1457064394525799E-2</v>
      </c>
      <c r="D322" s="3">
        <v>33.337971869160697</v>
      </c>
      <c r="E322" s="3">
        <v>0.96929544561845504</v>
      </c>
      <c r="F322" s="3">
        <v>0.993786233935401</v>
      </c>
      <c r="G322" s="3">
        <v>2.09246925195793</v>
      </c>
      <c r="H322" s="3">
        <v>4.8034667107080402</v>
      </c>
      <c r="I322" s="3">
        <v>978.23</v>
      </c>
      <c r="J322" s="3">
        <v>4601074</v>
      </c>
      <c r="K322" s="3">
        <v>724766694080</v>
      </c>
      <c r="L322" s="3">
        <v>9375.14</v>
      </c>
      <c r="M322" s="3"/>
      <c r="N322" s="3"/>
    </row>
    <row r="323" spans="2:14" x14ac:dyDescent="0.35">
      <c r="B323" s="9" t="s">
        <v>14</v>
      </c>
      <c r="C323" s="3">
        <v>2.5425189257046302E-2</v>
      </c>
      <c r="D323" s="3">
        <v>31.8721197247474</v>
      </c>
      <c r="E323" s="3">
        <v>0.96185366109106196</v>
      </c>
      <c r="F323" s="3">
        <v>0.99074147416413205</v>
      </c>
      <c r="G323" s="3">
        <v>2.43142341820317</v>
      </c>
      <c r="H323" s="3">
        <v>5.8938679918864896</v>
      </c>
      <c r="I323" s="3">
        <v>970.38</v>
      </c>
      <c r="J323" s="3">
        <v>4601074</v>
      </c>
      <c r="K323" s="3">
        <v>724766694080</v>
      </c>
      <c r="L323" s="3">
        <v>9375.16</v>
      </c>
      <c r="M323" s="3"/>
      <c r="N323" s="3"/>
    </row>
    <row r="324" spans="2:14" x14ac:dyDescent="0.35">
      <c r="B324" s="9" t="s">
        <v>15</v>
      </c>
      <c r="C324" s="3">
        <v>0.102052682786096</v>
      </c>
      <c r="D324" s="3">
        <v>19.821799840002701</v>
      </c>
      <c r="E324" s="3">
        <v>0.79566487279862097</v>
      </c>
      <c r="F324" s="3">
        <v>0.93908668558021702</v>
      </c>
      <c r="G324" s="3">
        <v>7.2064946131115901</v>
      </c>
      <c r="H324" s="3">
        <v>15.3707686987707</v>
      </c>
      <c r="I324" s="3">
        <v>973.79</v>
      </c>
      <c r="J324" s="3">
        <v>4601074</v>
      </c>
      <c r="K324" s="3">
        <v>724766694080</v>
      </c>
      <c r="L324" s="3">
        <v>9375.14</v>
      </c>
      <c r="M324" s="3"/>
      <c r="N324" s="3"/>
    </row>
    <row r="325" spans="2:14" x14ac:dyDescent="0.35">
      <c r="B325" s="9" t="s">
        <v>16</v>
      </c>
      <c r="C325" s="3">
        <v>2.1644265556028199E-2</v>
      </c>
      <c r="D325" s="3">
        <v>33.262547678064699</v>
      </c>
      <c r="E325" s="3">
        <v>0.96894125142587995</v>
      </c>
      <c r="F325" s="3">
        <v>0.99426469949405205</v>
      </c>
      <c r="G325" s="3">
        <v>2.1442562346401499</v>
      </c>
      <c r="H325" s="3">
        <v>4.3684916629444803</v>
      </c>
      <c r="I325" s="3">
        <v>972.02</v>
      </c>
      <c r="J325" s="3">
        <v>4601074</v>
      </c>
      <c r="K325" s="3">
        <v>724766694080</v>
      </c>
      <c r="L325" s="3">
        <v>9375.14</v>
      </c>
      <c r="M325" s="3"/>
      <c r="N325" s="3"/>
    </row>
    <row r="326" spans="2:14" x14ac:dyDescent="0.35">
      <c r="B326" s="9" t="s">
        <v>17</v>
      </c>
      <c r="C326" s="3">
        <v>1.6583382894749098E-2</v>
      </c>
      <c r="D326" s="3">
        <v>35.559195591595397</v>
      </c>
      <c r="E326" s="3">
        <v>0.97826143356306705</v>
      </c>
      <c r="F326" s="3">
        <v>0.99674673318779605</v>
      </c>
      <c r="G326" s="3">
        <v>1.6554288778553901</v>
      </c>
      <c r="H326" s="3">
        <v>3.4455331095991202</v>
      </c>
      <c r="I326" s="3">
        <v>974.17</v>
      </c>
      <c r="J326" s="3">
        <v>4601074</v>
      </c>
      <c r="K326" s="3">
        <v>724766694080</v>
      </c>
      <c r="L326" s="3">
        <v>9375.14</v>
      </c>
      <c r="M326" s="3"/>
      <c r="N326" s="3"/>
    </row>
    <row r="327" spans="2:14" x14ac:dyDescent="0.35">
      <c r="B327" s="9" t="s">
        <v>18</v>
      </c>
      <c r="C327" s="3">
        <v>1.62207026310754E-2</v>
      </c>
      <c r="D327" s="3">
        <v>35.750039666893997</v>
      </c>
      <c r="E327" s="3">
        <v>0.98088621408335197</v>
      </c>
      <c r="F327" s="3">
        <v>0.99708038425605705</v>
      </c>
      <c r="G327" s="3">
        <v>1.55765622707314</v>
      </c>
      <c r="H327" s="3">
        <v>3.3558305276820501</v>
      </c>
      <c r="I327" s="3">
        <v>974.91</v>
      </c>
      <c r="J327" s="3">
        <v>4601074</v>
      </c>
      <c r="K327" s="3">
        <v>724766694080</v>
      </c>
      <c r="L327" s="3">
        <v>9375.14</v>
      </c>
      <c r="M327" s="3"/>
      <c r="N327" s="3"/>
    </row>
    <row r="328" spans="2:14" x14ac:dyDescent="0.35">
      <c r="B328" s="10" t="s">
        <v>33</v>
      </c>
    </row>
    <row r="329" spans="2:14" x14ac:dyDescent="0.35">
      <c r="B329" s="9" t="s">
        <v>11</v>
      </c>
      <c r="C329" s="3">
        <v>2.8435644284032301E-2</v>
      </c>
      <c r="D329" s="3">
        <v>30.902237019457299</v>
      </c>
      <c r="E329" s="3">
        <v>0.96132790306415505</v>
      </c>
      <c r="F329" s="3">
        <v>0.99366194096576499</v>
      </c>
      <c r="G329" s="3">
        <v>2.4787501083693302</v>
      </c>
      <c r="H329" s="3">
        <v>4.0547102111531501</v>
      </c>
      <c r="I329" s="3">
        <v>974.95</v>
      </c>
      <c r="J329" s="3">
        <v>4601074</v>
      </c>
      <c r="K329" s="3">
        <v>724766694080</v>
      </c>
      <c r="L329" s="3">
        <v>9375.14</v>
      </c>
      <c r="M329" s="3"/>
      <c r="N329" s="3"/>
    </row>
    <row r="330" spans="2:14" x14ac:dyDescent="0.35">
      <c r="B330" s="9" t="s">
        <v>12</v>
      </c>
      <c r="C330" s="3">
        <v>2.4532393160609098E-2</v>
      </c>
      <c r="D330" s="3">
        <v>32.180414659938002</v>
      </c>
      <c r="E330" s="3">
        <v>0.966400473878682</v>
      </c>
      <c r="F330" s="3">
        <v>0.99428585735270403</v>
      </c>
      <c r="G330" s="3">
        <v>2.23535423368117</v>
      </c>
      <c r="H330" s="3">
        <v>4.1324894172134998</v>
      </c>
      <c r="I330" s="3">
        <v>973.04</v>
      </c>
      <c r="J330" s="3">
        <v>4601074</v>
      </c>
      <c r="K330" s="3">
        <v>724766694080</v>
      </c>
      <c r="L330" s="3">
        <v>9375.14</v>
      </c>
      <c r="M330" s="3"/>
      <c r="N330" s="3"/>
    </row>
    <row r="331" spans="2:14" x14ac:dyDescent="0.35">
      <c r="B331" s="9" t="s">
        <v>13</v>
      </c>
      <c r="C331" s="3">
        <v>2.3827130704819701E-2</v>
      </c>
      <c r="D331" s="3">
        <v>32.432373701835601</v>
      </c>
      <c r="E331" s="3">
        <v>0.96623235897567605</v>
      </c>
      <c r="F331" s="3">
        <v>0.99334199488974295</v>
      </c>
      <c r="G331" s="3">
        <v>2.2309911963987901</v>
      </c>
      <c r="H331" s="3">
        <v>4.7943356015613796</v>
      </c>
      <c r="I331" s="3">
        <v>973.42</v>
      </c>
      <c r="J331" s="3">
        <v>4601074</v>
      </c>
      <c r="K331" s="3">
        <v>724766694080</v>
      </c>
      <c r="L331" s="3">
        <v>9375.14</v>
      </c>
      <c r="M331" s="3"/>
      <c r="N331" s="3"/>
    </row>
    <row r="332" spans="2:14" x14ac:dyDescent="0.35">
      <c r="B332" s="9" t="s">
        <v>14</v>
      </c>
      <c r="C332" s="3">
        <v>2.6830597067205701E-2</v>
      </c>
      <c r="D332" s="3">
        <v>31.405066380232899</v>
      </c>
      <c r="E332" s="3">
        <v>0.95889902570350105</v>
      </c>
      <c r="F332" s="3">
        <v>0.98923498741937699</v>
      </c>
      <c r="G332" s="3">
        <v>2.54003533850904</v>
      </c>
      <c r="H332" s="3">
        <v>6.1828170102897699</v>
      </c>
      <c r="I332" s="3">
        <v>1194.67</v>
      </c>
      <c r="J332" s="3">
        <v>4601074</v>
      </c>
      <c r="K332" s="3">
        <v>724766694080</v>
      </c>
      <c r="L332" s="3">
        <v>9375.16</v>
      </c>
      <c r="M332" s="3"/>
      <c r="N332" s="3"/>
    </row>
    <row r="333" spans="2:14" x14ac:dyDescent="0.35">
      <c r="B333" s="9" t="s">
        <v>15</v>
      </c>
      <c r="C333" s="3">
        <v>0.115402112337464</v>
      </c>
      <c r="D333" s="3">
        <v>18.751868629177899</v>
      </c>
      <c r="E333" s="3">
        <v>0.78721307163034104</v>
      </c>
      <c r="F333" s="3">
        <v>0.91691766783181206</v>
      </c>
      <c r="G333" s="3">
        <v>8.1802832997098491</v>
      </c>
      <c r="H333" s="3">
        <v>16.3568670149075</v>
      </c>
      <c r="I333" s="3">
        <v>1189.8599999999999</v>
      </c>
      <c r="J333" s="3">
        <v>4601074</v>
      </c>
      <c r="K333" s="3">
        <v>724766694080</v>
      </c>
      <c r="L333" s="3">
        <v>9375.14</v>
      </c>
      <c r="M333" s="3"/>
      <c r="N333" s="3"/>
    </row>
    <row r="334" spans="2:14" x14ac:dyDescent="0.35">
      <c r="B334" s="9" t="s">
        <v>16</v>
      </c>
      <c r="C334" s="3">
        <v>2.7773007099896201E-2</v>
      </c>
      <c r="D334" s="3">
        <v>31.107496312491399</v>
      </c>
      <c r="E334" s="3">
        <v>0.95970368735800005</v>
      </c>
      <c r="F334" s="3">
        <v>0.99257916070481</v>
      </c>
      <c r="G334" s="3">
        <v>2.5436550593072398</v>
      </c>
      <c r="H334" s="3">
        <v>4.6493486147285799</v>
      </c>
      <c r="I334" s="3">
        <v>1181.18</v>
      </c>
      <c r="J334" s="3">
        <v>4601074</v>
      </c>
      <c r="K334" s="3">
        <v>724766694080</v>
      </c>
      <c r="L334" s="3">
        <v>9375.14</v>
      </c>
      <c r="M334" s="3"/>
      <c r="N334" s="3"/>
    </row>
    <row r="335" spans="2:14" x14ac:dyDescent="0.35">
      <c r="B335" s="9" t="s">
        <v>17</v>
      </c>
      <c r="C335" s="3">
        <v>1.99123777131038E-2</v>
      </c>
      <c r="D335" s="3">
        <v>33.982495982787398</v>
      </c>
      <c r="E335" s="3">
        <v>0.97499107857968104</v>
      </c>
      <c r="F335" s="3">
        <v>0.996259424904818</v>
      </c>
      <c r="G335" s="3">
        <v>1.82953341662547</v>
      </c>
      <c r="H335" s="3">
        <v>3.5547235018787098</v>
      </c>
      <c r="I335" s="3">
        <v>1186.92</v>
      </c>
      <c r="J335" s="3">
        <v>4601074</v>
      </c>
      <c r="K335" s="3">
        <v>724766694080</v>
      </c>
      <c r="L335" s="3">
        <v>9375.14</v>
      </c>
      <c r="M335" s="3"/>
      <c r="N335" s="3"/>
    </row>
    <row r="336" spans="2:14" x14ac:dyDescent="0.35">
      <c r="B336" s="9" t="s">
        <v>18</v>
      </c>
      <c r="C336" s="3">
        <v>1.77925517766972E-2</v>
      </c>
      <c r="D336" s="3">
        <v>34.952793782757198</v>
      </c>
      <c r="E336" s="3">
        <v>0.97946981294138102</v>
      </c>
      <c r="F336" s="3">
        <v>0.99684957868077295</v>
      </c>
      <c r="G336" s="3">
        <v>1.6488852740967299</v>
      </c>
      <c r="H336" s="3">
        <v>3.3744647778417298</v>
      </c>
      <c r="I336" s="3">
        <v>1180.78</v>
      </c>
      <c r="J336" s="3">
        <v>4601074</v>
      </c>
      <c r="K336" s="3">
        <v>724766694080</v>
      </c>
      <c r="L336" s="3">
        <v>9375.14</v>
      </c>
      <c r="M336" s="3"/>
      <c r="N336" s="3"/>
    </row>
    <row r="337" spans="2:14" x14ac:dyDescent="0.35">
      <c r="B337" s="10" t="s">
        <v>34</v>
      </c>
    </row>
    <row r="338" spans="2:14" x14ac:dyDescent="0.35">
      <c r="B338" s="9" t="s">
        <v>11</v>
      </c>
      <c r="C338" s="3">
        <v>1.8559699070780099E-2</v>
      </c>
      <c r="D338" s="3">
        <v>34.589196144379898</v>
      </c>
      <c r="E338" s="3">
        <v>0.974365153465935</v>
      </c>
      <c r="F338" s="3">
        <v>0.99564316212280601</v>
      </c>
      <c r="G338" s="3">
        <v>1.87126666503088</v>
      </c>
      <c r="H338" s="3">
        <v>3.8267833834552398</v>
      </c>
      <c r="I338" s="3">
        <v>1181.76</v>
      </c>
      <c r="J338" s="3">
        <v>4601074</v>
      </c>
      <c r="K338" s="3">
        <v>724766694080</v>
      </c>
      <c r="L338" s="3">
        <v>9375.14</v>
      </c>
      <c r="M338" s="3"/>
      <c r="N338" s="3"/>
    </row>
    <row r="339" spans="2:14" x14ac:dyDescent="0.35">
      <c r="B339" s="9" t="s">
        <v>12</v>
      </c>
      <c r="C339" s="3">
        <v>1.9455542722575402E-2</v>
      </c>
      <c r="D339" s="3">
        <v>34.183796032749299</v>
      </c>
      <c r="E339" s="3">
        <v>0.97303443894209996</v>
      </c>
      <c r="F339" s="3">
        <v>0.99509564787818305</v>
      </c>
      <c r="G339" s="3">
        <v>1.93677591485044</v>
      </c>
      <c r="H339" s="3">
        <v>4.2438654700274903</v>
      </c>
      <c r="I339" s="3">
        <v>1174.55</v>
      </c>
      <c r="J339" s="3">
        <v>4601074</v>
      </c>
      <c r="K339" s="3">
        <v>724766694080</v>
      </c>
      <c r="L339" s="3">
        <v>9375.14</v>
      </c>
      <c r="M339" s="3"/>
      <c r="N339" s="3"/>
    </row>
    <row r="340" spans="2:14" x14ac:dyDescent="0.35">
      <c r="B340" s="9" t="s">
        <v>13</v>
      </c>
      <c r="C340" s="3">
        <v>2.1144384080771201E-2</v>
      </c>
      <c r="D340" s="3">
        <v>33.464187334204802</v>
      </c>
      <c r="E340" s="3">
        <v>0.96976522550031496</v>
      </c>
      <c r="F340" s="3">
        <v>0.99376762749360503</v>
      </c>
      <c r="G340" s="3">
        <v>2.0828523091968099</v>
      </c>
      <c r="H340" s="3">
        <v>4.6904492780591296</v>
      </c>
      <c r="I340" s="3">
        <v>1187.82</v>
      </c>
      <c r="J340" s="3">
        <v>4601074</v>
      </c>
      <c r="K340" s="3">
        <v>724766694080</v>
      </c>
      <c r="L340" s="3">
        <v>9375.14</v>
      </c>
      <c r="M340" s="3"/>
      <c r="N340" s="3"/>
    </row>
    <row r="341" spans="2:14" x14ac:dyDescent="0.35">
      <c r="B341" s="9" t="s">
        <v>14</v>
      </c>
      <c r="C341" s="3">
        <v>2.7685206115893798E-2</v>
      </c>
      <c r="D341" s="3">
        <v>31.135065848791498</v>
      </c>
      <c r="E341" s="3">
        <v>0.96009840101811705</v>
      </c>
      <c r="F341" s="3">
        <v>0.99054300437702703</v>
      </c>
      <c r="G341" s="3">
        <v>2.6162077163895199</v>
      </c>
      <c r="H341" s="3">
        <v>6.0506571187182496</v>
      </c>
      <c r="I341" s="3">
        <v>1180.58</v>
      </c>
      <c r="J341" s="3">
        <v>4601074</v>
      </c>
      <c r="K341" s="3">
        <v>724766694080</v>
      </c>
      <c r="L341" s="3">
        <v>9375.16</v>
      </c>
      <c r="M341" s="3"/>
      <c r="N341" s="3"/>
    </row>
    <row r="342" spans="2:14" x14ac:dyDescent="0.35">
      <c r="B342" s="9" t="s">
        <v>15</v>
      </c>
      <c r="C342" s="3">
        <v>7.3751187251550901E-2</v>
      </c>
      <c r="D342" s="3">
        <v>22.640477324740701</v>
      </c>
      <c r="E342" s="3">
        <v>0.84859790722755901</v>
      </c>
      <c r="F342" s="3">
        <v>0.96624478918238399</v>
      </c>
      <c r="G342" s="3">
        <v>5.5967008576578801</v>
      </c>
      <c r="H342" s="3">
        <v>12.3206674701787</v>
      </c>
      <c r="I342" s="3">
        <v>1185.06</v>
      </c>
      <c r="J342" s="3">
        <v>4601074</v>
      </c>
      <c r="K342" s="3">
        <v>724766694080</v>
      </c>
      <c r="L342" s="3">
        <v>9375.14</v>
      </c>
      <c r="M342" s="3"/>
      <c r="N342" s="3"/>
    </row>
    <row r="343" spans="2:14" x14ac:dyDescent="0.35">
      <c r="B343" s="9" t="s">
        <v>16</v>
      </c>
      <c r="C343" s="3">
        <v>2.1639440686034898E-2</v>
      </c>
      <c r="D343" s="3">
        <v>33.264683618610398</v>
      </c>
      <c r="E343" s="3">
        <v>0.96926989413498199</v>
      </c>
      <c r="F343" s="3">
        <v>0.99399113255457505</v>
      </c>
      <c r="G343" s="3">
        <v>2.1540971520093501</v>
      </c>
      <c r="H343" s="3">
        <v>4.4989926723213296</v>
      </c>
      <c r="I343" s="3">
        <v>1171.95</v>
      </c>
      <c r="J343" s="3">
        <v>4601074</v>
      </c>
      <c r="K343" s="3">
        <v>724766694080</v>
      </c>
      <c r="L343" s="3">
        <v>9375.14</v>
      </c>
      <c r="M343" s="3"/>
      <c r="N343" s="3"/>
    </row>
    <row r="344" spans="2:14" x14ac:dyDescent="0.35">
      <c r="B344" s="9" t="s">
        <v>17</v>
      </c>
      <c r="C344" s="3">
        <v>1.6675125104640399E-2</v>
      </c>
      <c r="D344" s="3">
        <v>35.512039313240699</v>
      </c>
      <c r="E344" s="3">
        <v>0.97809170587302696</v>
      </c>
      <c r="F344" s="3">
        <v>0.996597173832238</v>
      </c>
      <c r="G344" s="3">
        <v>1.6688227520421199</v>
      </c>
      <c r="H344" s="3">
        <v>3.5169657892600501</v>
      </c>
      <c r="I344" s="3">
        <v>1181.08</v>
      </c>
      <c r="J344" s="3">
        <v>4601074</v>
      </c>
      <c r="K344" s="3">
        <v>724766694080</v>
      </c>
      <c r="L344" s="3">
        <v>9375.14</v>
      </c>
      <c r="M344" s="3"/>
      <c r="N344" s="3"/>
    </row>
    <row r="345" spans="2:14" x14ac:dyDescent="0.35">
      <c r="B345" s="9" t="s">
        <v>18</v>
      </c>
      <c r="C345" s="3">
        <v>1.6415639368485301E-2</v>
      </c>
      <c r="D345" s="3">
        <v>35.648016420929899</v>
      </c>
      <c r="E345" s="3">
        <v>0.98056779653970705</v>
      </c>
      <c r="F345" s="3">
        <v>0.99697951203569102</v>
      </c>
      <c r="G345" s="3">
        <v>1.5746694101338099</v>
      </c>
      <c r="H345" s="3">
        <v>3.39894012040223</v>
      </c>
      <c r="I345" s="3">
        <v>1194.98</v>
      </c>
      <c r="J345" s="3">
        <v>4601074</v>
      </c>
      <c r="K345" s="3">
        <v>724766694080</v>
      </c>
      <c r="L345" s="3">
        <v>9375.14</v>
      </c>
      <c r="M345" s="3"/>
      <c r="N345" s="3"/>
    </row>
    <row r="346" spans="2:14" x14ac:dyDescent="0.35">
      <c r="B346" s="10" t="s">
        <v>35</v>
      </c>
    </row>
    <row r="347" spans="2:14" x14ac:dyDescent="0.35">
      <c r="B347" s="9" t="s">
        <v>11</v>
      </c>
      <c r="C347" s="3">
        <v>1.8923721507192098E-2</v>
      </c>
      <c r="D347" s="3">
        <v>34.421804387759202</v>
      </c>
      <c r="E347" s="3">
        <v>0.97405673462004505</v>
      </c>
      <c r="F347" s="3">
        <v>0.99534103645927696</v>
      </c>
      <c r="G347" s="3">
        <v>1.90301496980364</v>
      </c>
      <c r="H347" s="3">
        <v>3.9769544838680799</v>
      </c>
      <c r="I347" s="3">
        <v>1115.1400000000001</v>
      </c>
      <c r="J347" s="3">
        <v>4601074</v>
      </c>
      <c r="K347" s="3">
        <v>724766694080</v>
      </c>
      <c r="L347" s="3">
        <v>9375.14</v>
      </c>
      <c r="M347" s="3"/>
      <c r="N347" s="3"/>
    </row>
    <row r="348" spans="2:14" x14ac:dyDescent="0.35">
      <c r="B348" s="9" t="s">
        <v>12</v>
      </c>
      <c r="C348" s="3">
        <v>1.9674226840748699E-2</v>
      </c>
      <c r="D348" s="3">
        <v>34.085238554062698</v>
      </c>
      <c r="E348" s="3">
        <v>0.97263976022417897</v>
      </c>
      <c r="F348" s="3">
        <v>0.99463700463984495</v>
      </c>
      <c r="G348" s="3">
        <v>1.9694327790839601</v>
      </c>
      <c r="H348" s="3">
        <v>4.4011544813291303</v>
      </c>
      <c r="I348" s="3">
        <v>1113.47</v>
      </c>
      <c r="J348" s="3">
        <v>4601074</v>
      </c>
      <c r="K348" s="3">
        <v>724766694080</v>
      </c>
      <c r="L348" s="3">
        <v>9375.14</v>
      </c>
      <c r="M348" s="3"/>
      <c r="N348" s="3"/>
    </row>
    <row r="349" spans="2:14" x14ac:dyDescent="0.35">
      <c r="B349" s="9" t="s">
        <v>13</v>
      </c>
      <c r="C349" s="3">
        <v>2.1340273148560501E-2</v>
      </c>
      <c r="D349" s="3">
        <v>33.385202908437797</v>
      </c>
      <c r="E349" s="3">
        <v>0.96888636250347104</v>
      </c>
      <c r="F349" s="3">
        <v>0.99348872876766703</v>
      </c>
      <c r="G349" s="3">
        <v>2.1012476052377398</v>
      </c>
      <c r="H349" s="3">
        <v>4.76285995543184</v>
      </c>
      <c r="I349" s="3">
        <v>1113.08</v>
      </c>
      <c r="J349" s="3">
        <v>4601074</v>
      </c>
      <c r="K349" s="3">
        <v>724766694080</v>
      </c>
      <c r="L349" s="3">
        <v>9375.14</v>
      </c>
      <c r="M349" s="3"/>
      <c r="N349" s="3"/>
    </row>
    <row r="350" spans="2:14" x14ac:dyDescent="0.35">
      <c r="B350" s="9" t="s">
        <v>14</v>
      </c>
      <c r="C350" s="3">
        <v>2.8315026892074501E-2</v>
      </c>
      <c r="D350" s="3">
        <v>30.938213145288898</v>
      </c>
      <c r="E350" s="3">
        <v>0.958994107583097</v>
      </c>
      <c r="F350" s="3">
        <v>0.98995613193048604</v>
      </c>
      <c r="G350" s="3">
        <v>2.6331303884760602</v>
      </c>
      <c r="H350" s="3">
        <v>6.0059552381478101</v>
      </c>
      <c r="I350" s="3">
        <v>1110.96</v>
      </c>
      <c r="J350" s="3">
        <v>4601074</v>
      </c>
      <c r="K350" s="3">
        <v>724766694080</v>
      </c>
      <c r="L350" s="3">
        <v>9375.16</v>
      </c>
      <c r="M350" s="3"/>
      <c r="N350" s="3"/>
    </row>
    <row r="351" spans="2:14" x14ac:dyDescent="0.35">
      <c r="B351" s="9" t="s">
        <v>15</v>
      </c>
      <c r="C351" s="3">
        <v>7.5409232113195598E-2</v>
      </c>
      <c r="D351" s="3">
        <v>22.448817861777101</v>
      </c>
      <c r="E351" s="3">
        <v>0.83761854312176098</v>
      </c>
      <c r="F351" s="3">
        <v>0.96313271592323202</v>
      </c>
      <c r="G351" s="3">
        <v>5.8316424523617902</v>
      </c>
      <c r="H351" s="3">
        <v>12.7573411006115</v>
      </c>
      <c r="I351" s="3">
        <v>1114.22</v>
      </c>
      <c r="J351" s="3">
        <v>4601074</v>
      </c>
      <c r="K351" s="3">
        <v>724766694080</v>
      </c>
      <c r="L351" s="3">
        <v>9375.14</v>
      </c>
      <c r="M351" s="3"/>
      <c r="N351" s="3"/>
    </row>
    <row r="352" spans="2:14" x14ac:dyDescent="0.35">
      <c r="B352" s="9" t="s">
        <v>16</v>
      </c>
      <c r="C352" s="3">
        <v>2.1980128998091899E-2</v>
      </c>
      <c r="D352" s="3">
        <v>33.130224374007597</v>
      </c>
      <c r="E352" s="3">
        <v>0.96861444515013095</v>
      </c>
      <c r="F352" s="3">
        <v>0.99345672047313904</v>
      </c>
      <c r="G352" s="3">
        <v>2.18293582917318</v>
      </c>
      <c r="H352" s="3">
        <v>4.6734950409918703</v>
      </c>
      <c r="I352" s="3">
        <v>1114.6500000000001</v>
      </c>
      <c r="J352" s="3">
        <v>4601074</v>
      </c>
      <c r="K352" s="3">
        <v>724766694080</v>
      </c>
      <c r="L352" s="3">
        <v>9375.14</v>
      </c>
      <c r="M352" s="3"/>
      <c r="N352" s="3"/>
    </row>
    <row r="353" spans="2:14" x14ac:dyDescent="0.35">
      <c r="B353" s="9" t="s">
        <v>17</v>
      </c>
      <c r="C353" s="3">
        <v>1.70095210907979E-2</v>
      </c>
      <c r="D353" s="3">
        <v>35.340838024767102</v>
      </c>
      <c r="E353" s="3">
        <v>0.97774043940787103</v>
      </c>
      <c r="F353" s="3">
        <v>0.99639344331929203</v>
      </c>
      <c r="G353" s="3">
        <v>1.69660370043096</v>
      </c>
      <c r="H353" s="3">
        <v>3.60977162493784</v>
      </c>
      <c r="I353" s="3">
        <v>1114.08</v>
      </c>
      <c r="J353" s="3">
        <v>4601074</v>
      </c>
      <c r="K353" s="3">
        <v>724766694080</v>
      </c>
      <c r="L353" s="3">
        <v>9375.14</v>
      </c>
      <c r="M353" s="3"/>
      <c r="N353" s="3"/>
    </row>
    <row r="354" spans="2:14" x14ac:dyDescent="0.35">
      <c r="B354" s="9" t="s">
        <v>18</v>
      </c>
      <c r="C354" s="3">
        <v>1.65578605739586E-2</v>
      </c>
      <c r="D354" s="3">
        <v>35.572826263606302</v>
      </c>
      <c r="E354" s="3">
        <v>0.98048903037212798</v>
      </c>
      <c r="F354" s="3">
        <v>0.99694788144489799</v>
      </c>
      <c r="G354" s="3">
        <v>1.58380954577982</v>
      </c>
      <c r="H354" s="3">
        <v>3.4161605214037198</v>
      </c>
      <c r="I354" s="3">
        <v>1116.48</v>
      </c>
      <c r="J354" s="3">
        <v>4601074</v>
      </c>
      <c r="K354" s="3">
        <v>724766694080</v>
      </c>
      <c r="L354" s="3">
        <v>9375.14</v>
      </c>
      <c r="M354" s="3"/>
      <c r="N354" s="3"/>
    </row>
    <row r="355" spans="2:14" x14ac:dyDescent="0.35">
      <c r="B355" s="10" t="s">
        <v>36</v>
      </c>
    </row>
    <row r="356" spans="2:14" x14ac:dyDescent="0.35">
      <c r="B356" s="9" t="s">
        <v>11</v>
      </c>
      <c r="C356" s="3">
        <v>1.8801556566974499E-2</v>
      </c>
      <c r="D356" s="3">
        <v>34.477285847742699</v>
      </c>
      <c r="E356" s="3">
        <v>0.97415015554379003</v>
      </c>
      <c r="F356" s="3">
        <v>0.99577701173687105</v>
      </c>
      <c r="G356" s="3">
        <v>1.8768808128333101</v>
      </c>
      <c r="H356" s="3">
        <v>3.7270357277031998</v>
      </c>
      <c r="I356" s="3">
        <v>1181.74</v>
      </c>
      <c r="J356" s="3">
        <v>4601074</v>
      </c>
      <c r="K356" s="3">
        <v>724766694080</v>
      </c>
      <c r="L356" s="3">
        <v>9375.14</v>
      </c>
      <c r="M356" s="3"/>
      <c r="N356" s="3"/>
    </row>
    <row r="357" spans="2:14" x14ac:dyDescent="0.35">
      <c r="B357" s="9" t="s">
        <v>12</v>
      </c>
      <c r="C357" s="3">
        <v>1.9161028899892699E-2</v>
      </c>
      <c r="D357" s="3">
        <v>34.313813905528498</v>
      </c>
      <c r="E357" s="3">
        <v>0.97339129180139505</v>
      </c>
      <c r="F357" s="3">
        <v>0.99551339179563103</v>
      </c>
      <c r="G357" s="3">
        <v>1.9073110739408301</v>
      </c>
      <c r="H357" s="3">
        <v>3.91255134952356</v>
      </c>
      <c r="I357" s="3">
        <v>1178.03</v>
      </c>
      <c r="J357" s="3">
        <v>4601074</v>
      </c>
      <c r="K357" s="3">
        <v>724766694080</v>
      </c>
      <c r="L357" s="3">
        <v>9375.14</v>
      </c>
      <c r="M357" s="3"/>
      <c r="N357" s="3"/>
    </row>
    <row r="358" spans="2:14" x14ac:dyDescent="0.35">
      <c r="B358" s="9" t="s">
        <v>13</v>
      </c>
      <c r="C358" s="3">
        <v>2.1460888081473901E-2</v>
      </c>
      <c r="D358" s="3">
        <v>33.3350092119206</v>
      </c>
      <c r="E358" s="3">
        <v>0.96948273582887201</v>
      </c>
      <c r="F358" s="3">
        <v>0.99385567693989796</v>
      </c>
      <c r="G358" s="3">
        <v>2.0890717855294798</v>
      </c>
      <c r="H358" s="3">
        <v>4.73446771282575</v>
      </c>
      <c r="I358" s="3">
        <v>1178.96</v>
      </c>
      <c r="J358" s="3">
        <v>4601074</v>
      </c>
      <c r="K358" s="3">
        <v>724766694080</v>
      </c>
      <c r="L358" s="3">
        <v>9375.14</v>
      </c>
      <c r="M358" s="3"/>
      <c r="N358" s="3"/>
    </row>
    <row r="359" spans="2:14" x14ac:dyDescent="0.35">
      <c r="B359" s="9" t="s">
        <v>14</v>
      </c>
      <c r="C359" s="3">
        <v>2.6173615583277798E-2</v>
      </c>
      <c r="D359" s="3">
        <v>31.620961412893799</v>
      </c>
      <c r="E359" s="3">
        <v>0.96089396536796301</v>
      </c>
      <c r="F359" s="3">
        <v>0.99085331338023397</v>
      </c>
      <c r="G359" s="3">
        <v>2.5139146738159401</v>
      </c>
      <c r="H359" s="3">
        <v>5.9604025721388796</v>
      </c>
      <c r="I359" s="3">
        <v>1179.95</v>
      </c>
      <c r="J359" s="3">
        <v>4601074</v>
      </c>
      <c r="K359" s="3">
        <v>724766694080</v>
      </c>
      <c r="L359" s="3">
        <v>9375.16</v>
      </c>
      <c r="M359" s="3"/>
      <c r="N359" s="3"/>
    </row>
    <row r="360" spans="2:14" x14ac:dyDescent="0.35">
      <c r="B360" s="9" t="s">
        <v>15</v>
      </c>
      <c r="C360" s="3">
        <v>0.10471732773536301</v>
      </c>
      <c r="D360" s="3">
        <v>19.5956992834099</v>
      </c>
      <c r="E360" s="3">
        <v>0.79021090145391604</v>
      </c>
      <c r="F360" s="3">
        <v>0.93629227858547004</v>
      </c>
      <c r="G360" s="3">
        <v>7.4447489431037397</v>
      </c>
      <c r="H360" s="3">
        <v>15.351621970979799</v>
      </c>
      <c r="I360" s="3">
        <v>1194.3699999999999</v>
      </c>
      <c r="J360" s="3">
        <v>4601074</v>
      </c>
      <c r="K360" s="3">
        <v>724766694080</v>
      </c>
      <c r="L360" s="3">
        <v>9375.14</v>
      </c>
      <c r="M360" s="3"/>
      <c r="N360" s="3"/>
    </row>
    <row r="361" spans="2:14" x14ac:dyDescent="0.35">
      <c r="B361" s="9" t="s">
        <v>16</v>
      </c>
      <c r="C361" s="3">
        <v>2.19556750793631E-2</v>
      </c>
      <c r="D361" s="3">
        <v>33.139195704856903</v>
      </c>
      <c r="E361" s="3">
        <v>0.96873121912111204</v>
      </c>
      <c r="F361" s="3">
        <v>0.99409710203239998</v>
      </c>
      <c r="G361" s="3">
        <v>2.1582400191220001</v>
      </c>
      <c r="H361" s="3">
        <v>4.4288923064353698</v>
      </c>
      <c r="I361" s="3">
        <v>1198.81</v>
      </c>
      <c r="J361" s="3">
        <v>4601074</v>
      </c>
      <c r="K361" s="3">
        <v>724766694080</v>
      </c>
      <c r="L361" s="3">
        <v>9375.14</v>
      </c>
      <c r="M361" s="3"/>
      <c r="N361" s="3"/>
    </row>
    <row r="362" spans="2:14" x14ac:dyDescent="0.35">
      <c r="B362" s="9" t="s">
        <v>17</v>
      </c>
      <c r="C362" s="3">
        <v>1.6604048698636499E-2</v>
      </c>
      <c r="D362" s="3">
        <v>35.548647651289699</v>
      </c>
      <c r="E362" s="3">
        <v>0.97823292224564096</v>
      </c>
      <c r="F362" s="3">
        <v>0.99674916733221297</v>
      </c>
      <c r="G362" s="3">
        <v>1.6581079584854199</v>
      </c>
      <c r="H362" s="3">
        <v>3.4589036317862401</v>
      </c>
      <c r="I362" s="3">
        <v>1183.04</v>
      </c>
      <c r="J362" s="3">
        <v>4601074</v>
      </c>
      <c r="K362" s="3">
        <v>724766694080</v>
      </c>
      <c r="L362" s="3">
        <v>9375.14</v>
      </c>
      <c r="M362" s="3"/>
      <c r="N362" s="3"/>
    </row>
    <row r="363" spans="2:14" x14ac:dyDescent="0.35">
      <c r="B363" s="9" t="s">
        <v>18</v>
      </c>
      <c r="C363" s="3">
        <v>1.6255753657618999E-2</v>
      </c>
      <c r="D363" s="3">
        <v>35.731985383654802</v>
      </c>
      <c r="E363" s="3">
        <v>0.98102574504176199</v>
      </c>
      <c r="F363" s="3">
        <v>0.99711318567110496</v>
      </c>
      <c r="G363" s="3">
        <v>1.55446243565339</v>
      </c>
      <c r="H363" s="3">
        <v>3.3367883871628798</v>
      </c>
      <c r="I363" s="3">
        <v>1118.6600000000001</v>
      </c>
      <c r="J363" s="3">
        <v>4601074</v>
      </c>
      <c r="K363" s="3">
        <v>724766694080</v>
      </c>
      <c r="L363" s="3">
        <v>9375.14</v>
      </c>
      <c r="M363" s="3"/>
      <c r="N363" s="3"/>
    </row>
    <row r="364" spans="2:14" x14ac:dyDescent="0.35">
      <c r="B364" s="10" t="s">
        <v>37</v>
      </c>
    </row>
    <row r="365" spans="2:14" x14ac:dyDescent="0.35">
      <c r="B365" s="9" t="s">
        <v>11</v>
      </c>
      <c r="C365" s="3">
        <v>1.88532103294781E-2</v>
      </c>
      <c r="D365" s="3">
        <v>34.453489867852397</v>
      </c>
      <c r="E365" s="3">
        <v>0.97412132244832905</v>
      </c>
      <c r="F365" s="3">
        <v>0.995393883636013</v>
      </c>
      <c r="G365" s="3">
        <v>1.8980689859334701</v>
      </c>
      <c r="H365" s="3">
        <v>3.96037548031835</v>
      </c>
      <c r="I365" s="3">
        <v>1114.98</v>
      </c>
      <c r="J365" s="3">
        <v>4601074</v>
      </c>
      <c r="K365" s="3">
        <v>724766694080</v>
      </c>
      <c r="L365" s="3">
        <v>9375.14</v>
      </c>
      <c r="M365" s="3"/>
      <c r="N365" s="3"/>
    </row>
    <row r="366" spans="2:14" x14ac:dyDescent="0.35">
      <c r="B366" s="9" t="s">
        <v>12</v>
      </c>
      <c r="C366" s="3">
        <v>1.9541593222334799E-2</v>
      </c>
      <c r="D366" s="3">
        <v>34.143745231923603</v>
      </c>
      <c r="E366" s="3">
        <v>0.97291244604971705</v>
      </c>
      <c r="F366" s="3">
        <v>0.995040458876708</v>
      </c>
      <c r="G366" s="3">
        <v>1.95117104974314</v>
      </c>
      <c r="H366" s="3">
        <v>4.2112841870260596</v>
      </c>
      <c r="I366" s="3">
        <v>1112.81</v>
      </c>
      <c r="J366" s="3">
        <v>4601074</v>
      </c>
      <c r="K366" s="3">
        <v>724766694080</v>
      </c>
      <c r="L366" s="3">
        <v>9375.14</v>
      </c>
      <c r="M366" s="3"/>
      <c r="N366" s="3"/>
    </row>
    <row r="367" spans="2:14" x14ac:dyDescent="0.35">
      <c r="B367" s="9" t="s">
        <v>13</v>
      </c>
      <c r="C367" s="3">
        <v>2.1259530837202799E-2</v>
      </c>
      <c r="D367" s="3">
        <v>33.417345503244</v>
      </c>
      <c r="E367" s="3">
        <v>0.96930518946577804</v>
      </c>
      <c r="F367" s="3">
        <v>0.99365179104176204</v>
      </c>
      <c r="G367" s="3">
        <v>2.0942370540558102</v>
      </c>
      <c r="H367" s="3">
        <v>4.7911476107662798</v>
      </c>
      <c r="I367" s="3">
        <v>1115.19</v>
      </c>
      <c r="J367" s="3">
        <v>4601074</v>
      </c>
      <c r="K367" s="3">
        <v>724766694080</v>
      </c>
      <c r="L367" s="3">
        <v>9375.14</v>
      </c>
      <c r="M367" s="3"/>
      <c r="N367" s="3"/>
    </row>
    <row r="368" spans="2:14" x14ac:dyDescent="0.35">
      <c r="B368" s="9" t="s">
        <v>14</v>
      </c>
      <c r="C368" s="3">
        <v>2.6969993315497501E-2</v>
      </c>
      <c r="D368" s="3">
        <v>31.361223041453599</v>
      </c>
      <c r="E368" s="3">
        <v>0.95878208995284497</v>
      </c>
      <c r="F368" s="3">
        <v>0.98975190523784795</v>
      </c>
      <c r="G368" s="3">
        <v>2.57220499188815</v>
      </c>
      <c r="H368" s="3">
        <v>6.0593002962260796</v>
      </c>
      <c r="I368" s="3">
        <v>1134.6199999999999</v>
      </c>
      <c r="J368" s="3">
        <v>4601074</v>
      </c>
      <c r="K368" s="3">
        <v>724766694080</v>
      </c>
      <c r="L368" s="3">
        <v>9375.16</v>
      </c>
      <c r="M368" s="3"/>
      <c r="N368" s="3"/>
    </row>
    <row r="369" spans="2:14" x14ac:dyDescent="0.35">
      <c r="B369" s="9" t="s">
        <v>15</v>
      </c>
      <c r="C369" s="3">
        <v>7.1465058223936007E-2</v>
      </c>
      <c r="D369" s="3">
        <v>22.915188160770601</v>
      </c>
      <c r="E369" s="3">
        <v>0.84816587790131204</v>
      </c>
      <c r="F369" s="3">
        <v>0.96585882776649801</v>
      </c>
      <c r="G369" s="3">
        <v>5.6324689294056096</v>
      </c>
      <c r="H369" s="3">
        <v>12.6287422989185</v>
      </c>
      <c r="I369" s="3">
        <v>1111.57</v>
      </c>
      <c r="J369" s="3">
        <v>4601074</v>
      </c>
      <c r="K369" s="3">
        <v>724766694080</v>
      </c>
      <c r="L369" s="3">
        <v>9375.14</v>
      </c>
      <c r="M369" s="3"/>
      <c r="N369" s="3"/>
    </row>
    <row r="370" spans="2:14" x14ac:dyDescent="0.35">
      <c r="B370" s="9" t="s">
        <v>16</v>
      </c>
      <c r="C370" s="3">
        <v>2.1919826738535399E-2</v>
      </c>
      <c r="D370" s="3">
        <v>33.153727458580498</v>
      </c>
      <c r="E370" s="3">
        <v>0.96863066154499999</v>
      </c>
      <c r="F370" s="3">
        <v>0.99344881516949701</v>
      </c>
      <c r="G370" s="3">
        <v>2.1776579375171501</v>
      </c>
      <c r="H370" s="3">
        <v>4.76357925972881</v>
      </c>
      <c r="I370" s="3">
        <v>1121.67</v>
      </c>
      <c r="J370" s="3">
        <v>4601074</v>
      </c>
      <c r="K370" s="3">
        <v>724766694080</v>
      </c>
      <c r="L370" s="3">
        <v>9375.14</v>
      </c>
      <c r="M370" s="3"/>
      <c r="N370" s="3"/>
    </row>
    <row r="371" spans="2:14" x14ac:dyDescent="0.35">
      <c r="B371" s="9" t="s">
        <v>17</v>
      </c>
      <c r="C371" s="3">
        <v>1.6916035809250302E-2</v>
      </c>
      <c r="D371" s="3">
        <v>35.388088444957198</v>
      </c>
      <c r="E371" s="3">
        <v>0.97782461787141195</v>
      </c>
      <c r="F371" s="3">
        <v>0.99641839102738305</v>
      </c>
      <c r="G371" s="3">
        <v>1.69071542455524</v>
      </c>
      <c r="H371" s="3">
        <v>3.6323932114689201</v>
      </c>
      <c r="I371" s="3">
        <v>1115.17</v>
      </c>
      <c r="J371" s="3">
        <v>4601074</v>
      </c>
      <c r="K371" s="3">
        <v>724766694080</v>
      </c>
      <c r="L371" s="3">
        <v>9375.14</v>
      </c>
      <c r="M371" s="3"/>
      <c r="N371" s="3"/>
    </row>
    <row r="372" spans="2:14" x14ac:dyDescent="0.35">
      <c r="B372" s="9" t="s">
        <v>18</v>
      </c>
      <c r="C372" s="3">
        <v>1.6657031118516099E-2</v>
      </c>
      <c r="D372" s="3">
        <v>35.521406977857197</v>
      </c>
      <c r="E372" s="3">
        <v>0.98030361203530902</v>
      </c>
      <c r="F372" s="3">
        <v>0.99692756777452296</v>
      </c>
      <c r="G372" s="3">
        <v>1.5899377482321499</v>
      </c>
      <c r="H372" s="3">
        <v>3.43365391652859</v>
      </c>
      <c r="I372" s="3">
        <v>1118.48</v>
      </c>
      <c r="J372" s="3">
        <v>4601074</v>
      </c>
      <c r="K372" s="3">
        <v>724766694080</v>
      </c>
      <c r="L372" s="3">
        <v>9375.14</v>
      </c>
      <c r="M372" s="3"/>
      <c r="N372" s="3"/>
    </row>
    <row r="373" spans="2:14" x14ac:dyDescent="0.35">
      <c r="B373" s="10" t="s">
        <v>38</v>
      </c>
    </row>
    <row r="374" spans="2:14" x14ac:dyDescent="0.35">
      <c r="B374" s="9" t="s">
        <v>11</v>
      </c>
      <c r="C374" s="3">
        <v>2.4200307700925301E-2</v>
      </c>
      <c r="D374" s="3">
        <v>32.299053176407703</v>
      </c>
      <c r="E374" s="3">
        <v>0.96771850219410205</v>
      </c>
      <c r="F374" s="3">
        <v>0.99471116405145799</v>
      </c>
      <c r="G374" s="3">
        <v>2.2400251605135999</v>
      </c>
      <c r="H374" s="3">
        <v>3.8420450142688098</v>
      </c>
      <c r="I374" s="3">
        <v>1120.8599999999999</v>
      </c>
      <c r="J374" s="3">
        <v>4601074</v>
      </c>
      <c r="K374" s="3">
        <v>724766694080</v>
      </c>
      <c r="L374" s="3">
        <v>9375.14</v>
      </c>
      <c r="M374" s="3"/>
      <c r="N374" s="3"/>
    </row>
    <row r="375" spans="2:14" x14ac:dyDescent="0.35">
      <c r="B375" s="9" t="s">
        <v>12</v>
      </c>
      <c r="C375" s="3">
        <v>2.1310865015400401E-2</v>
      </c>
      <c r="D375" s="3">
        <v>33.396984529498702</v>
      </c>
      <c r="E375" s="3">
        <v>0.97087424012521195</v>
      </c>
      <c r="F375" s="3">
        <v>0.99516894196584704</v>
      </c>
      <c r="G375" s="3">
        <v>2.0442254924227199</v>
      </c>
      <c r="H375" s="3">
        <v>3.94853065163707</v>
      </c>
      <c r="I375" s="3">
        <v>1114.98</v>
      </c>
      <c r="J375" s="3">
        <v>4601074</v>
      </c>
      <c r="K375" s="3">
        <v>724766694080</v>
      </c>
      <c r="L375" s="3">
        <v>9375.14</v>
      </c>
      <c r="M375" s="3"/>
      <c r="N375" s="3"/>
    </row>
    <row r="376" spans="2:14" x14ac:dyDescent="0.35">
      <c r="B376" s="9" t="s">
        <v>13</v>
      </c>
      <c r="C376" s="3">
        <v>2.2086014599961401E-2</v>
      </c>
      <c r="D376" s="3">
        <v>33.0887861259082</v>
      </c>
      <c r="E376" s="3">
        <v>0.96858644343471001</v>
      </c>
      <c r="F376" s="3">
        <v>0.99395599644601595</v>
      </c>
      <c r="G376" s="3">
        <v>2.1249713123318701</v>
      </c>
      <c r="H376" s="3">
        <v>4.6069006965842396</v>
      </c>
      <c r="I376" s="3">
        <v>1112.43</v>
      </c>
      <c r="J376" s="3">
        <v>4601074</v>
      </c>
      <c r="K376" s="3">
        <v>724766694080</v>
      </c>
      <c r="L376" s="3">
        <v>9375.14</v>
      </c>
      <c r="M376" s="3"/>
      <c r="N376" s="3"/>
    </row>
    <row r="377" spans="2:14" x14ac:dyDescent="0.35">
      <c r="B377" s="9" t="s">
        <v>14</v>
      </c>
      <c r="C377" s="3">
        <v>2.72422335250708E-2</v>
      </c>
      <c r="D377" s="3">
        <v>31.274781321408401</v>
      </c>
      <c r="E377" s="3">
        <v>0.95948228887902298</v>
      </c>
      <c r="F377" s="3">
        <v>0.98982512579163195</v>
      </c>
      <c r="G377" s="3">
        <v>2.5711846735550901</v>
      </c>
      <c r="H377" s="3">
        <v>6.0083795284163397</v>
      </c>
      <c r="I377" s="3">
        <v>1113.72</v>
      </c>
      <c r="J377" s="3">
        <v>4601074</v>
      </c>
      <c r="K377" s="3">
        <v>724766694080</v>
      </c>
      <c r="L377" s="3">
        <v>9375.16</v>
      </c>
      <c r="M377" s="3"/>
      <c r="N377" s="3"/>
    </row>
    <row r="378" spans="2:14" x14ac:dyDescent="0.35">
      <c r="B378" s="9" t="s">
        <v>15</v>
      </c>
      <c r="C378" s="3">
        <v>0.12202767144004401</v>
      </c>
      <c r="D378" s="3">
        <v>18.266749467795201</v>
      </c>
      <c r="E378" s="3">
        <v>0.78157921627452398</v>
      </c>
      <c r="F378" s="3">
        <v>0.90676805035349495</v>
      </c>
      <c r="G378" s="3">
        <v>8.6873021964486092</v>
      </c>
      <c r="H378" s="3">
        <v>18.1122546599047</v>
      </c>
      <c r="I378" s="3">
        <v>1114.18</v>
      </c>
      <c r="J378" s="3">
        <v>4601074</v>
      </c>
      <c r="K378" s="3">
        <v>724766694080</v>
      </c>
      <c r="L378" s="3">
        <v>9375.14</v>
      </c>
      <c r="M378" s="3"/>
      <c r="N378" s="3"/>
    </row>
    <row r="379" spans="2:14" x14ac:dyDescent="0.35">
      <c r="B379" s="9" t="s">
        <v>16</v>
      </c>
      <c r="C379" s="3">
        <v>2.3693281543358799E-2</v>
      </c>
      <c r="D379" s="3">
        <v>32.481794995470999</v>
      </c>
      <c r="E379" s="3">
        <v>0.96641487717803598</v>
      </c>
      <c r="F379" s="3">
        <v>0.99392358104390399</v>
      </c>
      <c r="G379" s="3">
        <v>2.2708041754709698</v>
      </c>
      <c r="H379" s="3">
        <v>4.38175119455759</v>
      </c>
      <c r="I379" s="3">
        <v>1114.8399999999999</v>
      </c>
      <c r="J379" s="3">
        <v>4601074</v>
      </c>
      <c r="K379" s="3">
        <v>724766694080</v>
      </c>
      <c r="L379" s="3">
        <v>9375.14</v>
      </c>
      <c r="M379" s="3"/>
      <c r="N379" s="3"/>
    </row>
    <row r="380" spans="2:14" x14ac:dyDescent="0.35">
      <c r="B380" s="9" t="s">
        <v>17</v>
      </c>
      <c r="C380" s="3">
        <v>1.8322666403895901E-2</v>
      </c>
      <c r="D380" s="3">
        <v>34.701119643850902</v>
      </c>
      <c r="E380" s="3">
        <v>0.97677718224856902</v>
      </c>
      <c r="F380" s="3">
        <v>0.99655435752212795</v>
      </c>
      <c r="G380" s="3">
        <v>1.75578907215453</v>
      </c>
      <c r="H380" s="3">
        <v>3.4571834913324602</v>
      </c>
      <c r="I380" s="3">
        <v>1114.04</v>
      </c>
      <c r="J380" s="3">
        <v>4601074</v>
      </c>
      <c r="K380" s="3">
        <v>724766694080</v>
      </c>
      <c r="L380" s="3">
        <v>9375.14</v>
      </c>
      <c r="M380" s="3"/>
      <c r="N380" s="3"/>
    </row>
    <row r="381" spans="2:14" x14ac:dyDescent="0.35">
      <c r="B381" s="9" t="s">
        <v>18</v>
      </c>
      <c r="C381" s="3">
        <v>1.7400399553599E-2</v>
      </c>
      <c r="D381" s="3">
        <v>35.1463396943589</v>
      </c>
      <c r="E381" s="3">
        <v>0.98005252558643696</v>
      </c>
      <c r="F381" s="3">
        <v>0.99694769345440604</v>
      </c>
      <c r="G381" s="3">
        <v>1.6305058164992201</v>
      </c>
      <c r="H381" s="3">
        <v>3.3468426390645498</v>
      </c>
      <c r="I381" s="3">
        <v>1120.92</v>
      </c>
      <c r="J381" s="3">
        <v>4601074</v>
      </c>
      <c r="K381" s="3">
        <v>724766694080</v>
      </c>
      <c r="L381" s="3">
        <v>9375.14</v>
      </c>
      <c r="M381" s="3"/>
      <c r="N381" s="3"/>
    </row>
    <row r="382" spans="2:14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2.9789924825385707E-2</v>
      </c>
      <c r="D382" s="10">
        <f t="shared" ref="D382" si="12">(SUM(D293:D300)+SUM(D302:D309)+SUM(D311:D318)+SUM(D320:D327)+SUM(D329:D336)+SUM(D338:D345)+SUM(D347:D354)+SUM(D356:D363)+SUM(D365:D372)+SUM(D374:D381))/80</f>
        <v>32.113288117077801</v>
      </c>
      <c r="E382" s="10">
        <f t="shared" ref="E382" si="13">(SUM(E293:E300)+SUM(E302:E309)+SUM(E311:E318)+SUM(E320:E327)+SUM(E329:E336)+SUM(E338:E345)+SUM(E347:E354)+SUM(E356:E363)+SUM(E365:E372)+SUM(E374:E381))/80</f>
        <v>0.95206875252311973</v>
      </c>
      <c r="F382" s="10">
        <f t="shared" ref="F382:L382" si="14">(SUM(F293:F300)+SUM(F302:F309)+SUM(F311:F318)+SUM(F320:F327)+SUM(F329:F336)+SUM(F338:F345)+SUM(F347:F354)+SUM(F356:F363)+SUM(F365:F372)+SUM(F374:F381))/80</f>
        <v>0.98825063245781331</v>
      </c>
      <c r="G382" s="10">
        <f t="shared" si="14"/>
        <v>2.6142137456386552</v>
      </c>
      <c r="H382" s="10">
        <f t="shared" si="14"/>
        <v>5.5778311315899476</v>
      </c>
      <c r="I382" s="10">
        <f t="shared" si="14"/>
        <v>1085.0388750000002</v>
      </c>
      <c r="J382" s="10">
        <f t="shared" si="14"/>
        <v>4601074</v>
      </c>
      <c r="K382" s="10">
        <f t="shared" si="14"/>
        <v>724766694080</v>
      </c>
      <c r="L382" s="10">
        <f t="shared" si="14"/>
        <v>9375.1424999999999</v>
      </c>
      <c r="M382" s="10"/>
      <c r="N382" s="10"/>
    </row>
    <row r="383" spans="2:14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2.081144187605315E-2</v>
      </c>
      <c r="D383" s="12">
        <f t="shared" ref="D383:L383" si="15">SUM(D293:D296,D298:D300,D302:D305,D307:D309,D311:D314,D316:D318,D320:D323,D325:D327,D329:D332,D334:D336,D338:D341,D343:D345,D347:D350,D352:D354,D356:D359,D361:D363,D365:D368,D370:D372,D374:D377,D379:D381)/70</f>
        <v>33.718928717521123</v>
      </c>
      <c r="E383" s="12">
        <f t="shared" si="15"/>
        <v>0.97127218585331987</v>
      </c>
      <c r="F383" s="12">
        <f t="shared" si="15"/>
        <v>0.99452137612566205</v>
      </c>
      <c r="G383" s="12">
        <f t="shared" si="15"/>
        <v>2.0160776686845252</v>
      </c>
      <c r="H383" s="12">
        <f t="shared" si="15"/>
        <v>4.3071296032456932</v>
      </c>
      <c r="I383" s="12">
        <f t="shared" si="15"/>
        <v>1083.6887142857142</v>
      </c>
      <c r="J383" s="12">
        <f t="shared" si="15"/>
        <v>4601074</v>
      </c>
      <c r="K383" s="12">
        <f t="shared" si="15"/>
        <v>724766694080</v>
      </c>
      <c r="L383" s="12">
        <f t="shared" si="15"/>
        <v>9375.142857142866</v>
      </c>
    </row>
    <row r="385" spans="2:14" x14ac:dyDescent="0.35">
      <c r="B385" s="9" t="s">
        <v>23</v>
      </c>
    </row>
    <row r="386" spans="2:14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4" x14ac:dyDescent="0.35">
      <c r="B387" s="10" t="s">
        <v>29</v>
      </c>
    </row>
    <row r="388" spans="2:14" x14ac:dyDescent="0.35">
      <c r="B388" s="9" t="s">
        <v>11</v>
      </c>
      <c r="C388" s="3">
        <v>1.5989898920187699E-2</v>
      </c>
      <c r="D388" s="3">
        <v>35.888220819143598</v>
      </c>
      <c r="E388" s="3">
        <v>0.96485417476025304</v>
      </c>
      <c r="F388" s="3">
        <v>0.995910321238208</v>
      </c>
      <c r="G388" s="3">
        <v>2.0945867637554798</v>
      </c>
      <c r="H388" s="3">
        <v>1.60256536396938</v>
      </c>
      <c r="I388" s="3">
        <v>695.98</v>
      </c>
      <c r="J388" s="3">
        <v>5478790</v>
      </c>
      <c r="K388" s="3">
        <v>416766855168</v>
      </c>
      <c r="L388" s="3">
        <v>4836.1000000000004</v>
      </c>
      <c r="M388" s="3"/>
      <c r="N388" s="3"/>
    </row>
    <row r="389" spans="2:14" x14ac:dyDescent="0.35">
      <c r="B389" s="9" t="s">
        <v>12</v>
      </c>
      <c r="C389" s="3">
        <v>1.69339540982167E-2</v>
      </c>
      <c r="D389" s="3">
        <v>35.390695495272098</v>
      </c>
      <c r="E389" s="3">
        <v>0.95873102416687295</v>
      </c>
      <c r="F389" s="3">
        <v>0.99544290890911202</v>
      </c>
      <c r="G389" s="3">
        <v>2.1759435637053999</v>
      </c>
      <c r="H389" s="3">
        <v>1.8020220422159801</v>
      </c>
      <c r="I389" s="3">
        <v>702.27</v>
      </c>
      <c r="J389" s="3">
        <v>5478790</v>
      </c>
      <c r="K389" s="3">
        <v>416766855168</v>
      </c>
      <c r="L389" s="3">
        <v>4835.13</v>
      </c>
      <c r="M389" s="3"/>
      <c r="N389" s="3"/>
    </row>
    <row r="390" spans="2:14" x14ac:dyDescent="0.35">
      <c r="B390" s="9" t="s">
        <v>13</v>
      </c>
      <c r="C390" s="3">
        <v>1.8793218035120199E-2</v>
      </c>
      <c r="D390" s="3">
        <v>34.490576613247498</v>
      </c>
      <c r="E390" s="3">
        <v>0.95071605625648503</v>
      </c>
      <c r="F390" s="3">
        <v>0.99509789808249605</v>
      </c>
      <c r="G390" s="3">
        <v>2.2222254173001201</v>
      </c>
      <c r="H390" s="3">
        <v>2.0406404638424802</v>
      </c>
      <c r="I390" s="3">
        <v>691.34</v>
      </c>
      <c r="J390" s="3">
        <v>5478790</v>
      </c>
      <c r="K390" s="3">
        <v>416766855168</v>
      </c>
      <c r="L390" s="3">
        <v>4836.1000000000004</v>
      </c>
      <c r="M390" s="3"/>
      <c r="N390" s="3"/>
    </row>
    <row r="391" spans="2:14" x14ac:dyDescent="0.35">
      <c r="B391" s="9" t="s">
        <v>14</v>
      </c>
      <c r="C391" s="3">
        <v>2.3157442879776301E-2</v>
      </c>
      <c r="D391" s="3">
        <v>32.685757887278697</v>
      </c>
      <c r="E391" s="3">
        <v>0.93239974022593397</v>
      </c>
      <c r="F391" s="3">
        <v>0.99332701614424601</v>
      </c>
      <c r="G391" s="3">
        <v>2.55680109034199</v>
      </c>
      <c r="H391" s="3">
        <v>2.6419592193130099</v>
      </c>
      <c r="I391" s="3">
        <v>699.86</v>
      </c>
      <c r="J391" s="3">
        <v>5478790</v>
      </c>
      <c r="K391" s="3">
        <v>416766855168</v>
      </c>
      <c r="L391" s="3">
        <v>4835.13</v>
      </c>
      <c r="M391" s="3"/>
      <c r="N391" s="3"/>
    </row>
    <row r="392" spans="2:14" x14ac:dyDescent="0.35">
      <c r="B392" s="9" t="s">
        <v>15</v>
      </c>
      <c r="C392" s="3">
        <v>2.6705825473857699E-2</v>
      </c>
      <c r="D392" s="3">
        <v>31.450611558780999</v>
      </c>
      <c r="E392" s="3">
        <v>0.92495128299238505</v>
      </c>
      <c r="F392" s="3">
        <v>0.99187782079260201</v>
      </c>
      <c r="G392" s="3">
        <v>2.78553266332692</v>
      </c>
      <c r="H392" s="3">
        <v>2.56517700742807</v>
      </c>
      <c r="I392" s="3">
        <v>693.08</v>
      </c>
      <c r="J392" s="3">
        <v>5478790</v>
      </c>
      <c r="K392" s="3">
        <v>416766855168</v>
      </c>
      <c r="L392" s="3">
        <v>4835.13</v>
      </c>
      <c r="M392" s="3"/>
      <c r="N392" s="3"/>
    </row>
    <row r="393" spans="2:14" x14ac:dyDescent="0.35">
      <c r="B393" s="9" t="s">
        <v>16</v>
      </c>
      <c r="C393" s="3">
        <v>2.1644581544732099E-2</v>
      </c>
      <c r="D393" s="3">
        <v>33.271052153622598</v>
      </c>
      <c r="E393" s="3">
        <v>0.94118703843862295</v>
      </c>
      <c r="F393" s="3">
        <v>0.99300913973391203</v>
      </c>
      <c r="G393" s="3">
        <v>2.5927418363190902</v>
      </c>
      <c r="H393" s="3">
        <v>2.2876632197992799</v>
      </c>
      <c r="I393" s="3">
        <v>694.71</v>
      </c>
      <c r="J393" s="3">
        <v>5478790</v>
      </c>
      <c r="K393" s="3">
        <v>416766855168</v>
      </c>
      <c r="L393" s="3">
        <v>4835.13</v>
      </c>
      <c r="M393" s="3"/>
      <c r="N393" s="3"/>
    </row>
    <row r="394" spans="2:14" x14ac:dyDescent="0.35">
      <c r="B394" s="9" t="s">
        <v>17</v>
      </c>
      <c r="C394" s="3">
        <v>1.32860601784612E-2</v>
      </c>
      <c r="D394" s="3">
        <v>37.466928341971801</v>
      </c>
      <c r="E394" s="3">
        <v>0.96980919377167496</v>
      </c>
      <c r="F394" s="3">
        <v>0.99648296241321399</v>
      </c>
      <c r="G394" s="3">
        <v>1.90584705466494</v>
      </c>
      <c r="H394" s="3">
        <v>1.46334092236196</v>
      </c>
      <c r="I394" s="3">
        <v>694.49</v>
      </c>
      <c r="J394" s="3">
        <v>5478790</v>
      </c>
      <c r="K394" s="3">
        <v>416766855168</v>
      </c>
      <c r="L394" s="3">
        <v>4835.13</v>
      </c>
      <c r="M394" s="3"/>
      <c r="N394" s="3"/>
    </row>
    <row r="395" spans="2:14" x14ac:dyDescent="0.35">
      <c r="B395" s="9" t="s">
        <v>18</v>
      </c>
      <c r="C395" s="3">
        <v>1.36452020483503E-2</v>
      </c>
      <c r="D395" s="3">
        <v>37.251280597015601</v>
      </c>
      <c r="E395" s="3">
        <v>0.96907432796073001</v>
      </c>
      <c r="F395" s="3">
        <v>0.99705333740755397</v>
      </c>
      <c r="G395" s="3">
        <v>1.79079129747809</v>
      </c>
      <c r="H395" s="3">
        <v>1.43643296523987</v>
      </c>
      <c r="I395" s="3">
        <v>695.44</v>
      </c>
      <c r="J395" s="3">
        <v>5478790</v>
      </c>
      <c r="K395" s="3">
        <v>416766855168</v>
      </c>
      <c r="L395" s="3">
        <v>4835.41</v>
      </c>
      <c r="M395" s="3"/>
      <c r="N395" s="3"/>
    </row>
    <row r="396" spans="2:14" x14ac:dyDescent="0.35">
      <c r="B396" s="10" t="s">
        <v>30</v>
      </c>
    </row>
    <row r="397" spans="2:14" x14ac:dyDescent="0.35">
      <c r="B397" s="9" t="s">
        <v>11</v>
      </c>
      <c r="C397" s="3">
        <v>1.56018650633488E-2</v>
      </c>
      <c r="D397" s="3">
        <v>36.0985649929939</v>
      </c>
      <c r="E397" s="3">
        <v>0.96529758678508704</v>
      </c>
      <c r="F397" s="3">
        <v>0.99608297573436999</v>
      </c>
      <c r="G397" s="3">
        <v>2.0716762345576298</v>
      </c>
      <c r="H397" s="3">
        <v>1.58807042189015</v>
      </c>
      <c r="I397" s="3">
        <v>710.76</v>
      </c>
      <c r="J397" s="3">
        <v>5478790</v>
      </c>
      <c r="K397" s="3">
        <v>416766855168</v>
      </c>
      <c r="L397" s="3">
        <v>4836.1000000000004</v>
      </c>
      <c r="M397" s="3"/>
      <c r="N397" s="3"/>
    </row>
    <row r="398" spans="2:14" x14ac:dyDescent="0.35">
      <c r="B398" s="9" t="s">
        <v>12</v>
      </c>
      <c r="C398" s="3">
        <v>1.67361888751291E-2</v>
      </c>
      <c r="D398" s="3">
        <v>35.491066353209298</v>
      </c>
      <c r="E398" s="3">
        <v>0.95913600289337897</v>
      </c>
      <c r="F398" s="3">
        <v>0.99541285007213598</v>
      </c>
      <c r="G398" s="3">
        <v>2.1868811826815802</v>
      </c>
      <c r="H398" s="3">
        <v>1.7819266651824499</v>
      </c>
      <c r="I398" s="3">
        <v>717.02</v>
      </c>
      <c r="J398" s="3">
        <v>5478790</v>
      </c>
      <c r="K398" s="3">
        <v>416766855168</v>
      </c>
      <c r="L398" s="3">
        <v>4835.13</v>
      </c>
      <c r="M398" s="3"/>
      <c r="N398" s="3"/>
    </row>
    <row r="399" spans="2:14" x14ac:dyDescent="0.35">
      <c r="B399" s="9" t="s">
        <v>13</v>
      </c>
      <c r="C399" s="3">
        <v>1.8629873999312201E-2</v>
      </c>
      <c r="D399" s="3">
        <v>34.5655539964973</v>
      </c>
      <c r="E399" s="3">
        <v>0.95089148341371499</v>
      </c>
      <c r="F399" s="3">
        <v>0.99504142412768504</v>
      </c>
      <c r="G399" s="3">
        <v>2.2328128971575798</v>
      </c>
      <c r="H399" s="3">
        <v>2.0315065799314702</v>
      </c>
      <c r="I399" s="3">
        <v>706.71</v>
      </c>
      <c r="J399" s="3">
        <v>5478790</v>
      </c>
      <c r="K399" s="3">
        <v>416766855168</v>
      </c>
      <c r="L399" s="3">
        <v>4836.1000000000004</v>
      </c>
      <c r="M399" s="3"/>
      <c r="N399" s="3"/>
    </row>
    <row r="400" spans="2:14" x14ac:dyDescent="0.35">
      <c r="B400" s="9" t="s">
        <v>14</v>
      </c>
      <c r="C400" s="3">
        <v>2.3092256131710599E-2</v>
      </c>
      <c r="D400" s="3">
        <v>32.710780919322197</v>
      </c>
      <c r="E400" s="3">
        <v>0.93209882663794696</v>
      </c>
      <c r="F400" s="3">
        <v>0.99327804582325097</v>
      </c>
      <c r="G400" s="3">
        <v>2.5660887995433099</v>
      </c>
      <c r="H400" s="3">
        <v>2.6329137009743802</v>
      </c>
      <c r="I400" s="3">
        <v>715.24</v>
      </c>
      <c r="J400" s="3">
        <v>5478790</v>
      </c>
      <c r="K400" s="3">
        <v>416766855168</v>
      </c>
      <c r="L400" s="3">
        <v>4835.13</v>
      </c>
      <c r="M400" s="3"/>
      <c r="N400" s="3"/>
    </row>
    <row r="401" spans="2:14" x14ac:dyDescent="0.35">
      <c r="B401" s="9" t="s">
        <v>15</v>
      </c>
      <c r="C401" s="3">
        <v>2.6634794376088299E-2</v>
      </c>
      <c r="D401" s="3">
        <v>31.473185629068201</v>
      </c>
      <c r="E401" s="3">
        <v>0.92454368737581305</v>
      </c>
      <c r="F401" s="3">
        <v>0.99208516720478102</v>
      </c>
      <c r="G401" s="3">
        <v>2.74945241120535</v>
      </c>
      <c r="H401" s="3">
        <v>2.5482616170617098</v>
      </c>
      <c r="I401" s="3">
        <v>708.92</v>
      </c>
      <c r="J401" s="3">
        <v>5478790</v>
      </c>
      <c r="K401" s="3">
        <v>416766855168</v>
      </c>
      <c r="L401" s="3">
        <v>4835.13</v>
      </c>
      <c r="M401" s="3"/>
      <c r="N401" s="3"/>
    </row>
    <row r="402" spans="2:14" x14ac:dyDescent="0.35">
      <c r="B402" s="9" t="s">
        <v>16</v>
      </c>
      <c r="C402" s="3">
        <v>2.14890111673572E-2</v>
      </c>
      <c r="D402" s="3">
        <v>33.332874074063398</v>
      </c>
      <c r="E402" s="3">
        <v>0.94157351048009397</v>
      </c>
      <c r="F402" s="3">
        <v>0.99307540884428402</v>
      </c>
      <c r="G402" s="3">
        <v>2.5779049933094602</v>
      </c>
      <c r="H402" s="3">
        <v>2.2800866190190301</v>
      </c>
      <c r="I402" s="3">
        <v>710.09</v>
      </c>
      <c r="J402" s="3">
        <v>5478790</v>
      </c>
      <c r="K402" s="3">
        <v>416766855168</v>
      </c>
      <c r="L402" s="3">
        <v>4835.13</v>
      </c>
      <c r="M402" s="3"/>
      <c r="N402" s="3"/>
    </row>
    <row r="403" spans="2:14" x14ac:dyDescent="0.35">
      <c r="B403" s="9" t="s">
        <v>17</v>
      </c>
      <c r="C403" s="3">
        <v>1.33561512724796E-2</v>
      </c>
      <c r="D403" s="3">
        <v>37.421816245884699</v>
      </c>
      <c r="E403" s="3">
        <v>0.97015067461988103</v>
      </c>
      <c r="F403" s="3">
        <v>0.99650830284476299</v>
      </c>
      <c r="G403" s="3">
        <v>1.8969315768341399</v>
      </c>
      <c r="H403" s="3">
        <v>1.4678298507505401</v>
      </c>
      <c r="I403" s="3">
        <v>711.15</v>
      </c>
      <c r="J403" s="3">
        <v>5478790</v>
      </c>
      <c r="K403" s="3">
        <v>416766855168</v>
      </c>
      <c r="L403" s="3">
        <v>4835.13</v>
      </c>
      <c r="M403" s="3"/>
      <c r="N403" s="3"/>
    </row>
    <row r="404" spans="2:14" x14ac:dyDescent="0.35">
      <c r="B404" s="9" t="s">
        <v>18</v>
      </c>
      <c r="C404" s="3">
        <v>1.33813978441548E-2</v>
      </c>
      <c r="D404" s="3">
        <v>37.417139160432399</v>
      </c>
      <c r="E404" s="3">
        <v>0.96917090976471698</v>
      </c>
      <c r="F404" s="3">
        <v>0.99703831458968195</v>
      </c>
      <c r="G404" s="3">
        <v>1.7844495138390499</v>
      </c>
      <c r="H404" s="3">
        <v>1.4283296928415901</v>
      </c>
      <c r="I404" s="3">
        <v>712.58</v>
      </c>
      <c r="J404" s="3">
        <v>5478790</v>
      </c>
      <c r="K404" s="3">
        <v>416766855168</v>
      </c>
      <c r="L404" s="3">
        <v>4835.41</v>
      </c>
      <c r="M404" s="3"/>
      <c r="N404" s="3"/>
    </row>
    <row r="405" spans="2:14" x14ac:dyDescent="0.35">
      <c r="B405" s="10" t="s">
        <v>31</v>
      </c>
    </row>
    <row r="406" spans="2:14" x14ac:dyDescent="0.35">
      <c r="B406" s="9" t="s">
        <v>11</v>
      </c>
      <c r="C406" s="3">
        <v>1.4555878681956401E-2</v>
      </c>
      <c r="D406" s="3">
        <v>36.689818205735499</v>
      </c>
      <c r="E406" s="3">
        <v>0.96561894173451002</v>
      </c>
      <c r="F406" s="3">
        <v>0.99600409590397898</v>
      </c>
      <c r="G406" s="3">
        <v>2.0593332907742101</v>
      </c>
      <c r="H406" s="3">
        <v>1.53785572488586</v>
      </c>
      <c r="I406" s="3">
        <v>606.12</v>
      </c>
      <c r="J406" s="3">
        <v>5478790</v>
      </c>
      <c r="K406" s="3">
        <v>416766855168</v>
      </c>
      <c r="L406" s="3">
        <v>4836.1000000000004</v>
      </c>
      <c r="M406" s="3"/>
      <c r="N406" s="3"/>
    </row>
    <row r="407" spans="2:14" x14ac:dyDescent="0.35">
      <c r="B407" s="9" t="s">
        <v>12</v>
      </c>
      <c r="C407" s="3">
        <v>1.6599967042417001E-2</v>
      </c>
      <c r="D407" s="3">
        <v>35.560576767461697</v>
      </c>
      <c r="E407" s="3">
        <v>0.95850073056429697</v>
      </c>
      <c r="F407" s="3">
        <v>0.99523747910638904</v>
      </c>
      <c r="G407" s="3">
        <v>2.2091578011797499</v>
      </c>
      <c r="H407" s="3">
        <v>1.76103450389355</v>
      </c>
      <c r="I407" s="3">
        <v>604.78</v>
      </c>
      <c r="J407" s="3">
        <v>5478790</v>
      </c>
      <c r="K407" s="3">
        <v>416766855168</v>
      </c>
      <c r="L407" s="3">
        <v>4835.13</v>
      </c>
      <c r="M407" s="3"/>
      <c r="N407" s="3"/>
    </row>
    <row r="408" spans="2:14" x14ac:dyDescent="0.35">
      <c r="B408" s="9" t="s">
        <v>13</v>
      </c>
      <c r="C408" s="3">
        <v>1.8455300893153899E-2</v>
      </c>
      <c r="D408" s="3">
        <v>34.647918246466197</v>
      </c>
      <c r="E408" s="3">
        <v>0.95092543894696002</v>
      </c>
      <c r="F408" s="3">
        <v>0.99503362180974397</v>
      </c>
      <c r="G408" s="3">
        <v>2.24680432729417</v>
      </c>
      <c r="H408" s="3">
        <v>1.9951432931205599</v>
      </c>
      <c r="I408" s="3">
        <v>595.74</v>
      </c>
      <c r="J408" s="3">
        <v>5478790</v>
      </c>
      <c r="K408" s="3">
        <v>416766855168</v>
      </c>
      <c r="L408" s="3">
        <v>4836.1000000000004</v>
      </c>
      <c r="M408" s="3"/>
      <c r="N408" s="3"/>
    </row>
    <row r="409" spans="2:14" x14ac:dyDescent="0.35">
      <c r="B409" s="9" t="s">
        <v>14</v>
      </c>
      <c r="C409" s="3">
        <v>2.2890364852365799E-2</v>
      </c>
      <c r="D409" s="3">
        <v>32.786279323581802</v>
      </c>
      <c r="E409" s="3">
        <v>0.93245358599471495</v>
      </c>
      <c r="F409" s="3">
        <v>0.99307534906028705</v>
      </c>
      <c r="G409" s="3">
        <v>2.6006212613755402</v>
      </c>
      <c r="H409" s="3">
        <v>2.5911441059919902</v>
      </c>
      <c r="I409" s="3">
        <v>605.03</v>
      </c>
      <c r="J409" s="3">
        <v>5478790</v>
      </c>
      <c r="K409" s="3">
        <v>416766855168</v>
      </c>
      <c r="L409" s="3">
        <v>4835.13</v>
      </c>
      <c r="M409" s="3"/>
      <c r="N409" s="3"/>
    </row>
    <row r="410" spans="2:14" x14ac:dyDescent="0.35">
      <c r="B410" s="9" t="s">
        <v>15</v>
      </c>
      <c r="C410" s="3">
        <v>2.7389423064558299E-2</v>
      </c>
      <c r="D410" s="3">
        <v>31.2309439055384</v>
      </c>
      <c r="E410" s="3">
        <v>0.91808462776135102</v>
      </c>
      <c r="F410" s="3">
        <v>0.99163527167791798</v>
      </c>
      <c r="G410" s="3">
        <v>2.81556297312562</v>
      </c>
      <c r="H410" s="3">
        <v>2.58393633542692</v>
      </c>
      <c r="I410" s="3">
        <v>595.09</v>
      </c>
      <c r="J410" s="3">
        <v>5478790</v>
      </c>
      <c r="K410" s="3">
        <v>416766855168</v>
      </c>
      <c r="L410" s="3">
        <v>4835.13</v>
      </c>
      <c r="M410" s="3"/>
      <c r="N410" s="3"/>
    </row>
    <row r="411" spans="2:14" x14ac:dyDescent="0.35">
      <c r="B411" s="9" t="s">
        <v>16</v>
      </c>
      <c r="C411" s="3">
        <v>2.1646211592146501E-2</v>
      </c>
      <c r="D411" s="3">
        <v>33.269725344722403</v>
      </c>
      <c r="E411" s="3">
        <v>0.93928813552544199</v>
      </c>
      <c r="F411" s="3">
        <v>0.99264113234655404</v>
      </c>
      <c r="G411" s="3">
        <v>2.6756870841590099</v>
      </c>
      <c r="H411" s="3">
        <v>2.2851531252793</v>
      </c>
      <c r="I411" s="3">
        <v>601.84</v>
      </c>
      <c r="J411" s="3">
        <v>5478790</v>
      </c>
      <c r="K411" s="3">
        <v>416766855168</v>
      </c>
      <c r="L411" s="3">
        <v>4835.13</v>
      </c>
      <c r="M411" s="3"/>
      <c r="N411" s="3"/>
    </row>
    <row r="412" spans="2:14" x14ac:dyDescent="0.35">
      <c r="B412" s="9" t="s">
        <v>17</v>
      </c>
      <c r="C412" s="3">
        <v>1.30702904327265E-2</v>
      </c>
      <c r="D412" s="3">
        <v>37.605789918451201</v>
      </c>
      <c r="E412" s="3">
        <v>0.96969405744110904</v>
      </c>
      <c r="F412" s="3">
        <v>0.99643841858148696</v>
      </c>
      <c r="G412" s="3">
        <v>1.9233401374846599</v>
      </c>
      <c r="H412" s="3">
        <v>1.44908119492226</v>
      </c>
      <c r="I412" s="3">
        <v>594.64</v>
      </c>
      <c r="J412" s="3">
        <v>5478790</v>
      </c>
      <c r="K412" s="3">
        <v>416766855168</v>
      </c>
      <c r="L412" s="3">
        <v>4835.13</v>
      </c>
      <c r="M412" s="3"/>
      <c r="N412" s="3"/>
    </row>
    <row r="413" spans="2:14" x14ac:dyDescent="0.35">
      <c r="B413" s="9" t="s">
        <v>18</v>
      </c>
      <c r="C413" s="3">
        <v>1.33718548890951E-2</v>
      </c>
      <c r="D413" s="3">
        <v>37.423910118239903</v>
      </c>
      <c r="E413" s="3">
        <v>0.96877452646048201</v>
      </c>
      <c r="F413" s="3">
        <v>0.99704230618779</v>
      </c>
      <c r="G413" s="3">
        <v>1.8030252329102301</v>
      </c>
      <c r="H413" s="3">
        <v>1.4289297889932</v>
      </c>
      <c r="I413" s="3">
        <v>605.29</v>
      </c>
      <c r="J413" s="3">
        <v>5478790</v>
      </c>
      <c r="K413" s="3">
        <v>416766855168</v>
      </c>
      <c r="L413" s="3">
        <v>4835.41</v>
      </c>
      <c r="M413" s="3"/>
      <c r="N413" s="3"/>
    </row>
    <row r="414" spans="2:14" x14ac:dyDescent="0.35">
      <c r="B414" s="10" t="s">
        <v>32</v>
      </c>
    </row>
    <row r="415" spans="2:14" x14ac:dyDescent="0.35">
      <c r="B415" s="9" t="s">
        <v>11</v>
      </c>
      <c r="C415" s="3">
        <v>1.50918783167806E-2</v>
      </c>
      <c r="D415" s="3">
        <v>36.382427919169899</v>
      </c>
      <c r="E415" s="3">
        <v>0.96615470421601601</v>
      </c>
      <c r="F415" s="3">
        <v>0.99603457796322803</v>
      </c>
      <c r="G415" s="3">
        <v>2.0804509101414999</v>
      </c>
      <c r="H415" s="3">
        <v>1.55744844268516</v>
      </c>
      <c r="I415" s="3">
        <v>604.19000000000005</v>
      </c>
      <c r="J415" s="3">
        <v>5478790</v>
      </c>
      <c r="K415" s="3">
        <v>416766855168</v>
      </c>
      <c r="L415" s="3">
        <v>4836.1000000000004</v>
      </c>
      <c r="M415" s="3"/>
      <c r="N415" s="3"/>
    </row>
    <row r="416" spans="2:14" x14ac:dyDescent="0.35">
      <c r="B416" s="9" t="s">
        <v>12</v>
      </c>
      <c r="C416" s="3">
        <v>1.6896901439995199E-2</v>
      </c>
      <c r="D416" s="3">
        <v>35.409732079470203</v>
      </c>
      <c r="E416" s="3">
        <v>0.95932251918480305</v>
      </c>
      <c r="F416" s="3">
        <v>0.99547751966196496</v>
      </c>
      <c r="G416" s="3">
        <v>2.1831672780472999</v>
      </c>
      <c r="H416" s="3">
        <v>1.7743151664044099</v>
      </c>
      <c r="I416" s="3">
        <v>597.32000000000005</v>
      </c>
      <c r="J416" s="3">
        <v>5478790</v>
      </c>
      <c r="K416" s="3">
        <v>416766855168</v>
      </c>
      <c r="L416" s="3">
        <v>4835.13</v>
      </c>
      <c r="M416" s="3"/>
      <c r="N416" s="3"/>
    </row>
    <row r="417" spans="2:14" x14ac:dyDescent="0.35">
      <c r="B417" s="9" t="s">
        <v>13</v>
      </c>
      <c r="C417" s="3">
        <v>1.8105417647286001E-2</v>
      </c>
      <c r="D417" s="3">
        <v>34.810293982050403</v>
      </c>
      <c r="E417" s="3">
        <v>0.95156275599403894</v>
      </c>
      <c r="F417" s="3">
        <v>0.99501388462546703</v>
      </c>
      <c r="G417" s="3">
        <v>2.2333294092225402</v>
      </c>
      <c r="H417" s="3">
        <v>1.99241228466961</v>
      </c>
      <c r="I417" s="3">
        <v>614.80999999999995</v>
      </c>
      <c r="J417" s="3">
        <v>5478790</v>
      </c>
      <c r="K417" s="3">
        <v>416766855168</v>
      </c>
      <c r="L417" s="3">
        <v>4836.1000000000004</v>
      </c>
      <c r="M417" s="3"/>
      <c r="N417" s="3"/>
    </row>
    <row r="418" spans="2:14" x14ac:dyDescent="0.35">
      <c r="B418" s="9" t="s">
        <v>14</v>
      </c>
      <c r="C418" s="3">
        <v>2.2188368847304001E-2</v>
      </c>
      <c r="D418" s="3">
        <v>33.055243872690099</v>
      </c>
      <c r="E418" s="3">
        <v>0.93473158421181302</v>
      </c>
      <c r="F418" s="3">
        <v>0.99314304932308906</v>
      </c>
      <c r="G418" s="3">
        <v>2.60497965279359</v>
      </c>
      <c r="H418" s="3">
        <v>2.47652371332225</v>
      </c>
      <c r="I418" s="3">
        <v>602.91999999999996</v>
      </c>
      <c r="J418" s="3">
        <v>5478790</v>
      </c>
      <c r="K418" s="3">
        <v>416766855168</v>
      </c>
      <c r="L418" s="3">
        <v>4835.13</v>
      </c>
      <c r="M418" s="3"/>
      <c r="N418" s="3"/>
    </row>
    <row r="419" spans="2:14" x14ac:dyDescent="0.35">
      <c r="B419" s="9" t="s">
        <v>15</v>
      </c>
      <c r="C419" s="3">
        <v>2.6960574330383999E-2</v>
      </c>
      <c r="D419" s="3">
        <v>31.367949484830099</v>
      </c>
      <c r="E419" s="3">
        <v>0.92160306557037297</v>
      </c>
      <c r="F419" s="3">
        <v>0.99212273835960596</v>
      </c>
      <c r="G419" s="3">
        <v>2.7495280112771301</v>
      </c>
      <c r="H419" s="3">
        <v>2.55522883690195</v>
      </c>
      <c r="I419" s="3">
        <v>597.66</v>
      </c>
      <c r="J419" s="3">
        <v>5478790</v>
      </c>
      <c r="K419" s="3">
        <v>416766855168</v>
      </c>
      <c r="L419" s="3">
        <v>4835.13</v>
      </c>
      <c r="M419" s="3"/>
      <c r="N419" s="3"/>
    </row>
    <row r="420" spans="2:14" x14ac:dyDescent="0.35">
      <c r="B420" s="9" t="s">
        <v>16</v>
      </c>
      <c r="C420" s="3">
        <v>2.1225953542965099E-2</v>
      </c>
      <c r="D420" s="3">
        <v>33.439500230470003</v>
      </c>
      <c r="E420" s="3">
        <v>0.94036278149425301</v>
      </c>
      <c r="F420" s="3">
        <v>0.99255819324293004</v>
      </c>
      <c r="G420" s="3">
        <v>2.71107430374862</v>
      </c>
      <c r="H420" s="3">
        <v>2.25934055974535</v>
      </c>
      <c r="I420" s="3">
        <v>605.39</v>
      </c>
      <c r="J420" s="3">
        <v>5478790</v>
      </c>
      <c r="K420" s="3">
        <v>416766855168</v>
      </c>
      <c r="L420" s="3">
        <v>4835.13</v>
      </c>
      <c r="M420" s="3"/>
      <c r="N420" s="3"/>
    </row>
    <row r="421" spans="2:14" x14ac:dyDescent="0.35">
      <c r="B421" s="9" t="s">
        <v>17</v>
      </c>
      <c r="C421" s="3">
        <v>1.32222630424164E-2</v>
      </c>
      <c r="D421" s="3">
        <v>37.508369591244303</v>
      </c>
      <c r="E421" s="3">
        <v>0.97010524294814404</v>
      </c>
      <c r="F421" s="3">
        <v>0.99639927059335698</v>
      </c>
      <c r="G421" s="3">
        <v>1.9286464628847699</v>
      </c>
      <c r="H421" s="3">
        <v>1.4637220255732999</v>
      </c>
      <c r="I421" s="3">
        <v>597.91</v>
      </c>
      <c r="J421" s="3">
        <v>5478790</v>
      </c>
      <c r="K421" s="3">
        <v>416766855168</v>
      </c>
      <c r="L421" s="3">
        <v>4835.13</v>
      </c>
      <c r="M421" s="3"/>
      <c r="N421" s="3"/>
    </row>
    <row r="422" spans="2:14" x14ac:dyDescent="0.35">
      <c r="B422" s="9" t="s">
        <v>18</v>
      </c>
      <c r="C422" s="3">
        <v>1.3288967502943901E-2</v>
      </c>
      <c r="D422" s="3">
        <v>37.474247157326303</v>
      </c>
      <c r="E422" s="3">
        <v>0.96845823081229998</v>
      </c>
      <c r="F422" s="3">
        <v>0.99701654096766401</v>
      </c>
      <c r="G422" s="3">
        <v>1.79222390672952</v>
      </c>
      <c r="H422" s="3">
        <v>1.4360669097890399</v>
      </c>
      <c r="I422" s="3">
        <v>604.54</v>
      </c>
      <c r="J422" s="3">
        <v>5478790</v>
      </c>
      <c r="K422" s="3">
        <v>416766855168</v>
      </c>
      <c r="L422" s="3">
        <v>4835.41</v>
      </c>
      <c r="M422" s="3"/>
      <c r="N422" s="3"/>
    </row>
    <row r="423" spans="2:14" x14ac:dyDescent="0.35">
      <c r="B423" s="10" t="s">
        <v>33</v>
      </c>
    </row>
    <row r="424" spans="2:14" x14ac:dyDescent="0.35">
      <c r="B424" s="9" t="s">
        <v>11</v>
      </c>
      <c r="C424" s="3">
        <v>1.4146157937347401E-2</v>
      </c>
      <c r="D424" s="3">
        <v>36.932510150564397</v>
      </c>
      <c r="E424" s="3">
        <v>0.96518101406962598</v>
      </c>
      <c r="F424" s="3">
        <v>0.99609559341254905</v>
      </c>
      <c r="G424" s="3">
        <v>2.0080384407096399</v>
      </c>
      <c r="H424" s="3">
        <v>1.4894511347333299</v>
      </c>
      <c r="I424" s="3">
        <v>712.25</v>
      </c>
      <c r="J424" s="3">
        <v>5478790</v>
      </c>
      <c r="K424" s="3">
        <v>416766855168</v>
      </c>
      <c r="L424" s="3">
        <v>4836.1000000000004</v>
      </c>
      <c r="M424" s="3"/>
      <c r="N424" s="3"/>
    </row>
    <row r="425" spans="2:14" x14ac:dyDescent="0.35">
      <c r="B425" s="9" t="s">
        <v>12</v>
      </c>
      <c r="C425" s="3">
        <v>1.7323533116089002E-2</v>
      </c>
      <c r="D425" s="3">
        <v>35.193902847684697</v>
      </c>
      <c r="E425" s="3">
        <v>0.95508545491075203</v>
      </c>
      <c r="F425" s="3">
        <v>0.99514040911895296</v>
      </c>
      <c r="G425" s="3">
        <v>2.25982571452227</v>
      </c>
      <c r="H425" s="3">
        <v>1.7601986594938701</v>
      </c>
      <c r="I425" s="3">
        <v>719.04</v>
      </c>
      <c r="J425" s="3">
        <v>5478790</v>
      </c>
      <c r="K425" s="3">
        <v>416766855168</v>
      </c>
      <c r="L425" s="3">
        <v>4835.13</v>
      </c>
      <c r="M425" s="3"/>
      <c r="N425" s="3"/>
    </row>
    <row r="426" spans="2:14" x14ac:dyDescent="0.35">
      <c r="B426" s="9" t="s">
        <v>13</v>
      </c>
      <c r="C426" s="3">
        <v>1.82740215262512E-2</v>
      </c>
      <c r="D426" s="3">
        <v>34.731798361619099</v>
      </c>
      <c r="E426" s="3">
        <v>0.94993891025131405</v>
      </c>
      <c r="F426" s="3">
        <v>0.99493303061903104</v>
      </c>
      <c r="G426" s="3">
        <v>2.2491234767418602</v>
      </c>
      <c r="H426" s="3">
        <v>1.9955168190907899</v>
      </c>
      <c r="I426" s="3">
        <v>713.22</v>
      </c>
      <c r="J426" s="3">
        <v>5478790</v>
      </c>
      <c r="K426" s="3">
        <v>416766855168</v>
      </c>
      <c r="L426" s="3">
        <v>4836.1000000000004</v>
      </c>
      <c r="M426" s="3"/>
      <c r="N426" s="3"/>
    </row>
    <row r="427" spans="2:14" x14ac:dyDescent="0.35">
      <c r="B427" s="9" t="s">
        <v>14</v>
      </c>
      <c r="C427" s="3">
        <v>2.2725084564510601E-2</v>
      </c>
      <c r="D427" s="3">
        <v>32.849102536348902</v>
      </c>
      <c r="E427" s="3">
        <v>0.93246436674558997</v>
      </c>
      <c r="F427" s="3">
        <v>0.992843087548404</v>
      </c>
      <c r="G427" s="3">
        <v>2.6204828505335902</v>
      </c>
      <c r="H427" s="3">
        <v>2.5753200517889501</v>
      </c>
      <c r="I427" s="3">
        <v>722.07</v>
      </c>
      <c r="J427" s="3">
        <v>5478790</v>
      </c>
      <c r="K427" s="3">
        <v>416766855168</v>
      </c>
      <c r="L427" s="3">
        <v>4835.13</v>
      </c>
      <c r="M427" s="3"/>
      <c r="N427" s="3"/>
    </row>
    <row r="428" spans="2:14" x14ac:dyDescent="0.35">
      <c r="B428" s="9" t="s">
        <v>15</v>
      </c>
      <c r="C428" s="3">
        <v>2.8551602159652301E-2</v>
      </c>
      <c r="D428" s="3">
        <v>30.871156080858199</v>
      </c>
      <c r="E428" s="3">
        <v>0.90930227772054195</v>
      </c>
      <c r="F428" s="3">
        <v>0.99122672581025495</v>
      </c>
      <c r="G428" s="3">
        <v>2.88924081615004</v>
      </c>
      <c r="H428" s="3">
        <v>2.6017270572241</v>
      </c>
      <c r="I428" s="3">
        <v>713.7</v>
      </c>
      <c r="J428" s="3">
        <v>5478790</v>
      </c>
      <c r="K428" s="3">
        <v>416766855168</v>
      </c>
      <c r="L428" s="3">
        <v>4835.13</v>
      </c>
      <c r="M428" s="3"/>
      <c r="N428" s="3"/>
    </row>
    <row r="429" spans="2:14" x14ac:dyDescent="0.35">
      <c r="B429" s="9" t="s">
        <v>16</v>
      </c>
      <c r="C429" s="3">
        <v>2.21160332891992E-2</v>
      </c>
      <c r="D429" s="3">
        <v>33.082891987141899</v>
      </c>
      <c r="E429" s="3">
        <v>0.93411354943121105</v>
      </c>
      <c r="F429" s="3">
        <v>0.99229497073983397</v>
      </c>
      <c r="G429" s="3">
        <v>2.7086098180753799</v>
      </c>
      <c r="H429" s="3">
        <v>2.2867729473296499</v>
      </c>
      <c r="I429" s="3">
        <v>715.86</v>
      </c>
      <c r="J429" s="3">
        <v>5478790</v>
      </c>
      <c r="K429" s="3">
        <v>416766855168</v>
      </c>
      <c r="L429" s="3">
        <v>4835.13</v>
      </c>
      <c r="M429" s="3"/>
      <c r="N429" s="3"/>
    </row>
    <row r="430" spans="2:14" x14ac:dyDescent="0.35">
      <c r="B430" s="9" t="s">
        <v>17</v>
      </c>
      <c r="C430" s="3">
        <v>1.32612337210701E-2</v>
      </c>
      <c r="D430" s="3">
        <v>37.481160572808101</v>
      </c>
      <c r="E430" s="3">
        <v>0.968213493456765</v>
      </c>
      <c r="F430" s="3">
        <v>0.996361777790161</v>
      </c>
      <c r="G430" s="3">
        <v>1.9398444303767399</v>
      </c>
      <c r="H430" s="3">
        <v>1.4462319388213101</v>
      </c>
      <c r="I430" s="3">
        <v>716.28</v>
      </c>
      <c r="J430" s="3">
        <v>5478790</v>
      </c>
      <c r="K430" s="3">
        <v>416766855168</v>
      </c>
      <c r="L430" s="3">
        <v>4835.13</v>
      </c>
      <c r="M430" s="3"/>
      <c r="N430" s="3"/>
    </row>
    <row r="431" spans="2:14" x14ac:dyDescent="0.35">
      <c r="B431" s="9" t="s">
        <v>18</v>
      </c>
      <c r="C431" s="3">
        <v>1.3541875903152799E-2</v>
      </c>
      <c r="D431" s="3">
        <v>37.3143808882458</v>
      </c>
      <c r="E431" s="3">
        <v>0.96728207795659005</v>
      </c>
      <c r="F431" s="3">
        <v>0.99701015429950302</v>
      </c>
      <c r="G431" s="3">
        <v>1.80413305896198</v>
      </c>
      <c r="H431" s="3">
        <v>1.43608718691314</v>
      </c>
      <c r="I431" s="3">
        <v>716.89</v>
      </c>
      <c r="J431" s="3">
        <v>5478790</v>
      </c>
      <c r="K431" s="3">
        <v>416766855168</v>
      </c>
      <c r="L431" s="3">
        <v>4835.41</v>
      </c>
      <c r="M431" s="3"/>
      <c r="N431" s="3"/>
    </row>
    <row r="432" spans="2:14" x14ac:dyDescent="0.35">
      <c r="B432" s="10" t="s">
        <v>34</v>
      </c>
    </row>
    <row r="433" spans="2:14" x14ac:dyDescent="0.35">
      <c r="B433" s="9" t="s">
        <v>11</v>
      </c>
      <c r="C433" s="3">
        <v>1.5880815106325701E-2</v>
      </c>
      <c r="D433" s="3">
        <v>35.9468911926866</v>
      </c>
      <c r="E433" s="3">
        <v>0.96554322295880901</v>
      </c>
      <c r="F433" s="3">
        <v>0.99582412637191697</v>
      </c>
      <c r="G433" s="3">
        <v>2.1013510221698102</v>
      </c>
      <c r="H433" s="3">
        <v>1.5843486091227199</v>
      </c>
      <c r="I433" s="3">
        <v>722.93</v>
      </c>
      <c r="J433" s="3">
        <v>5478790</v>
      </c>
      <c r="K433" s="3">
        <v>416766855168</v>
      </c>
      <c r="L433" s="3">
        <v>4836.1000000000004</v>
      </c>
      <c r="M433" s="3"/>
      <c r="N433" s="3"/>
    </row>
    <row r="434" spans="2:14" x14ac:dyDescent="0.35">
      <c r="B434" s="9" t="s">
        <v>12</v>
      </c>
      <c r="C434" s="3">
        <v>1.70993046892551E-2</v>
      </c>
      <c r="D434" s="3">
        <v>35.3072026097121</v>
      </c>
      <c r="E434" s="3">
        <v>0.95909739544618</v>
      </c>
      <c r="F434" s="3">
        <v>0.995505997030943</v>
      </c>
      <c r="G434" s="3">
        <v>2.15753315964389</v>
      </c>
      <c r="H434" s="3">
        <v>1.7930311653907101</v>
      </c>
      <c r="I434" s="3">
        <v>714.14</v>
      </c>
      <c r="J434" s="3">
        <v>5478790</v>
      </c>
      <c r="K434" s="3">
        <v>416766855168</v>
      </c>
      <c r="L434" s="3">
        <v>4835.13</v>
      </c>
      <c r="M434" s="3"/>
      <c r="N434" s="3"/>
    </row>
    <row r="435" spans="2:14" x14ac:dyDescent="0.35">
      <c r="B435" s="9" t="s">
        <v>13</v>
      </c>
      <c r="C435" s="3">
        <v>1.85542526647768E-2</v>
      </c>
      <c r="D435" s="3">
        <v>34.598365244141398</v>
      </c>
      <c r="E435" s="3">
        <v>0.950678249682118</v>
      </c>
      <c r="F435" s="3">
        <v>0.99494520889023197</v>
      </c>
      <c r="G435" s="3">
        <v>2.2550982164821498</v>
      </c>
      <c r="H435" s="3">
        <v>2.0402910569777601</v>
      </c>
      <c r="I435" s="3">
        <v>728.62</v>
      </c>
      <c r="J435" s="3">
        <v>5478790</v>
      </c>
      <c r="K435" s="3">
        <v>416766855168</v>
      </c>
      <c r="L435" s="3">
        <v>4836.1000000000004</v>
      </c>
      <c r="M435" s="3"/>
      <c r="N435" s="3"/>
    </row>
    <row r="436" spans="2:14" x14ac:dyDescent="0.35">
      <c r="B436" s="9" t="s">
        <v>14</v>
      </c>
      <c r="C436" s="3">
        <v>2.2610614196536701E-2</v>
      </c>
      <c r="D436" s="3">
        <v>32.890991974436403</v>
      </c>
      <c r="E436" s="3">
        <v>0.93365389687679301</v>
      </c>
      <c r="F436" s="3">
        <v>0.99337064719039103</v>
      </c>
      <c r="G436" s="3">
        <v>2.5856395350444998</v>
      </c>
      <c r="H436" s="3">
        <v>2.5378692707961301</v>
      </c>
      <c r="I436" s="3">
        <v>720.85</v>
      </c>
      <c r="J436" s="3">
        <v>5478790</v>
      </c>
      <c r="K436" s="3">
        <v>416766855168</v>
      </c>
      <c r="L436" s="3">
        <v>4835.13</v>
      </c>
      <c r="M436" s="3"/>
      <c r="N436" s="3"/>
    </row>
    <row r="437" spans="2:14" x14ac:dyDescent="0.35">
      <c r="B437" s="9" t="s">
        <v>15</v>
      </c>
      <c r="C437" s="3">
        <v>2.6558757804711002E-2</v>
      </c>
      <c r="D437" s="3">
        <v>31.497850957010701</v>
      </c>
      <c r="E437" s="3">
        <v>0.925081967037373</v>
      </c>
      <c r="F437" s="3">
        <v>0.99223211454661298</v>
      </c>
      <c r="G437" s="3">
        <v>2.72763798059249</v>
      </c>
      <c r="H437" s="3">
        <v>2.5469950438575002</v>
      </c>
      <c r="I437" s="3">
        <v>721.92</v>
      </c>
      <c r="J437" s="3">
        <v>5478790</v>
      </c>
      <c r="K437" s="3">
        <v>416766855168</v>
      </c>
      <c r="L437" s="3">
        <v>4835.13</v>
      </c>
      <c r="M437" s="3"/>
      <c r="N437" s="3"/>
    </row>
    <row r="438" spans="2:14" x14ac:dyDescent="0.35">
      <c r="B438" s="9" t="s">
        <v>16</v>
      </c>
      <c r="C438" s="3">
        <v>2.09865604827119E-2</v>
      </c>
      <c r="D438" s="3">
        <v>33.535803709001797</v>
      </c>
      <c r="E438" s="3">
        <v>0.94091175423459505</v>
      </c>
      <c r="F438" s="3">
        <v>0.992788809812027</v>
      </c>
      <c r="G438" s="3">
        <v>2.6007660650912898</v>
      </c>
      <c r="H438" s="3">
        <v>2.2606009430906302</v>
      </c>
      <c r="I438" s="3">
        <v>724.62</v>
      </c>
      <c r="J438" s="3">
        <v>5478790</v>
      </c>
      <c r="K438" s="3">
        <v>416766855168</v>
      </c>
      <c r="L438" s="3">
        <v>4835.13</v>
      </c>
      <c r="M438" s="3"/>
      <c r="N438" s="3"/>
    </row>
    <row r="439" spans="2:14" x14ac:dyDescent="0.35">
      <c r="B439" s="9" t="s">
        <v>17</v>
      </c>
      <c r="C439" s="3">
        <v>1.32170359058275E-2</v>
      </c>
      <c r="D439" s="3">
        <v>37.512130063393599</v>
      </c>
      <c r="E439" s="3">
        <v>0.97015221491575299</v>
      </c>
      <c r="F439" s="3">
        <v>0.996438935191442</v>
      </c>
      <c r="G439" s="3">
        <v>1.9153959281877599</v>
      </c>
      <c r="H439" s="3">
        <v>1.4656763134495701</v>
      </c>
      <c r="I439" s="3">
        <v>725.56</v>
      </c>
      <c r="J439" s="3">
        <v>5478790</v>
      </c>
      <c r="K439" s="3">
        <v>416766855168</v>
      </c>
      <c r="L439" s="3">
        <v>4835.13</v>
      </c>
      <c r="M439" s="3"/>
      <c r="N439" s="3"/>
    </row>
    <row r="440" spans="2:14" x14ac:dyDescent="0.35">
      <c r="B440" s="9" t="s">
        <v>18</v>
      </c>
      <c r="C440" s="3">
        <v>1.3734707860934E-2</v>
      </c>
      <c r="D440" s="3">
        <v>37.193619963203098</v>
      </c>
      <c r="E440" s="3">
        <v>0.96804246640869196</v>
      </c>
      <c r="F440" s="3">
        <v>0.99700739789508597</v>
      </c>
      <c r="G440" s="3">
        <v>1.80159383976948</v>
      </c>
      <c r="H440" s="3">
        <v>1.4516335512377301</v>
      </c>
      <c r="I440" s="3">
        <v>722.05</v>
      </c>
      <c r="J440" s="3">
        <v>5478790</v>
      </c>
      <c r="K440" s="3">
        <v>416766855168</v>
      </c>
      <c r="L440" s="3">
        <v>4835.41</v>
      </c>
      <c r="M440" s="3"/>
      <c r="N440" s="3"/>
    </row>
    <row r="441" spans="2:14" x14ac:dyDescent="0.35">
      <c r="B441" s="10" t="s">
        <v>35</v>
      </c>
    </row>
    <row r="442" spans="2:14" x14ac:dyDescent="0.35">
      <c r="B442" s="9" t="s">
        <v>11</v>
      </c>
      <c r="C442" s="3">
        <v>1.6266511543994298E-2</v>
      </c>
      <c r="D442" s="3">
        <v>35.7400288800537</v>
      </c>
      <c r="E442" s="3">
        <v>0.96408647411565196</v>
      </c>
      <c r="F442" s="3">
        <v>0.995856853695674</v>
      </c>
      <c r="G442" s="3">
        <v>2.1015519375195502</v>
      </c>
      <c r="H442" s="3">
        <v>1.6276716452544699</v>
      </c>
      <c r="I442" s="3">
        <v>714.03</v>
      </c>
      <c r="J442" s="3">
        <v>5478790</v>
      </c>
      <c r="K442" s="3">
        <v>416766855168</v>
      </c>
      <c r="L442" s="3">
        <v>4836.1000000000004</v>
      </c>
      <c r="M442" s="3"/>
      <c r="N442" s="3"/>
    </row>
    <row r="443" spans="2:14" x14ac:dyDescent="0.35">
      <c r="B443" s="9" t="s">
        <v>12</v>
      </c>
      <c r="C443" s="3">
        <v>1.6616191102135299E-2</v>
      </c>
      <c r="D443" s="3">
        <v>35.553198773383102</v>
      </c>
      <c r="E443" s="3">
        <v>0.95874497665426595</v>
      </c>
      <c r="F443" s="3">
        <v>0.99522603537142396</v>
      </c>
      <c r="G443" s="3">
        <v>2.2042270249982399</v>
      </c>
      <c r="H443" s="3">
        <v>1.7738091987972999</v>
      </c>
      <c r="I443" s="3">
        <v>708.98</v>
      </c>
      <c r="J443" s="3">
        <v>5478790</v>
      </c>
      <c r="K443" s="3">
        <v>416766855168</v>
      </c>
      <c r="L443" s="3">
        <v>4835.13</v>
      </c>
      <c r="M443" s="3"/>
      <c r="N443" s="3"/>
    </row>
    <row r="444" spans="2:14" x14ac:dyDescent="0.35">
      <c r="B444" s="9" t="s">
        <v>13</v>
      </c>
      <c r="C444" s="3">
        <v>1.8968042167661299E-2</v>
      </c>
      <c r="D444" s="3">
        <v>34.4108084545704</v>
      </c>
      <c r="E444" s="3">
        <v>0.95010236795012804</v>
      </c>
      <c r="F444" s="3">
        <v>0.99485084744057695</v>
      </c>
      <c r="G444" s="3">
        <v>2.2831480782418101</v>
      </c>
      <c r="H444" s="3">
        <v>2.06048920701395</v>
      </c>
      <c r="I444" s="3">
        <v>715.98</v>
      </c>
      <c r="J444" s="3">
        <v>5478790</v>
      </c>
      <c r="K444" s="3">
        <v>416766855168</v>
      </c>
      <c r="L444" s="3">
        <v>4836.1000000000004</v>
      </c>
      <c r="M444" s="3"/>
      <c r="N444" s="3"/>
    </row>
    <row r="445" spans="2:14" x14ac:dyDescent="0.35">
      <c r="B445" s="9" t="s">
        <v>14</v>
      </c>
      <c r="C445" s="3">
        <v>2.38563005077123E-2</v>
      </c>
      <c r="D445" s="3">
        <v>32.422835407930897</v>
      </c>
      <c r="E445" s="3">
        <v>0.93306409554052705</v>
      </c>
      <c r="F445" s="3">
        <v>0.99320300511901705</v>
      </c>
      <c r="G445" s="3">
        <v>2.5668855311326602</v>
      </c>
      <c r="H445" s="3">
        <v>2.7136915735237701</v>
      </c>
      <c r="I445" s="3">
        <v>713.16</v>
      </c>
      <c r="J445" s="3">
        <v>5478790</v>
      </c>
      <c r="K445" s="3">
        <v>416766855168</v>
      </c>
      <c r="L445" s="3">
        <v>4835.13</v>
      </c>
      <c r="M445" s="3"/>
      <c r="N445" s="3"/>
    </row>
    <row r="446" spans="2:14" x14ac:dyDescent="0.35">
      <c r="B446" s="9" t="s">
        <v>15</v>
      </c>
      <c r="C446" s="3">
        <v>2.6630775871889001E-2</v>
      </c>
      <c r="D446" s="3">
        <v>31.475022395184599</v>
      </c>
      <c r="E446" s="3">
        <v>0.92551590383462701</v>
      </c>
      <c r="F446" s="3">
        <v>0.99192445247900995</v>
      </c>
      <c r="G446" s="3">
        <v>2.7822910613521099</v>
      </c>
      <c r="H446" s="3">
        <v>2.5492618128882998</v>
      </c>
      <c r="I446" s="3">
        <v>705.52</v>
      </c>
      <c r="J446" s="3">
        <v>5478790</v>
      </c>
      <c r="K446" s="3">
        <v>416766855168</v>
      </c>
      <c r="L446" s="3">
        <v>4835.13</v>
      </c>
      <c r="M446" s="3"/>
      <c r="N446" s="3"/>
    </row>
    <row r="447" spans="2:14" x14ac:dyDescent="0.35">
      <c r="B447" s="9" t="s">
        <v>16</v>
      </c>
      <c r="C447" s="3">
        <v>2.15195908846442E-2</v>
      </c>
      <c r="D447" s="3">
        <v>33.320285234299597</v>
      </c>
      <c r="E447" s="3">
        <v>0.94010010835923297</v>
      </c>
      <c r="F447" s="3">
        <v>0.99250399686950297</v>
      </c>
      <c r="G447" s="3">
        <v>2.66194751811347</v>
      </c>
      <c r="H447" s="3">
        <v>2.2937487049063501</v>
      </c>
      <c r="I447" s="3">
        <v>708.37</v>
      </c>
      <c r="J447" s="3">
        <v>5478790</v>
      </c>
      <c r="K447" s="3">
        <v>416766855168</v>
      </c>
      <c r="L447" s="3">
        <v>4835.13</v>
      </c>
      <c r="M447" s="3"/>
      <c r="N447" s="3"/>
    </row>
    <row r="448" spans="2:14" x14ac:dyDescent="0.35">
      <c r="B448" s="9" t="s">
        <v>17</v>
      </c>
      <c r="C448" s="3">
        <v>1.3690180988721099E-2</v>
      </c>
      <c r="D448" s="3">
        <v>37.212872615290699</v>
      </c>
      <c r="E448" s="3">
        <v>0.96992158027387199</v>
      </c>
      <c r="F448" s="3">
        <v>0.99636215522498095</v>
      </c>
      <c r="G448" s="3">
        <v>1.9163648327823799</v>
      </c>
      <c r="H448" s="3">
        <v>1.4624980343297</v>
      </c>
      <c r="I448" s="3">
        <v>708.82</v>
      </c>
      <c r="J448" s="3">
        <v>5478790</v>
      </c>
      <c r="K448" s="3">
        <v>416766855168</v>
      </c>
      <c r="L448" s="3">
        <v>4835.13</v>
      </c>
      <c r="M448" s="3"/>
      <c r="N448" s="3"/>
    </row>
    <row r="449" spans="2:14" x14ac:dyDescent="0.35">
      <c r="B449" s="9" t="s">
        <v>18</v>
      </c>
      <c r="C449" s="3">
        <v>1.36847053385072E-2</v>
      </c>
      <c r="D449" s="3">
        <v>37.225980178153499</v>
      </c>
      <c r="E449" s="3">
        <v>0.96813501202714303</v>
      </c>
      <c r="F449" s="3">
        <v>0.99690977646818901</v>
      </c>
      <c r="G449" s="3">
        <v>1.82982192630267</v>
      </c>
      <c r="H449" s="3">
        <v>1.44607879317351</v>
      </c>
      <c r="I449" s="3">
        <v>709.79</v>
      </c>
      <c r="J449" s="3">
        <v>5478790</v>
      </c>
      <c r="K449" s="3">
        <v>416766855168</v>
      </c>
      <c r="L449" s="3">
        <v>4835.41</v>
      </c>
      <c r="M449" s="3"/>
      <c r="N449" s="3"/>
    </row>
    <row r="450" spans="2:14" x14ac:dyDescent="0.35">
      <c r="B450" s="10" t="s">
        <v>36</v>
      </c>
    </row>
    <row r="451" spans="2:14" x14ac:dyDescent="0.35">
      <c r="B451" s="9" t="s">
        <v>11</v>
      </c>
      <c r="C451" s="3">
        <v>1.5016411912445401E-2</v>
      </c>
      <c r="D451" s="3">
        <v>36.424041225310098</v>
      </c>
      <c r="E451" s="3">
        <v>0.96612962632546995</v>
      </c>
      <c r="F451" s="3">
        <v>0.99595823795939398</v>
      </c>
      <c r="G451" s="3">
        <v>2.0459760012558901</v>
      </c>
      <c r="H451" s="3">
        <v>1.5632223004113499</v>
      </c>
      <c r="I451" s="3">
        <v>708.45</v>
      </c>
      <c r="J451" s="3">
        <v>5478790</v>
      </c>
      <c r="K451" s="3">
        <v>416766855168</v>
      </c>
      <c r="L451" s="3">
        <v>4836.1000000000004</v>
      </c>
      <c r="M451" s="3"/>
      <c r="N451" s="3"/>
    </row>
    <row r="452" spans="2:14" x14ac:dyDescent="0.35">
      <c r="B452" s="9" t="s">
        <v>12</v>
      </c>
      <c r="C452" s="3">
        <v>1.6718517092106901E-2</v>
      </c>
      <c r="D452" s="3">
        <v>35.500885067918198</v>
      </c>
      <c r="E452" s="3">
        <v>0.95935903536594502</v>
      </c>
      <c r="F452" s="3">
        <v>0.99532403102127598</v>
      </c>
      <c r="G452" s="3">
        <v>2.2277095747963398</v>
      </c>
      <c r="H452" s="3">
        <v>1.7596889566270599</v>
      </c>
      <c r="I452" s="3">
        <v>703.92</v>
      </c>
      <c r="J452" s="3">
        <v>5478790</v>
      </c>
      <c r="K452" s="3">
        <v>416766855168</v>
      </c>
      <c r="L452" s="3">
        <v>4835.13</v>
      </c>
      <c r="M452" s="3"/>
      <c r="N452" s="3"/>
    </row>
    <row r="453" spans="2:14" x14ac:dyDescent="0.35">
      <c r="B453" s="9" t="s">
        <v>13</v>
      </c>
      <c r="C453" s="3">
        <v>1.8527524592564799E-2</v>
      </c>
      <c r="D453" s="3">
        <v>34.613789735034402</v>
      </c>
      <c r="E453" s="3">
        <v>0.95086048316195104</v>
      </c>
      <c r="F453" s="3">
        <v>0.99499337373079799</v>
      </c>
      <c r="G453" s="3">
        <v>2.2538243059543399</v>
      </c>
      <c r="H453" s="3">
        <v>2.0098685406408698</v>
      </c>
      <c r="I453" s="3">
        <v>703.96</v>
      </c>
      <c r="J453" s="3">
        <v>5478790</v>
      </c>
      <c r="K453" s="3">
        <v>416766855168</v>
      </c>
      <c r="L453" s="3">
        <v>4836.1000000000004</v>
      </c>
      <c r="M453" s="3"/>
      <c r="N453" s="3"/>
    </row>
    <row r="454" spans="2:14" x14ac:dyDescent="0.35">
      <c r="B454" s="9" t="s">
        <v>14</v>
      </c>
      <c r="C454" s="3">
        <v>2.3782959535546301E-2</v>
      </c>
      <c r="D454" s="3">
        <v>32.454965756345203</v>
      </c>
      <c r="E454" s="3">
        <v>0.93060509802637303</v>
      </c>
      <c r="F454" s="3">
        <v>0.99282728663302</v>
      </c>
      <c r="G454" s="3">
        <v>2.6736008735135801</v>
      </c>
      <c r="H454" s="3">
        <v>2.6830865630699998</v>
      </c>
      <c r="I454" s="3">
        <v>710.39</v>
      </c>
      <c r="J454" s="3">
        <v>5478790</v>
      </c>
      <c r="K454" s="3">
        <v>416766855168</v>
      </c>
      <c r="L454" s="3">
        <v>4835.13</v>
      </c>
      <c r="M454" s="3"/>
      <c r="N454" s="3"/>
    </row>
    <row r="455" spans="2:14" x14ac:dyDescent="0.35">
      <c r="B455" s="9" t="s">
        <v>15</v>
      </c>
      <c r="C455" s="3">
        <v>2.7237188467227402E-2</v>
      </c>
      <c r="D455" s="3">
        <v>31.279014595326402</v>
      </c>
      <c r="E455" s="3">
        <v>0.91937694845504503</v>
      </c>
      <c r="F455" s="3">
        <v>0.99188530787137297</v>
      </c>
      <c r="G455" s="3">
        <v>2.7879678910628698</v>
      </c>
      <c r="H455" s="3">
        <v>2.5659261938026598</v>
      </c>
      <c r="I455" s="3">
        <v>704.42</v>
      </c>
      <c r="J455" s="3">
        <v>5478790</v>
      </c>
      <c r="K455" s="3">
        <v>416766855168</v>
      </c>
      <c r="L455" s="3">
        <v>4835.13</v>
      </c>
      <c r="M455" s="3"/>
      <c r="N455" s="3"/>
    </row>
    <row r="456" spans="2:14" x14ac:dyDescent="0.35">
      <c r="B456" s="9" t="s">
        <v>16</v>
      </c>
      <c r="C456" s="3">
        <v>2.1322291374119801E-2</v>
      </c>
      <c r="D456" s="3">
        <v>33.3996857753001</v>
      </c>
      <c r="E456" s="3">
        <v>0.94141740675633701</v>
      </c>
      <c r="F456" s="3">
        <v>0.99298813337817504</v>
      </c>
      <c r="G456" s="3">
        <v>2.5895483625771498</v>
      </c>
      <c r="H456" s="3">
        <v>2.2510608763674198</v>
      </c>
      <c r="I456" s="3">
        <v>705.8</v>
      </c>
      <c r="J456" s="3">
        <v>5478790</v>
      </c>
      <c r="K456" s="3">
        <v>416766855168</v>
      </c>
      <c r="L456" s="3">
        <v>4835.13</v>
      </c>
      <c r="M456" s="3"/>
      <c r="N456" s="3"/>
    </row>
    <row r="457" spans="2:14" x14ac:dyDescent="0.35">
      <c r="B457" s="9" t="s">
        <v>17</v>
      </c>
      <c r="C457" s="3">
        <v>1.29467017240279E-2</v>
      </c>
      <c r="D457" s="3">
        <v>37.686479592874797</v>
      </c>
      <c r="E457" s="3">
        <v>0.97020595578268498</v>
      </c>
      <c r="F457" s="3">
        <v>0.99639750949624395</v>
      </c>
      <c r="G457" s="3">
        <v>1.9166504798166799</v>
      </c>
      <c r="H457" s="3">
        <v>1.4526666173497</v>
      </c>
      <c r="I457" s="3">
        <v>709.83</v>
      </c>
      <c r="J457" s="3">
        <v>5478790</v>
      </c>
      <c r="K457" s="3">
        <v>416766855168</v>
      </c>
      <c r="L457" s="3">
        <v>4835.13</v>
      </c>
      <c r="M457" s="3"/>
      <c r="N457" s="3"/>
    </row>
    <row r="458" spans="2:14" x14ac:dyDescent="0.35">
      <c r="B458" s="9" t="s">
        <v>18</v>
      </c>
      <c r="C458" s="3">
        <v>1.32947616979889E-2</v>
      </c>
      <c r="D458" s="3">
        <v>37.473263827175202</v>
      </c>
      <c r="E458" s="3">
        <v>0.96866088737684097</v>
      </c>
      <c r="F458" s="3">
        <v>0.99695171918746395</v>
      </c>
      <c r="G458" s="3">
        <v>1.84060853659033</v>
      </c>
      <c r="H458" s="3">
        <v>1.4296400219451799</v>
      </c>
      <c r="I458" s="3">
        <v>706.02</v>
      </c>
      <c r="J458" s="3">
        <v>5478790</v>
      </c>
      <c r="K458" s="3">
        <v>416766855168</v>
      </c>
      <c r="L458" s="3">
        <v>4835.41</v>
      </c>
      <c r="M458" s="3"/>
      <c r="N458" s="3"/>
    </row>
    <row r="459" spans="2:14" x14ac:dyDescent="0.35">
      <c r="B459" s="10" t="s">
        <v>37</v>
      </c>
    </row>
    <row r="460" spans="2:14" x14ac:dyDescent="0.35">
      <c r="B460" s="9" t="s">
        <v>11</v>
      </c>
      <c r="C460" s="3">
        <v>1.60065587564911E-2</v>
      </c>
      <c r="D460" s="3">
        <v>35.877823894767097</v>
      </c>
      <c r="E460" s="3">
        <v>0.964145187890038</v>
      </c>
      <c r="F460" s="3">
        <v>0.99568293784918505</v>
      </c>
      <c r="G460" s="3">
        <v>2.1290051835132999</v>
      </c>
      <c r="H460" s="3">
        <v>1.6215456058991999</v>
      </c>
      <c r="I460" s="3">
        <v>709.76</v>
      </c>
      <c r="J460" s="3">
        <v>5478790</v>
      </c>
      <c r="K460" s="3">
        <v>416766855168</v>
      </c>
      <c r="L460" s="3">
        <v>4836.1000000000004</v>
      </c>
      <c r="M460" s="3"/>
      <c r="N460" s="3"/>
    </row>
    <row r="461" spans="2:14" x14ac:dyDescent="0.35">
      <c r="B461" s="9" t="s">
        <v>12</v>
      </c>
      <c r="C461" s="3">
        <v>1.72712102879072E-2</v>
      </c>
      <c r="D461" s="3">
        <v>35.221661863292603</v>
      </c>
      <c r="E461" s="3">
        <v>0.95884019234224604</v>
      </c>
      <c r="F461" s="3">
        <v>0.99529087777102498</v>
      </c>
      <c r="G461" s="3">
        <v>2.20195768565143</v>
      </c>
      <c r="H461" s="3">
        <v>1.79377907110483</v>
      </c>
      <c r="I461" s="3">
        <v>704.64</v>
      </c>
      <c r="J461" s="3">
        <v>5478790</v>
      </c>
      <c r="K461" s="3">
        <v>416766855168</v>
      </c>
      <c r="L461" s="3">
        <v>4835.13</v>
      </c>
      <c r="M461" s="3"/>
      <c r="N461" s="3"/>
    </row>
    <row r="462" spans="2:14" x14ac:dyDescent="0.35">
      <c r="B462" s="9" t="s">
        <v>13</v>
      </c>
      <c r="C462" s="3">
        <v>1.8268193959140901E-2</v>
      </c>
      <c r="D462" s="3">
        <v>34.734464639810902</v>
      </c>
      <c r="E462" s="3">
        <v>0.95146544287395696</v>
      </c>
      <c r="F462" s="3">
        <v>0.99514256677658197</v>
      </c>
      <c r="G462" s="3">
        <v>2.2071370384031801</v>
      </c>
      <c r="H462" s="3">
        <v>2.01243028846645</v>
      </c>
      <c r="I462" s="3">
        <v>701.86</v>
      </c>
      <c r="J462" s="3">
        <v>5478790</v>
      </c>
      <c r="K462" s="3">
        <v>416766855168</v>
      </c>
      <c r="L462" s="3">
        <v>4836.1000000000004</v>
      </c>
      <c r="M462" s="3"/>
      <c r="N462" s="3"/>
    </row>
    <row r="463" spans="2:14" x14ac:dyDescent="0.35">
      <c r="B463" s="9" t="s">
        <v>14</v>
      </c>
      <c r="C463" s="3">
        <v>2.3157592174585701E-2</v>
      </c>
      <c r="D463" s="3">
        <v>32.682381642318703</v>
      </c>
      <c r="E463" s="3">
        <v>0.93336688833357095</v>
      </c>
      <c r="F463" s="3">
        <v>0.99315651774126201</v>
      </c>
      <c r="G463" s="3">
        <v>2.5855583796059798</v>
      </c>
      <c r="H463" s="3">
        <v>2.60967889152188</v>
      </c>
      <c r="I463" s="3">
        <v>706.4</v>
      </c>
      <c r="J463" s="3">
        <v>5478790</v>
      </c>
      <c r="K463" s="3">
        <v>416766855168</v>
      </c>
      <c r="L463" s="3">
        <v>4835.13</v>
      </c>
      <c r="M463" s="3"/>
      <c r="N463" s="3"/>
    </row>
    <row r="464" spans="2:14" x14ac:dyDescent="0.35">
      <c r="B464" s="9" t="s">
        <v>15</v>
      </c>
      <c r="C464" s="3">
        <v>2.69162530029038E-2</v>
      </c>
      <c r="D464" s="3">
        <v>31.381894639462299</v>
      </c>
      <c r="E464" s="3">
        <v>0.92362241089329999</v>
      </c>
      <c r="F464" s="3">
        <v>0.99189757270031498</v>
      </c>
      <c r="G464" s="3">
        <v>2.7726318540163399</v>
      </c>
      <c r="H464" s="3">
        <v>2.59500871240175</v>
      </c>
      <c r="I464" s="3">
        <v>706.99</v>
      </c>
      <c r="J464" s="3">
        <v>5478790</v>
      </c>
      <c r="K464" s="3">
        <v>416766855168</v>
      </c>
      <c r="L464" s="3">
        <v>4835.13</v>
      </c>
      <c r="M464" s="3"/>
      <c r="N464" s="3"/>
    </row>
    <row r="465" spans="2:14" x14ac:dyDescent="0.35">
      <c r="B465" s="9" t="s">
        <v>16</v>
      </c>
      <c r="C465" s="3">
        <v>2.15204321653291E-2</v>
      </c>
      <c r="D465" s="3">
        <v>33.320340911608703</v>
      </c>
      <c r="E465" s="3">
        <v>0.94071597964989095</v>
      </c>
      <c r="F465" s="3">
        <v>0.99287596599098504</v>
      </c>
      <c r="G465" s="3">
        <v>2.60390125917041</v>
      </c>
      <c r="H465" s="3">
        <v>2.2945736636920402</v>
      </c>
      <c r="I465" s="3">
        <v>707.53</v>
      </c>
      <c r="J465" s="3">
        <v>5478790</v>
      </c>
      <c r="K465" s="3">
        <v>416766855168</v>
      </c>
      <c r="L465" s="3">
        <v>4835.13</v>
      </c>
      <c r="M465" s="3"/>
      <c r="N465" s="3"/>
    </row>
    <row r="466" spans="2:14" x14ac:dyDescent="0.35">
      <c r="B466" s="9" t="s">
        <v>17</v>
      </c>
      <c r="C466" s="3">
        <v>1.32456737344748E-2</v>
      </c>
      <c r="D466" s="3">
        <v>37.494521846632402</v>
      </c>
      <c r="E466" s="3">
        <v>0.96969051969768905</v>
      </c>
      <c r="F466" s="3">
        <v>0.99635641274961595</v>
      </c>
      <c r="G466" s="3">
        <v>1.94254876799883</v>
      </c>
      <c r="H466" s="3">
        <v>1.4681724274261001</v>
      </c>
      <c r="I466" s="3">
        <v>806.91</v>
      </c>
      <c r="J466" s="3">
        <v>5478790</v>
      </c>
      <c r="K466" s="3">
        <v>416766855168</v>
      </c>
      <c r="L466" s="3">
        <v>4835.13</v>
      </c>
      <c r="M466" s="3"/>
      <c r="N466" s="3"/>
    </row>
    <row r="467" spans="2:14" x14ac:dyDescent="0.35">
      <c r="B467" s="9" t="s">
        <v>18</v>
      </c>
      <c r="C467" s="3">
        <v>1.4163092277447499E-2</v>
      </c>
      <c r="D467" s="3">
        <v>36.933611381656299</v>
      </c>
      <c r="E467" s="3">
        <v>0.96793321965957702</v>
      </c>
      <c r="F467" s="3">
        <v>0.99695277316956898</v>
      </c>
      <c r="G467" s="3">
        <v>1.8613942238793</v>
      </c>
      <c r="H467" s="3">
        <v>1.45848551163573</v>
      </c>
      <c r="I467" s="3">
        <v>806.44</v>
      </c>
      <c r="J467" s="3">
        <v>5478790</v>
      </c>
      <c r="K467" s="3">
        <v>416766855168</v>
      </c>
      <c r="L467" s="3">
        <v>4835.41</v>
      </c>
      <c r="M467" s="3"/>
      <c r="N467" s="3"/>
    </row>
    <row r="468" spans="2:14" x14ac:dyDescent="0.35">
      <c r="B468" s="10" t="s">
        <v>38</v>
      </c>
    </row>
    <row r="469" spans="2:14" x14ac:dyDescent="0.35">
      <c r="B469" s="9" t="s">
        <v>11</v>
      </c>
      <c r="C469" s="3">
        <v>1.4507381509388999E-2</v>
      </c>
      <c r="D469" s="3">
        <v>36.714424107280898</v>
      </c>
      <c r="E469" s="3">
        <v>0.96265151329708598</v>
      </c>
      <c r="F469" s="3">
        <v>0.99567483460384898</v>
      </c>
      <c r="G469" s="3">
        <v>2.10244862951666</v>
      </c>
      <c r="H469" s="3">
        <v>1.5449039465007799</v>
      </c>
      <c r="I469" s="3">
        <v>816.98</v>
      </c>
      <c r="J469" s="3">
        <v>5478790</v>
      </c>
      <c r="K469" s="3">
        <v>416766855168</v>
      </c>
      <c r="L469" s="3">
        <v>4836.1000000000004</v>
      </c>
      <c r="M469" s="3"/>
      <c r="N469" s="3"/>
    </row>
    <row r="470" spans="2:14" x14ac:dyDescent="0.35">
      <c r="B470" s="9" t="s">
        <v>12</v>
      </c>
      <c r="C470" s="3">
        <v>1.6758072454358199E-2</v>
      </c>
      <c r="D470" s="3">
        <v>35.479611654116503</v>
      </c>
      <c r="E470" s="3">
        <v>0.95805219903323602</v>
      </c>
      <c r="F470" s="3">
        <v>0.99525479601627498</v>
      </c>
      <c r="G470" s="3">
        <v>2.23002072824658</v>
      </c>
      <c r="H470" s="3">
        <v>1.7538984503147701</v>
      </c>
      <c r="I470" s="3">
        <v>820.76</v>
      </c>
      <c r="J470" s="3">
        <v>5478790</v>
      </c>
      <c r="K470" s="3">
        <v>416766855168</v>
      </c>
      <c r="L470" s="3">
        <v>4835.13</v>
      </c>
      <c r="M470" s="3"/>
      <c r="N470" s="3"/>
    </row>
    <row r="471" spans="2:14" x14ac:dyDescent="0.35">
      <c r="B471" s="9" t="s">
        <v>13</v>
      </c>
      <c r="C471" s="3">
        <v>1.8093489570521201E-2</v>
      </c>
      <c r="D471" s="3">
        <v>34.818969337111298</v>
      </c>
      <c r="E471" s="3">
        <v>0.95161204526688603</v>
      </c>
      <c r="F471" s="3">
        <v>0.99502375343292404</v>
      </c>
      <c r="G471" s="3">
        <v>2.2523570029926301</v>
      </c>
      <c r="H471" s="3">
        <v>1.95664429153355</v>
      </c>
      <c r="I471" s="3">
        <v>818.09</v>
      </c>
      <c r="J471" s="3">
        <v>5478790</v>
      </c>
      <c r="K471" s="3">
        <v>416766855168</v>
      </c>
      <c r="L471" s="3">
        <v>4836.1000000000004</v>
      </c>
      <c r="M471" s="3"/>
      <c r="N471" s="3"/>
    </row>
    <row r="472" spans="2:14" x14ac:dyDescent="0.35">
      <c r="B472" s="9" t="s">
        <v>14</v>
      </c>
      <c r="C472" s="3">
        <v>2.35702427783499E-2</v>
      </c>
      <c r="D472" s="3">
        <v>32.531949804105999</v>
      </c>
      <c r="E472" s="3">
        <v>0.92928333143409603</v>
      </c>
      <c r="F472" s="3">
        <v>0.99274854092394804</v>
      </c>
      <c r="G472" s="3">
        <v>2.6904238166641798</v>
      </c>
      <c r="H472" s="3">
        <v>2.6595241179807498</v>
      </c>
      <c r="I472" s="3">
        <v>792.96</v>
      </c>
      <c r="J472" s="3">
        <v>5478790</v>
      </c>
      <c r="K472" s="3">
        <v>416766855168</v>
      </c>
      <c r="L472" s="3">
        <v>4835.13</v>
      </c>
      <c r="M472" s="3"/>
      <c r="N472" s="3"/>
    </row>
    <row r="473" spans="2:14" x14ac:dyDescent="0.35">
      <c r="B473" s="9" t="s">
        <v>15</v>
      </c>
      <c r="C473" s="3">
        <v>2.7298245352064099E-2</v>
      </c>
      <c r="D473" s="3">
        <v>31.260216514129301</v>
      </c>
      <c r="E473" s="3">
        <v>0.92204584322003502</v>
      </c>
      <c r="F473" s="3">
        <v>0.99157801055532402</v>
      </c>
      <c r="G473" s="3">
        <v>2.8133625621555001</v>
      </c>
      <c r="H473" s="3">
        <v>2.62863821599736</v>
      </c>
      <c r="I473" s="3">
        <v>787.92</v>
      </c>
      <c r="J473" s="3">
        <v>5478790</v>
      </c>
      <c r="K473" s="3">
        <v>416766855168</v>
      </c>
      <c r="L473" s="3">
        <v>4835.13</v>
      </c>
      <c r="M473" s="3"/>
      <c r="N473" s="3"/>
    </row>
    <row r="474" spans="2:14" x14ac:dyDescent="0.35">
      <c r="B474" s="9" t="s">
        <v>16</v>
      </c>
      <c r="C474" s="3">
        <v>2.1026871332675098E-2</v>
      </c>
      <c r="D474" s="3">
        <v>33.517641413817501</v>
      </c>
      <c r="E474" s="3">
        <v>0.93965350484530197</v>
      </c>
      <c r="F474" s="3">
        <v>0.99258878461066902</v>
      </c>
      <c r="G474" s="3">
        <v>2.6116657036440198</v>
      </c>
      <c r="H474" s="3">
        <v>2.2831676746649401</v>
      </c>
      <c r="I474" s="3">
        <v>795.98</v>
      </c>
      <c r="J474" s="3">
        <v>5478790</v>
      </c>
      <c r="K474" s="3">
        <v>416766855168</v>
      </c>
      <c r="L474" s="3">
        <v>4835.13</v>
      </c>
      <c r="M474" s="3"/>
      <c r="N474" s="3"/>
    </row>
    <row r="475" spans="2:14" x14ac:dyDescent="0.35">
      <c r="B475" s="9" t="s">
        <v>17</v>
      </c>
      <c r="C475" s="3">
        <v>1.27486448635276E-2</v>
      </c>
      <c r="D475" s="3">
        <v>37.818476153736803</v>
      </c>
      <c r="E475" s="3">
        <v>0.969415120648768</v>
      </c>
      <c r="F475" s="3">
        <v>0.99615106693547495</v>
      </c>
      <c r="G475" s="3">
        <v>1.9664107700979601</v>
      </c>
      <c r="H475" s="3">
        <v>1.4319614324893299</v>
      </c>
      <c r="I475" s="3">
        <v>798.07</v>
      </c>
      <c r="J475" s="3">
        <v>5478790</v>
      </c>
      <c r="K475" s="3">
        <v>416766855168</v>
      </c>
      <c r="L475" s="3">
        <v>4835.13</v>
      </c>
      <c r="M475" s="3"/>
      <c r="N475" s="3"/>
    </row>
    <row r="476" spans="2:14" x14ac:dyDescent="0.35">
      <c r="B476" s="9" t="s">
        <v>18</v>
      </c>
      <c r="C476" s="3">
        <v>1.32582616697451E-2</v>
      </c>
      <c r="D476" s="3">
        <v>37.495100633286</v>
      </c>
      <c r="E476" s="3">
        <v>0.96771131787357001</v>
      </c>
      <c r="F476" s="3">
        <v>0.99701302298225203</v>
      </c>
      <c r="G476" s="3">
        <v>1.80757868468441</v>
      </c>
      <c r="H476" s="3">
        <v>1.4366440607739099</v>
      </c>
      <c r="I476" s="3">
        <v>619.05999999999995</v>
      </c>
      <c r="J476" s="3">
        <v>5478790</v>
      </c>
      <c r="K476" s="3">
        <v>416766855168</v>
      </c>
      <c r="L476" s="3">
        <v>4835.41</v>
      </c>
      <c r="M476" s="3"/>
      <c r="N476" s="3"/>
    </row>
    <row r="477" spans="2:14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1.8631347495566639E-2</v>
      </c>
      <c r="D477" s="10">
        <f t="shared" ref="D477" si="16">(SUM(D388:D395)+SUM(D397:D404)+SUM(D406:D413)+SUM(D415:D422)+SUM(D424:D431)+SUM(D433:D440)+SUM(D442:D449)+SUM(D451:D458)+SUM(D460:D467)+SUM(D469:D476))/80</f>
        <v>34.818560475942427</v>
      </c>
      <c r="E477" s="10">
        <f t="shared" ref="E477" si="17">(SUM(E388:E395)+SUM(E397:E404)+SUM(E406:E413)+SUM(E415:E422)+SUM(E424:E431)+SUM(E433:E440)+SUM(E442:E449)+SUM(E451:E458)+SUM(E460:E467)+SUM(E469:E476))/80</f>
        <v>0.95076824298090301</v>
      </c>
      <c r="F477" s="10">
        <f t="shared" ref="F477:L477" si="18">(SUM(F388:F395)+SUM(F397:F404)+SUM(F406:F413)+SUM(F415:F422)+SUM(F424:F431)+SUM(F433:F440)+SUM(F442:F449)+SUM(F451:F458)+SUM(F460:F467)+SUM(F469:F476))/80</f>
        <v>0.99466459357995585</v>
      </c>
      <c r="G477" s="10">
        <f t="shared" si="18"/>
        <v>2.2861554989808992</v>
      </c>
      <c r="H477" s="10">
        <f t="shared" si="18"/>
        <v>1.9651159939406113</v>
      </c>
      <c r="I477" s="10">
        <f t="shared" si="18"/>
        <v>698.00874999999996</v>
      </c>
      <c r="J477" s="10">
        <f t="shared" si="18"/>
        <v>5478790</v>
      </c>
      <c r="K477" s="10">
        <f t="shared" si="18"/>
        <v>416766855168</v>
      </c>
      <c r="L477" s="10">
        <f t="shared" si="18"/>
        <v>4835.4075000000003</v>
      </c>
      <c r="M477" s="10"/>
      <c r="N477" s="10"/>
    </row>
    <row r="478" spans="2:14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1.7423205139171366E-2</v>
      </c>
      <c r="D478" s="12">
        <f t="shared" ref="D478:L478" si="19">SUM(D388:D391,D393:D395,D397:D400,D402:D404,D406:D409,D411:D413,D415:D418,D420:D422,D424:D427,D429:D431,D433:D436,D438:D440,D442:D445,D447:D449,D451:D454,D456:D458,D460:D463,D465:D467,D469:D472,D474:D476)/70</f>
        <v>35.317099890217207</v>
      </c>
      <c r="E478" s="12">
        <f t="shared" si="19"/>
        <v>0.95496187748016259</v>
      </c>
      <c r="F478" s="12">
        <f t="shared" si="19"/>
        <v>0.99506717577712367</v>
      </c>
      <c r="G478" s="12">
        <f t="shared" si="19"/>
        <v>2.2145604527743932</v>
      </c>
      <c r="H478" s="12">
        <f t="shared" si="19"/>
        <v>1.8781302668894084</v>
      </c>
      <c r="I478" s="12">
        <f t="shared" si="19"/>
        <v>698.64971428571425</v>
      </c>
      <c r="J478" s="12">
        <f t="shared" si="19"/>
        <v>5478790</v>
      </c>
      <c r="K478" s="12">
        <f t="shared" si="19"/>
        <v>416766855168</v>
      </c>
      <c r="L478" s="12">
        <f t="shared" si="19"/>
        <v>4835.4471428571433</v>
      </c>
    </row>
    <row r="482" spans="2:14" x14ac:dyDescent="0.35">
      <c r="B482" s="10"/>
    </row>
    <row r="483" spans="2:14" x14ac:dyDescent="0.35"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</row>
    <row r="484" spans="2:14" x14ac:dyDescent="0.35"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</row>
    <row r="485" spans="2:14" x14ac:dyDescent="0.35"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</row>
    <row r="486" spans="2:14" x14ac:dyDescent="0.35"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</row>
    <row r="487" spans="2:14" x14ac:dyDescent="0.35"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</row>
    <row r="488" spans="2:14" x14ac:dyDescent="0.35"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</row>
    <row r="489" spans="2:14" x14ac:dyDescent="0.35"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</row>
    <row r="490" spans="2:14" x14ac:dyDescent="0.35"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</row>
    <row r="491" spans="2:14" x14ac:dyDescent="0.35">
      <c r="B491" s="10"/>
    </row>
    <row r="492" spans="2:14" x14ac:dyDescent="0.35"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</row>
    <row r="493" spans="2:14" x14ac:dyDescent="0.35"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</row>
    <row r="494" spans="2:14" x14ac:dyDescent="0.35"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</row>
    <row r="495" spans="2:14" x14ac:dyDescent="0.35"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</row>
    <row r="496" spans="2:14" x14ac:dyDescent="0.35"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</row>
    <row r="497" spans="2:14" x14ac:dyDescent="0.35"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</row>
    <row r="498" spans="2:14" x14ac:dyDescent="0.35"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</row>
    <row r="499" spans="2:14" x14ac:dyDescent="0.35"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</row>
    <row r="500" spans="2:14" x14ac:dyDescent="0.35">
      <c r="B500" s="10"/>
    </row>
    <row r="501" spans="2:14" x14ac:dyDescent="0.35">
      <c r="C501" s="3"/>
      <c r="D501" s="3"/>
      <c r="E501" s="3"/>
      <c r="F501" s="3"/>
      <c r="G501" s="3"/>
      <c r="H501" s="3"/>
      <c r="I501" s="3"/>
      <c r="J501" s="3"/>
      <c r="L501" s="3"/>
      <c r="M501" s="3"/>
      <c r="N501" s="3"/>
    </row>
    <row r="502" spans="2:14" x14ac:dyDescent="0.35">
      <c r="C502" s="3"/>
      <c r="D502" s="3"/>
      <c r="E502" s="3"/>
      <c r="F502" s="3"/>
      <c r="G502" s="3"/>
      <c r="H502" s="3"/>
      <c r="I502" s="3"/>
      <c r="J502" s="3"/>
      <c r="L502" s="3"/>
      <c r="M502" s="3"/>
      <c r="N502" s="3"/>
    </row>
    <row r="503" spans="2:14" x14ac:dyDescent="0.35">
      <c r="C503" s="3"/>
      <c r="D503" s="3"/>
      <c r="E503" s="3"/>
      <c r="F503" s="3"/>
      <c r="G503" s="3"/>
      <c r="H503" s="3"/>
      <c r="I503" s="3"/>
      <c r="J503" s="3"/>
      <c r="L503" s="3"/>
      <c r="M503" s="3"/>
      <c r="N503" s="3"/>
    </row>
    <row r="504" spans="2:14" x14ac:dyDescent="0.35">
      <c r="C504" s="3"/>
      <c r="D504" s="3"/>
      <c r="E504" s="3"/>
      <c r="F504" s="3"/>
      <c r="G504" s="3"/>
      <c r="H504" s="3"/>
      <c r="I504" s="3"/>
      <c r="J504" s="3"/>
      <c r="L504" s="3"/>
      <c r="M504" s="3"/>
      <c r="N504" s="3"/>
    </row>
    <row r="505" spans="2:14" x14ac:dyDescent="0.35">
      <c r="C505" s="3"/>
      <c r="D505" s="3"/>
      <c r="E505" s="3"/>
      <c r="F505" s="3"/>
      <c r="G505" s="3"/>
      <c r="H505" s="3"/>
      <c r="I505" s="3"/>
      <c r="J505" s="3"/>
      <c r="L505" s="3"/>
      <c r="M505" s="3"/>
      <c r="N505" s="3"/>
    </row>
    <row r="506" spans="2:14" x14ac:dyDescent="0.35">
      <c r="C506" s="3"/>
      <c r="D506" s="3"/>
      <c r="E506" s="3"/>
      <c r="F506" s="3"/>
      <c r="G506" s="3"/>
      <c r="H506" s="3"/>
      <c r="I506" s="3"/>
      <c r="J506" s="3"/>
      <c r="L506" s="3"/>
      <c r="M506" s="3"/>
      <c r="N506" s="3"/>
    </row>
    <row r="507" spans="2:14" x14ac:dyDescent="0.35">
      <c r="C507" s="3"/>
      <c r="D507" s="3"/>
      <c r="E507" s="3"/>
      <c r="F507" s="3"/>
      <c r="G507" s="3"/>
      <c r="H507" s="3"/>
      <c r="I507" s="3"/>
      <c r="J507" s="3"/>
      <c r="L507" s="3"/>
      <c r="M507" s="3"/>
      <c r="N507" s="3"/>
    </row>
    <row r="508" spans="2:14" x14ac:dyDescent="0.35">
      <c r="C508" s="3"/>
      <c r="D508" s="3"/>
      <c r="E508" s="3"/>
      <c r="F508" s="3"/>
      <c r="G508" s="3"/>
      <c r="H508" s="3"/>
      <c r="I508" s="3"/>
      <c r="J508" s="3"/>
      <c r="L508" s="3"/>
      <c r="M508" s="3"/>
      <c r="N508" s="3"/>
    </row>
    <row r="509" spans="2:14" x14ac:dyDescent="0.35">
      <c r="B509" s="10"/>
    </row>
    <row r="510" spans="2:14" x14ac:dyDescent="0.35">
      <c r="C510" s="3"/>
      <c r="D510" s="3"/>
      <c r="E510" s="3"/>
      <c r="F510" s="3"/>
      <c r="G510" s="3"/>
      <c r="H510" s="3"/>
      <c r="I510" s="3"/>
      <c r="J510" s="3"/>
      <c r="L510" s="3"/>
      <c r="M510" s="3"/>
      <c r="N510" s="3"/>
    </row>
    <row r="511" spans="2:14" x14ac:dyDescent="0.35">
      <c r="C511" s="3"/>
      <c r="D511" s="3"/>
      <c r="E511" s="3"/>
      <c r="F511" s="3"/>
      <c r="G511" s="3"/>
      <c r="H511" s="3"/>
      <c r="I511" s="3"/>
      <c r="J511" s="3"/>
      <c r="L511" s="3"/>
      <c r="M511" s="3"/>
      <c r="N511" s="3"/>
    </row>
    <row r="512" spans="2:14" x14ac:dyDescent="0.35">
      <c r="C512" s="3"/>
      <c r="D512" s="3"/>
      <c r="E512" s="3"/>
      <c r="F512" s="3"/>
      <c r="G512" s="3"/>
      <c r="H512" s="3"/>
      <c r="I512" s="3"/>
      <c r="J512" s="3"/>
      <c r="L512" s="3"/>
      <c r="M512" s="3"/>
      <c r="N512" s="3"/>
    </row>
    <row r="513" spans="2:14" x14ac:dyDescent="0.35">
      <c r="C513" s="3"/>
      <c r="D513" s="3"/>
      <c r="E513" s="3"/>
      <c r="F513" s="3"/>
      <c r="G513" s="3"/>
      <c r="H513" s="3"/>
      <c r="I513" s="3"/>
      <c r="J513" s="3"/>
      <c r="L513" s="3"/>
      <c r="M513" s="3"/>
      <c r="N513" s="3"/>
    </row>
    <row r="514" spans="2:14" x14ac:dyDescent="0.35">
      <c r="C514" s="3"/>
      <c r="D514" s="3"/>
      <c r="E514" s="3"/>
      <c r="F514" s="3"/>
      <c r="G514" s="3"/>
      <c r="H514" s="3"/>
      <c r="I514" s="3"/>
      <c r="J514" s="3"/>
      <c r="L514" s="3"/>
      <c r="M514" s="3"/>
      <c r="N514" s="3"/>
    </row>
    <row r="515" spans="2:14" x14ac:dyDescent="0.35">
      <c r="C515" s="3"/>
      <c r="D515" s="3"/>
      <c r="E515" s="3"/>
      <c r="F515" s="3"/>
      <c r="G515" s="3"/>
      <c r="H515" s="3"/>
      <c r="I515" s="3"/>
      <c r="J515" s="3"/>
      <c r="L515" s="3"/>
      <c r="M515" s="3"/>
      <c r="N515" s="3"/>
    </row>
    <row r="516" spans="2:14" x14ac:dyDescent="0.35">
      <c r="C516" s="3"/>
      <c r="D516" s="3"/>
      <c r="E516" s="3"/>
      <c r="F516" s="3"/>
      <c r="G516" s="3"/>
      <c r="H516" s="3"/>
      <c r="I516" s="3"/>
      <c r="J516" s="3"/>
      <c r="L516" s="3"/>
      <c r="M516" s="3"/>
      <c r="N516" s="3"/>
    </row>
    <row r="517" spans="2:14" x14ac:dyDescent="0.35">
      <c r="C517" s="3"/>
      <c r="D517" s="3"/>
      <c r="E517" s="3"/>
      <c r="F517" s="3"/>
      <c r="G517" s="3"/>
      <c r="H517" s="3"/>
      <c r="I517" s="3"/>
      <c r="J517" s="3"/>
      <c r="L517" s="3"/>
      <c r="M517" s="3"/>
      <c r="N517" s="3"/>
    </row>
    <row r="518" spans="2:14" x14ac:dyDescent="0.35">
      <c r="B518" s="10"/>
    </row>
    <row r="519" spans="2:14" x14ac:dyDescent="0.35">
      <c r="C519" s="3"/>
      <c r="D519" s="3"/>
      <c r="E519" s="3"/>
      <c r="F519" s="3"/>
      <c r="G519" s="3"/>
      <c r="H519" s="3"/>
      <c r="I519" s="3"/>
      <c r="J519" s="3"/>
      <c r="L519" s="3"/>
      <c r="M519" s="3"/>
      <c r="N519" s="3"/>
    </row>
    <row r="520" spans="2:14" x14ac:dyDescent="0.35">
      <c r="C520" s="3"/>
      <c r="D520" s="3"/>
      <c r="E520" s="3"/>
      <c r="F520" s="3"/>
      <c r="G520" s="3"/>
      <c r="H520" s="3"/>
      <c r="I520" s="3"/>
      <c r="J520" s="3"/>
      <c r="L520" s="3"/>
      <c r="M520" s="3"/>
      <c r="N520" s="3"/>
    </row>
    <row r="521" spans="2:14" x14ac:dyDescent="0.35">
      <c r="C521" s="3"/>
      <c r="D521" s="3"/>
      <c r="E521" s="3"/>
      <c r="F521" s="3"/>
      <c r="G521" s="3"/>
      <c r="H521" s="3"/>
      <c r="I521" s="3"/>
      <c r="J521" s="3"/>
      <c r="L521" s="3"/>
      <c r="M521" s="3"/>
      <c r="N521" s="3"/>
    </row>
    <row r="522" spans="2:14" x14ac:dyDescent="0.35">
      <c r="C522" s="3"/>
      <c r="D522" s="3"/>
      <c r="E522" s="3"/>
      <c r="F522" s="3"/>
      <c r="G522" s="3"/>
      <c r="H522" s="3"/>
      <c r="I522" s="3"/>
      <c r="J522" s="3"/>
      <c r="L522" s="3"/>
      <c r="M522" s="3"/>
      <c r="N522" s="3"/>
    </row>
    <row r="523" spans="2:14" x14ac:dyDescent="0.35">
      <c r="C523" s="3"/>
      <c r="D523" s="3"/>
      <c r="E523" s="3"/>
      <c r="F523" s="3"/>
      <c r="G523" s="3"/>
      <c r="H523" s="3"/>
      <c r="I523" s="3"/>
      <c r="J523" s="3"/>
      <c r="L523" s="3"/>
      <c r="M523" s="3"/>
      <c r="N523" s="3"/>
    </row>
    <row r="524" spans="2:14" x14ac:dyDescent="0.35">
      <c r="C524" s="3"/>
      <c r="D524" s="3"/>
      <c r="E524" s="3"/>
      <c r="F524" s="3"/>
      <c r="G524" s="3"/>
      <c r="H524" s="3"/>
      <c r="I524" s="3"/>
      <c r="J524" s="3"/>
      <c r="L524" s="3"/>
      <c r="M524" s="3"/>
      <c r="N524" s="3"/>
    </row>
    <row r="525" spans="2:14" x14ac:dyDescent="0.35">
      <c r="C525" s="3"/>
      <c r="D525" s="3"/>
      <c r="E525" s="3"/>
      <c r="F525" s="3"/>
      <c r="G525" s="3"/>
      <c r="H525" s="3"/>
      <c r="I525" s="3"/>
      <c r="J525" s="3"/>
      <c r="L525" s="3"/>
      <c r="M525" s="3"/>
      <c r="N525" s="3"/>
    </row>
    <row r="526" spans="2:14" x14ac:dyDescent="0.35">
      <c r="C526" s="3"/>
      <c r="D526" s="3"/>
      <c r="E526" s="3"/>
      <c r="F526" s="3"/>
      <c r="G526" s="3"/>
      <c r="H526" s="3"/>
      <c r="I526" s="3"/>
      <c r="J526" s="3"/>
      <c r="L526" s="3"/>
      <c r="M526" s="3"/>
      <c r="N526" s="3"/>
    </row>
    <row r="527" spans="2:14" x14ac:dyDescent="0.35">
      <c r="B527" s="10"/>
    </row>
    <row r="528" spans="2:14" x14ac:dyDescent="0.35">
      <c r="C528" s="3"/>
      <c r="D528" s="3"/>
      <c r="E528" s="3"/>
      <c r="F528" s="3"/>
      <c r="G528" s="3"/>
      <c r="H528" s="3"/>
      <c r="I528" s="3"/>
      <c r="J528" s="3"/>
      <c r="L528" s="3"/>
      <c r="M528" s="3"/>
      <c r="N528" s="3"/>
    </row>
    <row r="529" spans="2:14" x14ac:dyDescent="0.35">
      <c r="C529" s="3"/>
      <c r="D529" s="3"/>
      <c r="E529" s="3"/>
      <c r="F529" s="3"/>
      <c r="G529" s="3"/>
      <c r="H529" s="3"/>
      <c r="I529" s="3"/>
      <c r="J529" s="3"/>
      <c r="L529" s="3"/>
      <c r="M529" s="3"/>
      <c r="N529" s="3"/>
    </row>
    <row r="530" spans="2:14" x14ac:dyDescent="0.35"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</row>
    <row r="531" spans="2:14" x14ac:dyDescent="0.35">
      <c r="C531" s="3"/>
      <c r="D531" s="3"/>
      <c r="E531" s="3"/>
      <c r="F531" s="3"/>
      <c r="G531" s="3"/>
      <c r="H531" s="3"/>
      <c r="I531" s="3"/>
      <c r="J531" s="3"/>
      <c r="L531" s="3"/>
      <c r="M531" s="3"/>
      <c r="N531" s="3"/>
    </row>
    <row r="532" spans="2:14" x14ac:dyDescent="0.35">
      <c r="C532" s="3"/>
      <c r="D532" s="3"/>
      <c r="E532" s="3"/>
      <c r="F532" s="3"/>
      <c r="G532" s="3"/>
      <c r="H532" s="3"/>
      <c r="I532" s="3"/>
      <c r="J532" s="3"/>
      <c r="L532" s="3"/>
      <c r="M532" s="3"/>
      <c r="N532" s="3"/>
    </row>
    <row r="533" spans="2:14" x14ac:dyDescent="0.35">
      <c r="C533" s="3"/>
      <c r="D533" s="3"/>
      <c r="E533" s="3"/>
      <c r="F533" s="3"/>
      <c r="G533" s="3"/>
      <c r="H533" s="3"/>
      <c r="I533" s="3"/>
      <c r="J533" s="3"/>
      <c r="L533" s="3"/>
      <c r="M533" s="3"/>
      <c r="N533" s="3"/>
    </row>
    <row r="534" spans="2:14" x14ac:dyDescent="0.35">
      <c r="C534" s="3"/>
      <c r="D534" s="3"/>
      <c r="E534" s="3"/>
      <c r="F534" s="3"/>
      <c r="G534" s="3"/>
      <c r="H534" s="3"/>
      <c r="I534" s="3"/>
      <c r="J534" s="3"/>
      <c r="L534" s="3"/>
      <c r="M534" s="3"/>
      <c r="N534" s="3"/>
    </row>
    <row r="535" spans="2:14" x14ac:dyDescent="0.35">
      <c r="C535" s="3"/>
      <c r="D535" s="3"/>
      <c r="E535" s="3"/>
      <c r="F535" s="3"/>
      <c r="G535" s="3"/>
      <c r="H535" s="3"/>
      <c r="I535" s="3"/>
      <c r="J535" s="3"/>
      <c r="L535" s="3"/>
      <c r="M535" s="3"/>
      <c r="N535" s="3"/>
    </row>
    <row r="536" spans="2:14" x14ac:dyDescent="0.35">
      <c r="B536" s="10"/>
    </row>
    <row r="537" spans="2:14" x14ac:dyDescent="0.35">
      <c r="C537" s="3"/>
      <c r="D537" s="3"/>
      <c r="E537" s="3"/>
      <c r="F537" s="3"/>
      <c r="G537" s="3"/>
      <c r="H537" s="3"/>
      <c r="I537" s="3"/>
      <c r="J537" s="3"/>
      <c r="L537" s="3"/>
      <c r="M537" s="3"/>
      <c r="N537" s="3"/>
    </row>
    <row r="538" spans="2:14" x14ac:dyDescent="0.35"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</row>
    <row r="539" spans="2:14" x14ac:dyDescent="0.35">
      <c r="C539" s="3"/>
      <c r="D539" s="3"/>
      <c r="E539" s="3"/>
      <c r="F539" s="3"/>
      <c r="G539" s="3"/>
      <c r="H539" s="3"/>
      <c r="I539" s="3"/>
      <c r="J539" s="3"/>
      <c r="L539" s="3"/>
      <c r="M539" s="3"/>
      <c r="N539" s="3"/>
    </row>
    <row r="540" spans="2:14" x14ac:dyDescent="0.35">
      <c r="C540" s="3"/>
      <c r="D540" s="3"/>
      <c r="E540" s="3"/>
      <c r="F540" s="3"/>
      <c r="G540" s="3"/>
      <c r="H540" s="3"/>
      <c r="I540" s="3"/>
      <c r="J540" s="3"/>
      <c r="L540" s="3"/>
      <c r="M540" s="3"/>
      <c r="N540" s="3"/>
    </row>
    <row r="541" spans="2:14" x14ac:dyDescent="0.35">
      <c r="C541" s="3"/>
      <c r="D541" s="3"/>
      <c r="E541" s="3"/>
      <c r="F541" s="3"/>
      <c r="G541" s="3"/>
      <c r="H541" s="3"/>
      <c r="I541" s="3"/>
      <c r="J541" s="3"/>
      <c r="L541" s="3"/>
      <c r="M541" s="3"/>
      <c r="N541" s="3"/>
    </row>
    <row r="542" spans="2:14" x14ac:dyDescent="0.35">
      <c r="C542" s="3"/>
      <c r="D542" s="3"/>
      <c r="E542" s="3"/>
      <c r="F542" s="3"/>
      <c r="G542" s="3"/>
      <c r="H542" s="3"/>
      <c r="I542" s="3"/>
      <c r="J542" s="3"/>
      <c r="L542" s="3"/>
      <c r="M542" s="3"/>
      <c r="N542" s="3"/>
    </row>
    <row r="543" spans="2:14" x14ac:dyDescent="0.35">
      <c r="C543" s="3"/>
      <c r="D543" s="3"/>
      <c r="E543" s="3"/>
      <c r="F543" s="3"/>
      <c r="G543" s="3"/>
      <c r="H543" s="3"/>
      <c r="I543" s="3"/>
      <c r="J543" s="3"/>
      <c r="L543" s="3"/>
      <c r="M543" s="3"/>
      <c r="N543" s="3"/>
    </row>
    <row r="544" spans="2:14" x14ac:dyDescent="0.35">
      <c r="C544" s="3"/>
      <c r="D544" s="3"/>
      <c r="E544" s="3"/>
      <c r="F544" s="3"/>
      <c r="G544" s="3"/>
      <c r="H544" s="3"/>
      <c r="I544" s="3"/>
      <c r="J544" s="3"/>
      <c r="L544" s="3"/>
      <c r="M544" s="3"/>
      <c r="N544" s="3"/>
    </row>
    <row r="545" spans="2:14" x14ac:dyDescent="0.35">
      <c r="B545" s="10"/>
    </row>
    <row r="546" spans="2:14" x14ac:dyDescent="0.35">
      <c r="C546" s="3"/>
      <c r="D546" s="3"/>
      <c r="E546" s="3"/>
      <c r="F546" s="3"/>
      <c r="G546" s="3"/>
      <c r="H546" s="3"/>
      <c r="I546" s="3"/>
      <c r="J546" s="3"/>
      <c r="L546" s="3"/>
      <c r="M546" s="3"/>
      <c r="N546" s="3"/>
    </row>
    <row r="547" spans="2:14" x14ac:dyDescent="0.35">
      <c r="C547" s="3"/>
      <c r="D547" s="3"/>
      <c r="E547" s="3"/>
      <c r="F547" s="3"/>
      <c r="G547" s="3"/>
      <c r="H547" s="3"/>
      <c r="I547" s="3"/>
      <c r="J547" s="3"/>
      <c r="L547" s="3"/>
      <c r="M547" s="3"/>
      <c r="N547" s="3"/>
    </row>
    <row r="548" spans="2:14" x14ac:dyDescent="0.35">
      <c r="C548" s="3"/>
      <c r="D548" s="3"/>
      <c r="E548" s="3"/>
      <c r="F548" s="3"/>
      <c r="G548" s="3"/>
      <c r="H548" s="3"/>
      <c r="I548" s="3"/>
      <c r="J548" s="3"/>
      <c r="L548" s="3"/>
      <c r="M548" s="3"/>
      <c r="N548" s="3"/>
    </row>
    <row r="549" spans="2:14" x14ac:dyDescent="0.35">
      <c r="C549" s="3"/>
      <c r="D549" s="3"/>
      <c r="E549" s="3"/>
      <c r="F549" s="3"/>
      <c r="G549" s="3"/>
      <c r="H549" s="3"/>
      <c r="I549" s="3"/>
      <c r="J549" s="3"/>
      <c r="L549" s="3"/>
      <c r="M549" s="3"/>
      <c r="N549" s="3"/>
    </row>
    <row r="550" spans="2:14" x14ac:dyDescent="0.35">
      <c r="C550" s="3"/>
      <c r="D550" s="3"/>
      <c r="E550" s="3"/>
      <c r="F550" s="3"/>
      <c r="G550" s="3"/>
      <c r="H550" s="3"/>
      <c r="I550" s="3"/>
      <c r="J550" s="3"/>
      <c r="L550" s="3"/>
      <c r="M550" s="3"/>
      <c r="N550" s="3"/>
    </row>
    <row r="551" spans="2:14" x14ac:dyDescent="0.35">
      <c r="C551" s="3"/>
      <c r="D551" s="3"/>
      <c r="E551" s="3"/>
      <c r="F551" s="3"/>
      <c r="G551" s="3"/>
      <c r="H551" s="3"/>
      <c r="I551" s="3"/>
      <c r="J551" s="3"/>
      <c r="L551" s="3"/>
      <c r="M551" s="3"/>
      <c r="N551" s="3"/>
    </row>
    <row r="552" spans="2:14" x14ac:dyDescent="0.35">
      <c r="C552" s="3"/>
      <c r="D552" s="3"/>
      <c r="E552" s="3"/>
      <c r="F552" s="3"/>
      <c r="G552" s="3"/>
      <c r="H552" s="3"/>
      <c r="I552" s="3"/>
      <c r="J552" s="3"/>
      <c r="L552" s="3"/>
      <c r="M552" s="3"/>
      <c r="N552" s="3"/>
    </row>
    <row r="553" spans="2:14" x14ac:dyDescent="0.35">
      <c r="C553" s="3"/>
      <c r="D553" s="3"/>
      <c r="E553" s="3"/>
      <c r="F553" s="3"/>
      <c r="G553" s="3"/>
      <c r="H553" s="3"/>
      <c r="I553" s="3"/>
      <c r="J553" s="3"/>
      <c r="L553" s="3"/>
      <c r="M553" s="3"/>
      <c r="N553" s="3"/>
    </row>
    <row r="554" spans="2:14" x14ac:dyDescent="0.35">
      <c r="B554" s="10"/>
    </row>
    <row r="555" spans="2:14" x14ac:dyDescent="0.35">
      <c r="C555" s="3"/>
      <c r="D555" s="3"/>
      <c r="E555" s="3"/>
      <c r="F555" s="3"/>
      <c r="G555" s="3"/>
      <c r="H555" s="3"/>
      <c r="I555" s="3"/>
      <c r="J555" s="3"/>
      <c r="L555" s="3"/>
      <c r="M555" s="3"/>
      <c r="N555" s="3"/>
    </row>
    <row r="556" spans="2:14" x14ac:dyDescent="0.35">
      <c r="C556" s="3"/>
      <c r="D556" s="3"/>
      <c r="E556" s="3"/>
      <c r="F556" s="3"/>
      <c r="G556" s="3"/>
      <c r="H556" s="3"/>
      <c r="I556" s="3"/>
      <c r="J556" s="3"/>
      <c r="L556" s="3"/>
      <c r="M556" s="3"/>
      <c r="N556" s="3"/>
    </row>
    <row r="557" spans="2:14" x14ac:dyDescent="0.35">
      <c r="C557" s="3"/>
      <c r="D557" s="3"/>
      <c r="E557" s="3"/>
      <c r="F557" s="3"/>
      <c r="G557" s="3"/>
      <c r="H557" s="3"/>
      <c r="I557" s="3"/>
      <c r="J557" s="3"/>
      <c r="L557" s="3"/>
      <c r="M557" s="3"/>
      <c r="N557" s="3"/>
    </row>
    <row r="558" spans="2:14" x14ac:dyDescent="0.35">
      <c r="C558" s="3"/>
      <c r="D558" s="3"/>
      <c r="E558" s="3"/>
      <c r="F558" s="3"/>
      <c r="G558" s="3"/>
      <c r="H558" s="3"/>
      <c r="I558" s="3"/>
      <c r="J558" s="3"/>
      <c r="L558" s="3"/>
      <c r="M558" s="3"/>
      <c r="N558" s="3"/>
    </row>
    <row r="559" spans="2:14" x14ac:dyDescent="0.35"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</row>
    <row r="560" spans="2:14" x14ac:dyDescent="0.35">
      <c r="C560" s="3"/>
      <c r="D560" s="3"/>
      <c r="E560" s="3"/>
      <c r="F560" s="3"/>
      <c r="G560" s="3"/>
      <c r="H560" s="3"/>
      <c r="I560" s="3"/>
      <c r="J560" s="3"/>
      <c r="L560" s="3"/>
      <c r="M560" s="3"/>
      <c r="N560" s="3"/>
    </row>
    <row r="561" spans="2:14" x14ac:dyDescent="0.35">
      <c r="C561" s="3"/>
      <c r="D561" s="3"/>
      <c r="E561" s="3"/>
      <c r="F561" s="3"/>
      <c r="G561" s="3"/>
      <c r="H561" s="3"/>
      <c r="I561" s="3"/>
      <c r="J561" s="3"/>
      <c r="L561" s="3"/>
      <c r="M561" s="3"/>
      <c r="N561" s="3"/>
    </row>
    <row r="562" spans="2:14" x14ac:dyDescent="0.35"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</row>
    <row r="563" spans="2:14" x14ac:dyDescent="0.35">
      <c r="B563" s="10"/>
    </row>
    <row r="564" spans="2:14" x14ac:dyDescent="0.35">
      <c r="C564" s="3"/>
      <c r="D564" s="3"/>
      <c r="E564" s="3"/>
      <c r="F564" s="3"/>
      <c r="G564" s="3"/>
      <c r="H564" s="3"/>
      <c r="I564" s="3"/>
      <c r="J564" s="3"/>
      <c r="L564" s="3"/>
      <c r="M564" s="3"/>
      <c r="N564" s="3"/>
    </row>
    <row r="565" spans="2:14" x14ac:dyDescent="0.35">
      <c r="C565" s="3"/>
      <c r="D565" s="3"/>
      <c r="E565" s="3"/>
      <c r="F565" s="3"/>
      <c r="G565" s="3"/>
      <c r="H565" s="3"/>
      <c r="I565" s="3"/>
      <c r="J565" s="3"/>
      <c r="L565" s="3"/>
      <c r="M565" s="3"/>
      <c r="N565" s="3"/>
    </row>
    <row r="566" spans="2:14" x14ac:dyDescent="0.35">
      <c r="C566" s="3"/>
      <c r="D566" s="3"/>
      <c r="E566" s="3"/>
      <c r="F566" s="3"/>
      <c r="G566" s="3"/>
      <c r="H566" s="3"/>
      <c r="I566" s="3"/>
      <c r="J566" s="3"/>
      <c r="L566" s="3"/>
      <c r="M566" s="3"/>
      <c r="N566" s="3"/>
    </row>
    <row r="567" spans="2:14" x14ac:dyDescent="0.35">
      <c r="C567" s="3"/>
      <c r="D567" s="3"/>
      <c r="E567" s="3"/>
      <c r="F567" s="3"/>
      <c r="G567" s="3"/>
      <c r="H567" s="3"/>
      <c r="I567" s="3"/>
      <c r="J567" s="3"/>
      <c r="L567" s="3"/>
      <c r="M567" s="3"/>
      <c r="N567" s="3"/>
    </row>
    <row r="568" spans="2:14" x14ac:dyDescent="0.35">
      <c r="C568" s="3"/>
      <c r="D568" s="3"/>
      <c r="E568" s="3"/>
      <c r="F568" s="3"/>
      <c r="G568" s="3"/>
      <c r="H568" s="3"/>
      <c r="I568" s="3"/>
      <c r="J568" s="3"/>
      <c r="L568" s="3"/>
      <c r="M568" s="3"/>
      <c r="N568" s="3"/>
    </row>
    <row r="569" spans="2:14" x14ac:dyDescent="0.35">
      <c r="C569" s="3"/>
      <c r="D569" s="3"/>
      <c r="E569" s="3"/>
      <c r="F569" s="3"/>
      <c r="G569" s="3"/>
      <c r="H569" s="3"/>
      <c r="I569" s="3"/>
      <c r="J569" s="3"/>
      <c r="L569" s="3"/>
      <c r="M569" s="3"/>
      <c r="N569" s="3"/>
    </row>
    <row r="570" spans="2:14" x14ac:dyDescent="0.35">
      <c r="C570" s="3"/>
      <c r="D570" s="3"/>
      <c r="E570" s="3"/>
      <c r="F570" s="3"/>
      <c r="G570" s="3"/>
      <c r="H570" s="3"/>
      <c r="I570" s="3"/>
      <c r="J570" s="3"/>
      <c r="L570" s="3"/>
      <c r="M570" s="3"/>
      <c r="N570" s="3"/>
    </row>
    <row r="571" spans="2:14" x14ac:dyDescent="0.35">
      <c r="C571" s="3"/>
      <c r="D571" s="3"/>
      <c r="E571" s="3"/>
      <c r="F571" s="3"/>
      <c r="G571" s="3"/>
      <c r="H571" s="3"/>
      <c r="I571" s="3"/>
      <c r="J571" s="3"/>
      <c r="L571" s="3"/>
      <c r="M571" s="3"/>
      <c r="N571" s="3"/>
    </row>
    <row r="572" spans="2:14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FAA-BAE5-4F14-996F-C2058C0AEEF8}">
  <dimension ref="B2:M572"/>
  <sheetViews>
    <sheetView topLeftCell="A460" zoomScale="85" zoomScaleNormal="85" workbookViewId="0">
      <selection activeCell="B390" sqref="B390"/>
    </sheetView>
  </sheetViews>
  <sheetFormatPr defaultRowHeight="23.25" x14ac:dyDescent="0.35"/>
  <cols>
    <col min="1" max="1" width="9.140625" style="9"/>
    <col min="2" max="2" width="45.140625" style="9" customWidth="1"/>
    <col min="3" max="3" width="12.7109375" style="9" customWidth="1"/>
    <col min="4" max="5" width="11.5703125" style="9" customWidth="1"/>
    <col min="6" max="6" width="13" style="9" customWidth="1"/>
    <col min="7" max="7" width="15.28515625" style="9" customWidth="1"/>
    <col min="8" max="8" width="13.5703125" style="9" customWidth="1"/>
    <col min="9" max="9" width="38.42578125" style="9" customWidth="1"/>
    <col min="10" max="10" width="20.42578125" style="9" customWidth="1"/>
    <col min="11" max="11" width="25.85546875" style="9" customWidth="1"/>
    <col min="12" max="12" width="45.28515625" style="9" customWidth="1"/>
    <col min="13" max="13" width="26.7109375" style="9" customWidth="1"/>
    <col min="14" max="16384" width="9.140625" style="9"/>
  </cols>
  <sheetData>
    <row r="2" spans="2:12" x14ac:dyDescent="0.35">
      <c r="B2" s="9" t="s">
        <v>24</v>
      </c>
    </row>
    <row r="5" spans="2:12" x14ac:dyDescent="0.35">
      <c r="B5" s="9" t="s">
        <v>1</v>
      </c>
    </row>
    <row r="6" spans="2:12" x14ac:dyDescent="0.3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35">
      <c r="B7" s="10" t="s">
        <v>29</v>
      </c>
    </row>
    <row r="8" spans="2:12" x14ac:dyDescent="0.35">
      <c r="B8" s="9" t="s">
        <v>11</v>
      </c>
      <c r="C8" s="3">
        <v>1.2888102758368001E-2</v>
      </c>
      <c r="D8" s="3">
        <v>37.7050863271308</v>
      </c>
      <c r="E8" s="3">
        <v>0.99169423834349502</v>
      </c>
      <c r="F8" s="3">
        <v>0.99205970803125498</v>
      </c>
      <c r="G8" s="3">
        <v>2.5091785675079601</v>
      </c>
      <c r="H8" s="3">
        <v>1.8893075909405099</v>
      </c>
      <c r="I8" s="3">
        <v>80.010000000000005</v>
      </c>
      <c r="J8" s="3">
        <v>87488</v>
      </c>
      <c r="K8" s="3">
        <v>6719616000</v>
      </c>
      <c r="L8" s="3">
        <v>948.88</v>
      </c>
    </row>
    <row r="9" spans="2:12" x14ac:dyDescent="0.35">
      <c r="B9" s="9" t="s">
        <v>12</v>
      </c>
      <c r="C9" s="3">
        <v>1.27946804074604E-2</v>
      </c>
      <c r="D9" s="3">
        <v>37.775683872257403</v>
      </c>
      <c r="E9" s="3">
        <v>0.99199799794946697</v>
      </c>
      <c r="F9" s="3">
        <v>0.99410774263531199</v>
      </c>
      <c r="G9" s="3">
        <v>2.6723298919870002</v>
      </c>
      <c r="H9" s="3">
        <v>1.9449446043721399</v>
      </c>
      <c r="I9" s="3">
        <v>62.57</v>
      </c>
      <c r="J9" s="3">
        <v>87488</v>
      </c>
      <c r="K9" s="3">
        <v>6719616000</v>
      </c>
      <c r="L9" s="3">
        <v>948.88</v>
      </c>
    </row>
    <row r="10" spans="2:12" x14ac:dyDescent="0.35">
      <c r="B10" s="9" t="s">
        <v>13</v>
      </c>
      <c r="C10" s="3">
        <v>1.51184322497826E-2</v>
      </c>
      <c r="D10" s="3">
        <v>36.343804739030197</v>
      </c>
      <c r="E10" s="3">
        <v>0.98892437668815902</v>
      </c>
      <c r="F10" s="3">
        <v>0.98866999268893296</v>
      </c>
      <c r="G10" s="3">
        <v>4.5909102073816701</v>
      </c>
      <c r="H10" s="3">
        <v>2.2251046634174898</v>
      </c>
      <c r="I10" s="3">
        <v>62.14</v>
      </c>
      <c r="J10" s="3">
        <v>87488</v>
      </c>
      <c r="K10" s="3">
        <v>6719616000</v>
      </c>
      <c r="L10" s="3">
        <v>948.88</v>
      </c>
    </row>
    <row r="11" spans="2:12" x14ac:dyDescent="0.35">
      <c r="B11" s="9" t="s">
        <v>14</v>
      </c>
      <c r="C11" s="3">
        <v>3.03003599688625E-2</v>
      </c>
      <c r="D11" s="3">
        <v>30.3482041257049</v>
      </c>
      <c r="E11" s="3">
        <v>0.96650186102796098</v>
      </c>
      <c r="F11" s="3">
        <v>0.967356671523252</v>
      </c>
      <c r="G11" s="3">
        <v>12.357180732051599</v>
      </c>
      <c r="H11" s="3">
        <v>4.0840761826028</v>
      </c>
      <c r="I11" s="3">
        <v>61.96</v>
      </c>
      <c r="J11" s="3">
        <v>87488</v>
      </c>
      <c r="K11" s="3">
        <v>6719616000</v>
      </c>
      <c r="L11" s="3">
        <v>948.88</v>
      </c>
    </row>
    <row r="12" spans="2:12" x14ac:dyDescent="0.35">
      <c r="B12" s="9" t="s">
        <v>15</v>
      </c>
      <c r="C12" s="3">
        <v>9.9483188153419597E-2</v>
      </c>
      <c r="D12" s="3">
        <v>20.036961026895899</v>
      </c>
      <c r="E12" s="3">
        <v>0.79839275192040204</v>
      </c>
      <c r="F12" s="3">
        <v>0.88792573432343902</v>
      </c>
      <c r="G12" s="3">
        <v>10.6813852432962</v>
      </c>
      <c r="H12" s="3">
        <v>12.609071354108901</v>
      </c>
      <c r="I12" s="3">
        <v>44.92</v>
      </c>
      <c r="J12" s="3">
        <v>66680</v>
      </c>
      <c r="K12" s="3">
        <v>5587891200</v>
      </c>
      <c r="L12" s="3">
        <v>948.88</v>
      </c>
    </row>
    <row r="13" spans="2:12" x14ac:dyDescent="0.35">
      <c r="B13" s="9" t="s">
        <v>16</v>
      </c>
      <c r="C13" s="3">
        <v>1.5919309849639199E-2</v>
      </c>
      <c r="D13" s="3">
        <v>35.8940480550892</v>
      </c>
      <c r="E13" s="3">
        <v>0.98775972685949698</v>
      </c>
      <c r="F13" s="3">
        <v>0.99167648360391103</v>
      </c>
      <c r="G13" s="3">
        <v>3.1514910467521302</v>
      </c>
      <c r="H13" s="3">
        <v>2.2366777786358401</v>
      </c>
      <c r="I13" s="3">
        <v>58.51</v>
      </c>
      <c r="J13" s="3">
        <v>80552</v>
      </c>
      <c r="K13" s="3">
        <v>6342374400</v>
      </c>
      <c r="L13" s="3">
        <v>948.88</v>
      </c>
    </row>
    <row r="14" spans="2:12" x14ac:dyDescent="0.35">
      <c r="B14" s="9" t="s">
        <v>17</v>
      </c>
      <c r="C14" s="3">
        <v>8.3758181955726797E-3</v>
      </c>
      <c r="D14" s="3">
        <v>41.368031194186898</v>
      </c>
      <c r="E14" s="3">
        <v>0.99496283856228696</v>
      </c>
      <c r="F14" s="3">
        <v>0.99355010814797395</v>
      </c>
      <c r="G14" s="3">
        <v>2.10933929520754</v>
      </c>
      <c r="H14" s="3">
        <v>1.2812434900560701</v>
      </c>
      <c r="I14" s="3">
        <v>82.52</v>
      </c>
      <c r="J14" s="3">
        <v>115232</v>
      </c>
      <c r="K14" s="3">
        <v>8228582400</v>
      </c>
      <c r="L14" s="3">
        <v>948.88</v>
      </c>
    </row>
    <row r="15" spans="2:12" x14ac:dyDescent="0.35">
      <c r="B15" s="9" t="s">
        <v>18</v>
      </c>
      <c r="C15" s="3">
        <v>9.4649584229202794E-3</v>
      </c>
      <c r="D15" s="3">
        <v>40.321715249583001</v>
      </c>
      <c r="E15" s="3">
        <v>0.99533117500347201</v>
      </c>
      <c r="F15" s="3">
        <v>0.99380644700505705</v>
      </c>
      <c r="G15" s="3">
        <v>2.1418456591001598</v>
      </c>
      <c r="H15" s="3">
        <v>1.3651563127127899</v>
      </c>
      <c r="I15" s="3">
        <v>175.48</v>
      </c>
      <c r="J15" s="3">
        <v>170720</v>
      </c>
      <c r="K15" s="3">
        <v>11246515200</v>
      </c>
      <c r="L15" s="3">
        <v>948.88</v>
      </c>
    </row>
    <row r="16" spans="2:12" x14ac:dyDescent="0.3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5">
      <c r="B17" s="9" t="s">
        <v>11</v>
      </c>
      <c r="C17" s="3">
        <v>1.24422527586563E-2</v>
      </c>
      <c r="D17" s="3">
        <v>38.010889305478997</v>
      </c>
      <c r="E17" s="3">
        <v>0.99169786489698797</v>
      </c>
      <c r="F17" s="3">
        <v>0.99275952866199002</v>
      </c>
      <c r="G17" s="3">
        <v>2.6567719213980401</v>
      </c>
      <c r="H17" s="3">
        <v>1.8323510703385899</v>
      </c>
      <c r="I17" s="3">
        <v>80.52</v>
      </c>
      <c r="J17" s="3">
        <v>87488</v>
      </c>
      <c r="K17" s="3">
        <v>6719616000</v>
      </c>
      <c r="L17" s="3">
        <v>948.88</v>
      </c>
    </row>
    <row r="18" spans="2:12" x14ac:dyDescent="0.35">
      <c r="B18" s="9" t="s">
        <v>12</v>
      </c>
      <c r="C18" s="3">
        <v>1.401000160738E-2</v>
      </c>
      <c r="D18" s="3">
        <v>36.996506963571399</v>
      </c>
      <c r="E18" s="3">
        <v>0.99102222341048396</v>
      </c>
      <c r="F18" s="3">
        <v>0.992470874538526</v>
      </c>
      <c r="G18" s="3">
        <v>2.22836686935557</v>
      </c>
      <c r="H18" s="3">
        <v>2.0374125591294199</v>
      </c>
      <c r="I18" s="3">
        <v>62.96</v>
      </c>
      <c r="J18" s="3">
        <v>87488</v>
      </c>
      <c r="K18" s="3">
        <v>6719616000</v>
      </c>
      <c r="L18" s="3">
        <v>948.88</v>
      </c>
    </row>
    <row r="19" spans="2:12" x14ac:dyDescent="0.35">
      <c r="B19" s="9" t="s">
        <v>13</v>
      </c>
      <c r="C19" s="3">
        <v>1.5474986463204299E-2</v>
      </c>
      <c r="D19" s="3">
        <v>36.134554650735197</v>
      </c>
      <c r="E19" s="3">
        <v>0.99040703347281001</v>
      </c>
      <c r="F19" s="3">
        <v>0.98955578034847202</v>
      </c>
      <c r="G19" s="3">
        <v>4.2087381907742998</v>
      </c>
      <c r="H19" s="3">
        <v>2.1604272542891101</v>
      </c>
      <c r="I19" s="3">
        <v>62.56</v>
      </c>
      <c r="J19" s="3">
        <v>87488</v>
      </c>
      <c r="K19" s="3">
        <v>6719616000</v>
      </c>
      <c r="L19" s="3">
        <v>948.88</v>
      </c>
    </row>
    <row r="20" spans="2:12" x14ac:dyDescent="0.35">
      <c r="B20" s="9" t="s">
        <v>14</v>
      </c>
      <c r="C20" s="3">
        <v>3.44957294972199E-2</v>
      </c>
      <c r="D20" s="3">
        <v>29.2198727390466</v>
      </c>
      <c r="E20" s="3">
        <v>0.96284276201444097</v>
      </c>
      <c r="F20" s="3">
        <v>0.97106975690603303</v>
      </c>
      <c r="G20" s="3">
        <v>7.4437371139069697</v>
      </c>
      <c r="H20" s="3">
        <v>4.44071920587007</v>
      </c>
      <c r="I20" s="3">
        <v>62.05</v>
      </c>
      <c r="J20" s="3">
        <v>87488</v>
      </c>
      <c r="K20" s="3">
        <v>6719616000</v>
      </c>
      <c r="L20" s="3">
        <v>948.88</v>
      </c>
    </row>
    <row r="21" spans="2:12" x14ac:dyDescent="0.35">
      <c r="B21" s="9" t="s">
        <v>15</v>
      </c>
      <c r="C21" s="3">
        <v>9.9167477646590396E-2</v>
      </c>
      <c r="D21" s="3">
        <v>20.064499986757099</v>
      </c>
      <c r="E21" s="3">
        <v>0.79834023252860398</v>
      </c>
      <c r="F21" s="3">
        <v>0.88891989242175595</v>
      </c>
      <c r="G21" s="3">
        <v>10.836359828474601</v>
      </c>
      <c r="H21" s="3">
        <v>12.514908658663799</v>
      </c>
      <c r="I21" s="3">
        <v>45.11</v>
      </c>
      <c r="J21" s="3">
        <v>66680</v>
      </c>
      <c r="K21" s="3">
        <v>5587891200</v>
      </c>
      <c r="L21" s="3">
        <v>948.88</v>
      </c>
    </row>
    <row r="22" spans="2:12" x14ac:dyDescent="0.35">
      <c r="B22" s="9" t="s">
        <v>16</v>
      </c>
      <c r="C22" s="3">
        <v>1.5986109334159102E-2</v>
      </c>
      <c r="D22" s="3">
        <v>35.859771991387099</v>
      </c>
      <c r="E22" s="3">
        <v>0.98813104289888798</v>
      </c>
      <c r="F22" s="3">
        <v>0.99228474231580799</v>
      </c>
      <c r="G22" s="3">
        <v>4.6363342610762004</v>
      </c>
      <c r="H22" s="3">
        <v>2.25139491530651</v>
      </c>
      <c r="I22" s="3">
        <v>58.57</v>
      </c>
      <c r="J22" s="3">
        <v>80552</v>
      </c>
      <c r="K22" s="3">
        <v>6342374400</v>
      </c>
      <c r="L22" s="3">
        <v>948.88</v>
      </c>
    </row>
    <row r="23" spans="2:12" x14ac:dyDescent="0.35">
      <c r="B23" s="9" t="s">
        <v>17</v>
      </c>
      <c r="C23" s="3">
        <v>8.4548658491793594E-3</v>
      </c>
      <c r="D23" s="3">
        <v>41.288010153232001</v>
      </c>
      <c r="E23" s="3">
        <v>0.99505983026629197</v>
      </c>
      <c r="F23" s="3">
        <v>0.99428490466460495</v>
      </c>
      <c r="G23" s="3">
        <v>2.5234649578059698</v>
      </c>
      <c r="H23" s="3">
        <v>1.28411505099353</v>
      </c>
      <c r="I23" s="3">
        <v>83.59</v>
      </c>
      <c r="J23" s="3">
        <v>115232</v>
      </c>
      <c r="K23" s="3">
        <v>8228582400</v>
      </c>
      <c r="L23" s="3">
        <v>948.88</v>
      </c>
    </row>
    <row r="24" spans="2:12" x14ac:dyDescent="0.35">
      <c r="B24" s="9" t="s">
        <v>18</v>
      </c>
      <c r="C24" s="3">
        <v>9.8310578482342596E-3</v>
      </c>
      <c r="D24" s="3">
        <v>40.008303443634702</v>
      </c>
      <c r="E24" s="3">
        <v>0.99507194792858999</v>
      </c>
      <c r="F24" s="3">
        <v>0.99303858564207004</v>
      </c>
      <c r="G24" s="3">
        <v>2.80098369963107</v>
      </c>
      <c r="H24" s="3">
        <v>1.3990349047696999</v>
      </c>
      <c r="I24" s="3">
        <v>170.73</v>
      </c>
      <c r="J24" s="3">
        <v>170720</v>
      </c>
      <c r="K24" s="3">
        <v>11246515200</v>
      </c>
      <c r="L24" s="3">
        <v>948.88</v>
      </c>
    </row>
    <row r="25" spans="2:12" x14ac:dyDescent="0.35">
      <c r="B25" s="10" t="s">
        <v>31</v>
      </c>
    </row>
    <row r="26" spans="2:12" x14ac:dyDescent="0.35">
      <c r="B26" s="9" t="s">
        <v>11</v>
      </c>
      <c r="C26" s="3">
        <v>1.08427820289555E-2</v>
      </c>
      <c r="D26" s="3">
        <v>39.187382039887403</v>
      </c>
      <c r="E26" s="3">
        <v>0.99388549261846704</v>
      </c>
      <c r="F26" s="3">
        <v>0.99379247400541704</v>
      </c>
      <c r="G26" s="3">
        <v>2.1453356562786299</v>
      </c>
      <c r="H26" s="3">
        <v>1.5906657870530501</v>
      </c>
      <c r="I26" s="3">
        <v>80.67</v>
      </c>
      <c r="J26" s="3">
        <v>87488</v>
      </c>
      <c r="K26" s="3">
        <v>6719616000</v>
      </c>
      <c r="L26" s="3">
        <v>948.88</v>
      </c>
    </row>
    <row r="27" spans="2:12" x14ac:dyDescent="0.35">
      <c r="B27" s="9" t="s">
        <v>12</v>
      </c>
      <c r="C27" s="3">
        <v>1.7815340301323802E-2</v>
      </c>
      <c r="D27" s="3">
        <v>34.934808559734698</v>
      </c>
      <c r="E27" s="3">
        <v>0.98824106989953098</v>
      </c>
      <c r="F27" s="3">
        <v>0.99162061283118996</v>
      </c>
      <c r="G27" s="3">
        <v>3.3154547868266202</v>
      </c>
      <c r="H27" s="3">
        <v>2.33651166552615</v>
      </c>
      <c r="I27" s="3">
        <v>63.03</v>
      </c>
      <c r="J27" s="3">
        <v>87488</v>
      </c>
      <c r="K27" s="3">
        <v>6719616000</v>
      </c>
      <c r="L27" s="3">
        <v>948.88</v>
      </c>
    </row>
    <row r="28" spans="2:12" x14ac:dyDescent="0.35">
      <c r="B28" s="9" t="s">
        <v>13</v>
      </c>
      <c r="C28" s="3">
        <v>1.45558346158439E-2</v>
      </c>
      <c r="D28" s="3">
        <v>36.659795605019703</v>
      </c>
      <c r="E28" s="3">
        <v>0.99014418741464405</v>
      </c>
      <c r="F28" s="3">
        <v>0.99104452963737399</v>
      </c>
      <c r="G28" s="3">
        <v>3.40168163333961</v>
      </c>
      <c r="H28" s="3">
        <v>2.1120097508101798</v>
      </c>
      <c r="I28" s="3">
        <v>62.36</v>
      </c>
      <c r="J28" s="3">
        <v>87488</v>
      </c>
      <c r="K28" s="3">
        <v>6719616000</v>
      </c>
      <c r="L28" s="3">
        <v>948.88</v>
      </c>
    </row>
    <row r="29" spans="2:12" x14ac:dyDescent="0.35">
      <c r="B29" s="9" t="s">
        <v>14</v>
      </c>
      <c r="C29" s="3">
        <v>3.0375070985174401E-2</v>
      </c>
      <c r="D29" s="3">
        <v>30.324199642468098</v>
      </c>
      <c r="E29" s="3">
        <v>0.967816731422669</v>
      </c>
      <c r="F29" s="3">
        <v>0.97000839449739695</v>
      </c>
      <c r="G29" s="3">
        <v>6.1131185528142797</v>
      </c>
      <c r="H29" s="3">
        <v>4.5065912577729703</v>
      </c>
      <c r="I29" s="3">
        <v>61.9</v>
      </c>
      <c r="J29" s="3">
        <v>87488</v>
      </c>
      <c r="K29" s="3">
        <v>6719616000</v>
      </c>
      <c r="L29" s="3">
        <v>948.88</v>
      </c>
    </row>
    <row r="30" spans="2:12" x14ac:dyDescent="0.35">
      <c r="B30" s="9" t="s">
        <v>15</v>
      </c>
      <c r="C30" s="3">
        <v>0.10004422492538</v>
      </c>
      <c r="D30" s="3">
        <v>19.987861155023801</v>
      </c>
      <c r="E30" s="3">
        <v>0.797336064907465</v>
      </c>
      <c r="F30" s="3">
        <v>0.88960973978219104</v>
      </c>
      <c r="G30" s="3">
        <v>15.414944866030201</v>
      </c>
      <c r="H30" s="3">
        <v>12.528451216240599</v>
      </c>
      <c r="I30" s="3">
        <v>45.17</v>
      </c>
      <c r="J30" s="3">
        <v>66680</v>
      </c>
      <c r="K30" s="3">
        <v>5587891200</v>
      </c>
      <c r="L30" s="3">
        <v>948.88</v>
      </c>
    </row>
    <row r="31" spans="2:12" x14ac:dyDescent="0.35">
      <c r="B31" s="9" t="s">
        <v>16</v>
      </c>
      <c r="C31" s="3">
        <v>1.4599735296863399E-2</v>
      </c>
      <c r="D31" s="3">
        <v>36.636574237796403</v>
      </c>
      <c r="E31" s="3">
        <v>0.99072878613446402</v>
      </c>
      <c r="F31" s="3">
        <v>0.99321289182796502</v>
      </c>
      <c r="G31" s="3">
        <v>2.7798482697681699</v>
      </c>
      <c r="H31" s="3">
        <v>1.97462860650501</v>
      </c>
      <c r="I31" s="3">
        <v>58.79</v>
      </c>
      <c r="J31" s="3">
        <v>80552</v>
      </c>
      <c r="K31" s="3">
        <v>6342374400</v>
      </c>
      <c r="L31" s="3">
        <v>948.88</v>
      </c>
    </row>
    <row r="32" spans="2:12" x14ac:dyDescent="0.35">
      <c r="B32" s="9" t="s">
        <v>17</v>
      </c>
      <c r="C32" s="3">
        <v>7.6449553222783699E-3</v>
      </c>
      <c r="D32" s="3">
        <v>42.141036369991099</v>
      </c>
      <c r="E32" s="3">
        <v>0.99571509180740403</v>
      </c>
      <c r="F32" s="3">
        <v>0.99405111574128702</v>
      </c>
      <c r="G32" s="3">
        <v>1.85888009335978</v>
      </c>
      <c r="H32" s="3">
        <v>1.207096557252</v>
      </c>
      <c r="I32" s="3">
        <v>82.9</v>
      </c>
      <c r="J32" s="3">
        <v>115232</v>
      </c>
      <c r="K32" s="3">
        <v>8228582400</v>
      </c>
      <c r="L32" s="3">
        <v>948.88</v>
      </c>
    </row>
    <row r="33" spans="2:12" x14ac:dyDescent="0.35">
      <c r="B33" s="9" t="s">
        <v>18</v>
      </c>
      <c r="C33" s="3">
        <v>9.0084436504058191E-3</v>
      </c>
      <c r="D33" s="3">
        <v>40.739265141494499</v>
      </c>
      <c r="E33" s="3">
        <v>0.99563403526605798</v>
      </c>
      <c r="F33" s="3">
        <v>0.99381345094457296</v>
      </c>
      <c r="G33" s="3">
        <v>1.9497010748654799</v>
      </c>
      <c r="H33" s="3">
        <v>1.3210133337155301</v>
      </c>
      <c r="I33" s="3">
        <v>168.81</v>
      </c>
      <c r="J33" s="3">
        <v>170720</v>
      </c>
      <c r="K33" s="3">
        <v>11246515200</v>
      </c>
      <c r="L33" s="3">
        <v>948.88</v>
      </c>
    </row>
    <row r="34" spans="2:12" x14ac:dyDescent="0.35">
      <c r="B34" s="10" t="s">
        <v>32</v>
      </c>
    </row>
    <row r="35" spans="2:12" x14ac:dyDescent="0.35">
      <c r="B35" s="9" t="s">
        <v>11</v>
      </c>
      <c r="C35" s="3">
        <v>1.23377242617254E-2</v>
      </c>
      <c r="D35" s="3">
        <v>38.085070760365802</v>
      </c>
      <c r="E35" s="3">
        <v>0.99256439442391897</v>
      </c>
      <c r="F35" s="3">
        <v>0.99297582010053498</v>
      </c>
      <c r="G35" s="3">
        <v>2.4075053548940399</v>
      </c>
      <c r="H35" s="3">
        <v>1.79985601847544</v>
      </c>
      <c r="I35" s="3">
        <v>80.42</v>
      </c>
      <c r="J35" s="3">
        <v>87488</v>
      </c>
      <c r="K35" s="3">
        <v>6719616000</v>
      </c>
      <c r="L35" s="3">
        <v>948.88</v>
      </c>
    </row>
    <row r="36" spans="2:12" x14ac:dyDescent="0.35">
      <c r="B36" s="9" t="s">
        <v>12</v>
      </c>
      <c r="C36" s="3">
        <v>1.2191352179216099E-2</v>
      </c>
      <c r="D36" s="3">
        <v>38.186044167857098</v>
      </c>
      <c r="E36" s="3">
        <v>0.99243683399342897</v>
      </c>
      <c r="F36" s="3">
        <v>0.99350967257566403</v>
      </c>
      <c r="G36" s="3">
        <v>2.1678297720707902</v>
      </c>
      <c r="H36" s="3">
        <v>1.8071226994220899</v>
      </c>
      <c r="I36" s="3">
        <v>62.66</v>
      </c>
      <c r="J36" s="3">
        <v>87488</v>
      </c>
      <c r="K36" s="3">
        <v>6719616000</v>
      </c>
      <c r="L36" s="3">
        <v>948.88</v>
      </c>
    </row>
    <row r="37" spans="2:12" x14ac:dyDescent="0.35">
      <c r="B37" s="9" t="s">
        <v>13</v>
      </c>
      <c r="C37" s="3">
        <v>2.26680646613527E-2</v>
      </c>
      <c r="D37" s="3">
        <v>32.853814286185901</v>
      </c>
      <c r="E37" s="3">
        <v>0.981919013649456</v>
      </c>
      <c r="F37" s="3">
        <v>0.98510477790482598</v>
      </c>
      <c r="G37" s="3">
        <v>5.1334241399755598</v>
      </c>
      <c r="H37" s="3">
        <v>2.9527592935316198</v>
      </c>
      <c r="I37" s="3">
        <v>62.43</v>
      </c>
      <c r="J37" s="3">
        <v>87488</v>
      </c>
      <c r="K37" s="3">
        <v>6719616000</v>
      </c>
      <c r="L37" s="3">
        <v>948.88</v>
      </c>
    </row>
    <row r="38" spans="2:12" x14ac:dyDescent="0.35">
      <c r="B38" s="9" t="s">
        <v>14</v>
      </c>
      <c r="C38" s="3">
        <v>3.0284708796727101E-2</v>
      </c>
      <c r="D38" s="3">
        <v>30.344922477749702</v>
      </c>
      <c r="E38" s="3">
        <v>0.96829672244471499</v>
      </c>
      <c r="F38" s="3">
        <v>0.97633003301920596</v>
      </c>
      <c r="G38" s="3">
        <v>5.9683246859768397</v>
      </c>
      <c r="H38" s="3">
        <v>4.04788215641726</v>
      </c>
      <c r="I38" s="3">
        <v>61.76</v>
      </c>
      <c r="J38" s="3">
        <v>87488</v>
      </c>
      <c r="K38" s="3">
        <v>6719616000</v>
      </c>
      <c r="L38" s="3">
        <v>948.88</v>
      </c>
    </row>
    <row r="39" spans="2:12" x14ac:dyDescent="0.35">
      <c r="B39" s="9" t="s">
        <v>15</v>
      </c>
      <c r="C39" s="3">
        <v>9.8779166608471899E-2</v>
      </c>
      <c r="D39" s="3">
        <v>20.0984724069198</v>
      </c>
      <c r="E39" s="3">
        <v>0.79882881749062895</v>
      </c>
      <c r="F39" s="3">
        <v>0.89029917371197298</v>
      </c>
      <c r="G39" s="3">
        <v>10.526684718089999</v>
      </c>
      <c r="H39" s="3">
        <v>12.411362990846399</v>
      </c>
      <c r="I39" s="3">
        <v>45.18</v>
      </c>
      <c r="J39" s="3">
        <v>66680</v>
      </c>
      <c r="K39" s="3">
        <v>5587891200</v>
      </c>
      <c r="L39" s="3">
        <v>948.88</v>
      </c>
    </row>
    <row r="40" spans="2:12" x14ac:dyDescent="0.35">
      <c r="B40" s="9" t="s">
        <v>16</v>
      </c>
      <c r="C40" s="3">
        <v>1.54032280644414E-2</v>
      </c>
      <c r="D40" s="3">
        <v>36.177909312702297</v>
      </c>
      <c r="E40" s="3">
        <v>0.99002556546181897</v>
      </c>
      <c r="F40" s="3">
        <v>0.99286169192398999</v>
      </c>
      <c r="G40" s="3">
        <v>2.6126933177323401</v>
      </c>
      <c r="H40" s="3">
        <v>2.06892833262033</v>
      </c>
      <c r="I40" s="3">
        <v>58.6</v>
      </c>
      <c r="J40" s="3">
        <v>80552</v>
      </c>
      <c r="K40" s="3">
        <v>6342374400</v>
      </c>
      <c r="L40" s="3">
        <v>948.88</v>
      </c>
    </row>
    <row r="41" spans="2:12" x14ac:dyDescent="0.35">
      <c r="B41" s="9" t="s">
        <v>17</v>
      </c>
      <c r="C41" s="3">
        <v>9.9359299227883505E-3</v>
      </c>
      <c r="D41" s="3">
        <v>39.935778037553199</v>
      </c>
      <c r="E41" s="3">
        <v>0.992069375518978</v>
      </c>
      <c r="F41" s="3">
        <v>0.99318281587556601</v>
      </c>
      <c r="G41" s="3">
        <v>2.6550307373548399</v>
      </c>
      <c r="H41" s="3">
        <v>1.4006932533558401</v>
      </c>
      <c r="I41" s="3">
        <v>82.77</v>
      </c>
      <c r="J41" s="3">
        <v>115232</v>
      </c>
      <c r="K41" s="3">
        <v>8228582400</v>
      </c>
      <c r="L41" s="3">
        <v>948.88</v>
      </c>
    </row>
    <row r="42" spans="2:12" x14ac:dyDescent="0.35">
      <c r="B42" s="9" t="s">
        <v>18</v>
      </c>
      <c r="C42" s="3">
        <v>9.3926722477551197E-3</v>
      </c>
      <c r="D42" s="3">
        <v>40.385794873320499</v>
      </c>
      <c r="E42" s="3">
        <v>0.99568911567225604</v>
      </c>
      <c r="F42" s="3">
        <v>0.99455320761661803</v>
      </c>
      <c r="G42" s="3">
        <v>1.7180662321492099</v>
      </c>
      <c r="H42" s="3">
        <v>1.3322035314535401</v>
      </c>
      <c r="I42" s="3">
        <v>175.8</v>
      </c>
      <c r="J42" s="3">
        <v>170720</v>
      </c>
      <c r="K42" s="3">
        <v>11246515200</v>
      </c>
      <c r="L42" s="3">
        <v>948.88</v>
      </c>
    </row>
    <row r="43" spans="2:12" x14ac:dyDescent="0.35">
      <c r="B43" s="10" t="s">
        <v>33</v>
      </c>
    </row>
    <row r="44" spans="2:12" x14ac:dyDescent="0.35">
      <c r="B44" s="9" t="s">
        <v>11</v>
      </c>
      <c r="C44" s="3">
        <v>1.06390693665521E-2</v>
      </c>
      <c r="D44" s="3">
        <v>39.355141183096002</v>
      </c>
      <c r="E44" s="3">
        <v>0.994037179466015</v>
      </c>
      <c r="F44" s="3">
        <v>0.994644250168771</v>
      </c>
      <c r="G44" s="3">
        <v>1.6976782601762701</v>
      </c>
      <c r="H44" s="3">
        <v>1.5897279167026399</v>
      </c>
      <c r="I44" s="3">
        <v>80.8</v>
      </c>
      <c r="J44" s="3">
        <v>87488</v>
      </c>
      <c r="K44" s="3">
        <v>6719616000</v>
      </c>
      <c r="L44" s="3">
        <v>948.88</v>
      </c>
    </row>
    <row r="45" spans="2:12" x14ac:dyDescent="0.35">
      <c r="B45" s="9" t="s">
        <v>12</v>
      </c>
      <c r="C45" s="3">
        <v>1.18093412310905E-2</v>
      </c>
      <c r="D45" s="3">
        <v>38.460746429458702</v>
      </c>
      <c r="E45" s="3">
        <v>0.99300101502593197</v>
      </c>
      <c r="F45" s="3">
        <v>0.99465739579956003</v>
      </c>
      <c r="G45" s="3">
        <v>2.11471017651888</v>
      </c>
      <c r="H45" s="3">
        <v>1.7350693263203401</v>
      </c>
      <c r="I45" s="3">
        <v>62.53</v>
      </c>
      <c r="J45" s="3">
        <v>87488</v>
      </c>
      <c r="K45" s="3">
        <v>6719616000</v>
      </c>
      <c r="L45" s="3">
        <v>948.88</v>
      </c>
    </row>
    <row r="46" spans="2:12" x14ac:dyDescent="0.35">
      <c r="B46" s="9" t="s">
        <v>13</v>
      </c>
      <c r="C46" s="3">
        <v>1.7283468319823001E-2</v>
      </c>
      <c r="D46" s="3">
        <v>35.168953707532502</v>
      </c>
      <c r="E46" s="3">
        <v>0.98958179223172504</v>
      </c>
      <c r="F46" s="3">
        <v>0.99019126391095602</v>
      </c>
      <c r="G46" s="3">
        <v>5.2271835337728199</v>
      </c>
      <c r="H46" s="3">
        <v>2.1569615736155598</v>
      </c>
      <c r="I46" s="3">
        <v>62.44</v>
      </c>
      <c r="J46" s="3">
        <v>87488</v>
      </c>
      <c r="K46" s="3">
        <v>6719616000</v>
      </c>
      <c r="L46" s="3">
        <v>948.88</v>
      </c>
    </row>
    <row r="47" spans="2:12" x14ac:dyDescent="0.35">
      <c r="B47" s="9" t="s">
        <v>14</v>
      </c>
      <c r="C47" s="3">
        <v>3.20635031470934E-2</v>
      </c>
      <c r="D47" s="3">
        <v>29.857076961294201</v>
      </c>
      <c r="E47" s="3">
        <v>0.96345080704861297</v>
      </c>
      <c r="F47" s="3">
        <v>0.95701762462193096</v>
      </c>
      <c r="G47" s="3">
        <v>11.467988771978</v>
      </c>
      <c r="H47" s="3">
        <v>4.5960735660893004</v>
      </c>
      <c r="I47" s="3">
        <v>61.97</v>
      </c>
      <c r="J47" s="3">
        <v>87488</v>
      </c>
      <c r="K47" s="3">
        <v>6719616000</v>
      </c>
      <c r="L47" s="3">
        <v>948.88</v>
      </c>
    </row>
    <row r="48" spans="2:12" x14ac:dyDescent="0.35">
      <c r="B48" s="9" t="s">
        <v>15</v>
      </c>
      <c r="C48" s="3">
        <v>0.151815469367587</v>
      </c>
      <c r="D48" s="3">
        <v>16.3665413537089</v>
      </c>
      <c r="E48" s="3">
        <v>0.452817040913922</v>
      </c>
      <c r="F48" s="3">
        <v>0.80547280781516295</v>
      </c>
      <c r="G48" s="3">
        <v>15.059344238606499</v>
      </c>
      <c r="H48" s="3">
        <v>17.5769710271036</v>
      </c>
      <c r="I48" s="3">
        <v>45.14</v>
      </c>
      <c r="J48" s="3">
        <v>66680</v>
      </c>
      <c r="K48" s="3">
        <v>5587891200</v>
      </c>
      <c r="L48" s="3">
        <v>948.88</v>
      </c>
    </row>
    <row r="49" spans="2:12" x14ac:dyDescent="0.35">
      <c r="B49" s="9" t="s">
        <v>16</v>
      </c>
      <c r="C49" s="3">
        <v>1.44322282973281E-2</v>
      </c>
      <c r="D49" s="3">
        <v>36.737908702480297</v>
      </c>
      <c r="E49" s="3">
        <v>0.99098216770488001</v>
      </c>
      <c r="F49" s="3">
        <v>0.99270237913252402</v>
      </c>
      <c r="G49" s="3">
        <v>3.2081442950281902</v>
      </c>
      <c r="H49" s="3">
        <v>1.9630828120433399</v>
      </c>
      <c r="I49" s="3">
        <v>58.75</v>
      </c>
      <c r="J49" s="3">
        <v>80552</v>
      </c>
      <c r="K49" s="3">
        <v>6342374400</v>
      </c>
      <c r="L49" s="3">
        <v>948.88</v>
      </c>
    </row>
    <row r="50" spans="2:12" x14ac:dyDescent="0.35">
      <c r="B50" s="9" t="s">
        <v>17</v>
      </c>
      <c r="C50" s="3">
        <v>8.3428497033929197E-3</v>
      </c>
      <c r="D50" s="3">
        <v>41.409763782244802</v>
      </c>
      <c r="E50" s="3">
        <v>0.99544893438815996</v>
      </c>
      <c r="F50" s="3">
        <v>0.99435186435872303</v>
      </c>
      <c r="G50" s="3">
        <v>1.74942223803055</v>
      </c>
      <c r="H50" s="3">
        <v>1.28261155560248</v>
      </c>
      <c r="I50" s="3">
        <v>82.87</v>
      </c>
      <c r="J50" s="3">
        <v>115232</v>
      </c>
      <c r="K50" s="3">
        <v>8228582400</v>
      </c>
      <c r="L50" s="3">
        <v>948.88</v>
      </c>
    </row>
    <row r="51" spans="2:12" x14ac:dyDescent="0.35">
      <c r="B51" s="9" t="s">
        <v>18</v>
      </c>
      <c r="C51" s="3">
        <v>8.2827140917765291E-3</v>
      </c>
      <c r="D51" s="3">
        <v>41.4639199267707</v>
      </c>
      <c r="E51" s="3">
        <v>0.995855061366689</v>
      </c>
      <c r="F51" s="3">
        <v>0.99474994079506796</v>
      </c>
      <c r="G51" s="3">
        <v>1.8170546946552899</v>
      </c>
      <c r="H51" s="3">
        <v>1.2703054757088199</v>
      </c>
      <c r="I51" s="3">
        <v>171.09</v>
      </c>
      <c r="J51" s="3">
        <v>170720</v>
      </c>
      <c r="K51" s="3">
        <v>11246515200</v>
      </c>
      <c r="L51" s="3">
        <v>948.88</v>
      </c>
    </row>
    <row r="52" spans="2:12" x14ac:dyDescent="0.35">
      <c r="B52" s="10" t="s">
        <v>34</v>
      </c>
    </row>
    <row r="53" spans="2:12" x14ac:dyDescent="0.35">
      <c r="B53" s="9" t="s">
        <v>11</v>
      </c>
      <c r="C53" s="3">
        <v>1.27072300376289E-2</v>
      </c>
      <c r="D53" s="3">
        <v>37.827914783938297</v>
      </c>
      <c r="E53" s="3">
        <v>0.99139000726199999</v>
      </c>
      <c r="F53" s="3">
        <v>0.99281402247913597</v>
      </c>
      <c r="G53" s="3">
        <v>2.4188512931522999</v>
      </c>
      <c r="H53" s="3">
        <v>1.8810663273766499</v>
      </c>
      <c r="I53" s="3">
        <v>80.5</v>
      </c>
      <c r="J53" s="3">
        <v>87488</v>
      </c>
      <c r="K53" s="3">
        <v>6719616000</v>
      </c>
      <c r="L53" s="3">
        <v>948.88</v>
      </c>
    </row>
    <row r="54" spans="2:12" x14ac:dyDescent="0.35">
      <c r="B54" s="9" t="s">
        <v>12</v>
      </c>
      <c r="C54" s="3">
        <v>1.33356466454468E-2</v>
      </c>
      <c r="D54" s="3">
        <v>37.4197327803641</v>
      </c>
      <c r="E54" s="3">
        <v>0.99028738951167095</v>
      </c>
      <c r="F54" s="3">
        <v>0.99239876019918905</v>
      </c>
      <c r="G54" s="3">
        <v>2.7675946416660402</v>
      </c>
      <c r="H54" s="3">
        <v>1.9344387062116</v>
      </c>
      <c r="I54" s="3">
        <v>62.74</v>
      </c>
      <c r="J54" s="3">
        <v>87488</v>
      </c>
      <c r="K54" s="3">
        <v>6719616000</v>
      </c>
      <c r="L54" s="3">
        <v>948.88</v>
      </c>
    </row>
    <row r="55" spans="2:12" x14ac:dyDescent="0.35">
      <c r="B55" s="9" t="s">
        <v>13</v>
      </c>
      <c r="C55" s="3">
        <v>1.7464891914539801E-2</v>
      </c>
      <c r="D55" s="3">
        <v>35.089399115500498</v>
      </c>
      <c r="E55" s="3">
        <v>0.98952559775383797</v>
      </c>
      <c r="F55" s="3">
        <v>0.98994097007686499</v>
      </c>
      <c r="G55" s="3">
        <v>3.1767087900692301</v>
      </c>
      <c r="H55" s="3">
        <v>2.2753712271707802</v>
      </c>
      <c r="I55" s="3">
        <v>62.31</v>
      </c>
      <c r="J55" s="3">
        <v>87488</v>
      </c>
      <c r="K55" s="3">
        <v>6719616000</v>
      </c>
      <c r="L55" s="3">
        <v>948.88</v>
      </c>
    </row>
    <row r="56" spans="2:12" x14ac:dyDescent="0.35">
      <c r="B56" s="9" t="s">
        <v>14</v>
      </c>
      <c r="C56" s="3">
        <v>3.9546510367710598E-2</v>
      </c>
      <c r="D56" s="3">
        <v>28.034613886101202</v>
      </c>
      <c r="E56" s="3">
        <v>0.95101113830926398</v>
      </c>
      <c r="F56" s="3">
        <v>0.95941739395723802</v>
      </c>
      <c r="G56" s="3">
        <v>7.5039147376413897</v>
      </c>
      <c r="H56" s="3">
        <v>4.9124731147668603</v>
      </c>
      <c r="I56" s="3">
        <v>62.02</v>
      </c>
      <c r="J56" s="3">
        <v>87488</v>
      </c>
      <c r="K56" s="3">
        <v>6719616000</v>
      </c>
      <c r="L56" s="3">
        <v>948.88</v>
      </c>
    </row>
    <row r="57" spans="2:12" x14ac:dyDescent="0.35">
      <c r="B57" s="9" t="s">
        <v>15</v>
      </c>
      <c r="C57" s="3">
        <v>9.9165407681034407E-2</v>
      </c>
      <c r="D57" s="3">
        <v>20.0647010263285</v>
      </c>
      <c r="E57" s="3">
        <v>0.79862799150321695</v>
      </c>
      <c r="F57" s="3">
        <v>0.88956188585644602</v>
      </c>
      <c r="G57" s="3">
        <v>10.438780944855401</v>
      </c>
      <c r="H57" s="3">
        <v>12.5222092771129</v>
      </c>
      <c r="I57" s="3">
        <v>45.06</v>
      </c>
      <c r="J57" s="3">
        <v>66680</v>
      </c>
      <c r="K57" s="3">
        <v>5587891200</v>
      </c>
      <c r="L57" s="3">
        <v>948.88</v>
      </c>
    </row>
    <row r="58" spans="2:12" x14ac:dyDescent="0.35">
      <c r="B58" s="9" t="s">
        <v>16</v>
      </c>
      <c r="C58" s="3">
        <v>1.5851076163592701E-2</v>
      </c>
      <c r="D58" s="3">
        <v>35.935306473361699</v>
      </c>
      <c r="E58" s="3">
        <v>0.98835705776875804</v>
      </c>
      <c r="F58" s="3">
        <v>0.99231357343687399</v>
      </c>
      <c r="G58" s="3">
        <v>2.9345462321200402</v>
      </c>
      <c r="H58" s="3">
        <v>2.2052177138753501</v>
      </c>
      <c r="I58" s="3">
        <v>58.59</v>
      </c>
      <c r="J58" s="3">
        <v>80552</v>
      </c>
      <c r="K58" s="3">
        <v>6342374400</v>
      </c>
      <c r="L58" s="3">
        <v>948.88</v>
      </c>
    </row>
    <row r="59" spans="2:12" x14ac:dyDescent="0.35">
      <c r="B59" s="9" t="s">
        <v>17</v>
      </c>
      <c r="C59" s="3">
        <v>8.4248753559583202E-3</v>
      </c>
      <c r="D59" s="3">
        <v>41.317877350400202</v>
      </c>
      <c r="E59" s="3">
        <v>0.99522598417355401</v>
      </c>
      <c r="F59" s="3">
        <v>0.99384186066666103</v>
      </c>
      <c r="G59" s="3">
        <v>1.9896322961987201</v>
      </c>
      <c r="H59" s="3">
        <v>1.2727583673945</v>
      </c>
      <c r="I59" s="3">
        <v>83.46</v>
      </c>
      <c r="J59" s="3">
        <v>115232</v>
      </c>
      <c r="K59" s="3">
        <v>8228582400</v>
      </c>
      <c r="L59" s="3">
        <v>948.88</v>
      </c>
    </row>
    <row r="60" spans="2:12" x14ac:dyDescent="0.35">
      <c r="B60" s="9" t="s">
        <v>18</v>
      </c>
      <c r="C60" s="3">
        <v>9.7224943838085005E-3</v>
      </c>
      <c r="D60" s="3">
        <v>40.099691932318599</v>
      </c>
      <c r="E60" s="3">
        <v>0.99520351162226794</v>
      </c>
      <c r="F60" s="3">
        <v>0.993100112425922</v>
      </c>
      <c r="G60" s="3">
        <v>2.2891912464109399</v>
      </c>
      <c r="H60" s="3">
        <v>1.35567793113552</v>
      </c>
      <c r="I60" s="3">
        <v>174.1</v>
      </c>
      <c r="J60" s="3">
        <v>170720</v>
      </c>
      <c r="K60" s="3">
        <v>11246515200</v>
      </c>
      <c r="L60" s="3">
        <v>948.88</v>
      </c>
    </row>
    <row r="61" spans="2:12" x14ac:dyDescent="0.35">
      <c r="B61" s="10" t="s">
        <v>35</v>
      </c>
    </row>
    <row r="62" spans="2:12" x14ac:dyDescent="0.35">
      <c r="B62" s="9" t="s">
        <v>11</v>
      </c>
      <c r="C62" s="3">
        <v>1.33627748473732E-2</v>
      </c>
      <c r="D62" s="3">
        <v>37.392060355810699</v>
      </c>
      <c r="E62" s="3">
        <v>0.991569274375253</v>
      </c>
      <c r="F62" s="3">
        <v>0.99173513990037099</v>
      </c>
      <c r="G62" s="3">
        <v>4.0871292223562401</v>
      </c>
      <c r="H62" s="3">
        <v>1.9014768536073501</v>
      </c>
      <c r="I62" s="3">
        <v>80.42</v>
      </c>
      <c r="J62" s="3">
        <v>87488</v>
      </c>
      <c r="K62" s="3">
        <v>6719616000</v>
      </c>
      <c r="L62" s="3">
        <v>948.88</v>
      </c>
    </row>
    <row r="63" spans="2:12" x14ac:dyDescent="0.35">
      <c r="B63" s="9" t="s">
        <v>12</v>
      </c>
      <c r="C63" s="3">
        <v>1.3790578759826101E-2</v>
      </c>
      <c r="D63" s="3">
        <v>37.121239782146198</v>
      </c>
      <c r="E63" s="3">
        <v>0.990343684197031</v>
      </c>
      <c r="F63" s="3">
        <v>0.99239291344302005</v>
      </c>
      <c r="G63" s="3">
        <v>3.0832895259265301</v>
      </c>
      <c r="H63" s="3">
        <v>2.0425872811993502</v>
      </c>
      <c r="I63" s="3">
        <v>62.85</v>
      </c>
      <c r="J63" s="3">
        <v>87488</v>
      </c>
      <c r="K63" s="3">
        <v>6719616000</v>
      </c>
      <c r="L63" s="3">
        <v>948.88</v>
      </c>
    </row>
    <row r="64" spans="2:12" x14ac:dyDescent="0.35">
      <c r="B64" s="9" t="s">
        <v>13</v>
      </c>
      <c r="C64" s="3">
        <v>1.48635162340514E-2</v>
      </c>
      <c r="D64" s="3">
        <v>36.483788303937501</v>
      </c>
      <c r="E64" s="3">
        <v>0.99075855613379804</v>
      </c>
      <c r="F64" s="3">
        <v>0.99095234062131399</v>
      </c>
      <c r="G64" s="3">
        <v>3.1472331307616401</v>
      </c>
      <c r="H64" s="3">
        <v>2.2205809437528199</v>
      </c>
      <c r="I64" s="3">
        <v>62.42</v>
      </c>
      <c r="J64" s="3">
        <v>87488</v>
      </c>
      <c r="K64" s="3">
        <v>6719616000</v>
      </c>
      <c r="L64" s="3">
        <v>948.88</v>
      </c>
    </row>
    <row r="65" spans="2:12" x14ac:dyDescent="0.35">
      <c r="B65" s="9" t="s">
        <v>14</v>
      </c>
      <c r="C65" s="3">
        <v>4.9643620487924603E-2</v>
      </c>
      <c r="D65" s="3">
        <v>26.062127756304498</v>
      </c>
      <c r="E65" s="3">
        <v>0.95749918076090501</v>
      </c>
      <c r="F65" s="3">
        <v>0.96780819560443698</v>
      </c>
      <c r="G65" s="3">
        <v>11.1499152595543</v>
      </c>
      <c r="H65" s="3">
        <v>4.9625977386514704</v>
      </c>
      <c r="I65" s="3">
        <v>62.02</v>
      </c>
      <c r="J65" s="3">
        <v>87488</v>
      </c>
      <c r="K65" s="3">
        <v>6719616000</v>
      </c>
      <c r="L65" s="3">
        <v>948.88</v>
      </c>
    </row>
    <row r="66" spans="2:12" x14ac:dyDescent="0.35">
      <c r="B66" s="9" t="s">
        <v>15</v>
      </c>
      <c r="C66" s="3">
        <v>9.98883998695832E-2</v>
      </c>
      <c r="D66" s="3">
        <v>20.0018833261413</v>
      </c>
      <c r="E66" s="3">
        <v>0.79719862269055897</v>
      </c>
      <c r="F66" s="3">
        <v>0.88642533083217001</v>
      </c>
      <c r="G66" s="3">
        <v>11.5837344518444</v>
      </c>
      <c r="H66" s="3">
        <v>12.7297812873105</v>
      </c>
      <c r="I66" s="3">
        <v>45.15</v>
      </c>
      <c r="J66" s="3">
        <v>66680</v>
      </c>
      <c r="K66" s="3">
        <v>5587891200</v>
      </c>
      <c r="L66" s="3">
        <v>948.88</v>
      </c>
    </row>
    <row r="67" spans="2:12" x14ac:dyDescent="0.35">
      <c r="B67" s="9" t="s">
        <v>16</v>
      </c>
      <c r="C67" s="3">
        <v>1.6061643037170201E-2</v>
      </c>
      <c r="D67" s="3">
        <v>35.821975084750001</v>
      </c>
      <c r="E67" s="3">
        <v>0.98829791213106899</v>
      </c>
      <c r="F67" s="3">
        <v>0.99252984837930802</v>
      </c>
      <c r="G67" s="3">
        <v>2.8759206679116498</v>
      </c>
      <c r="H67" s="3">
        <v>2.2488788443710099</v>
      </c>
      <c r="I67" s="3">
        <v>58.91</v>
      </c>
      <c r="J67" s="3">
        <v>80552</v>
      </c>
      <c r="K67" s="3">
        <v>6342374400</v>
      </c>
      <c r="L67" s="3">
        <v>948.88</v>
      </c>
    </row>
    <row r="68" spans="2:12" x14ac:dyDescent="0.35">
      <c r="B68" s="9" t="s">
        <v>17</v>
      </c>
      <c r="C68" s="3">
        <v>8.5359310602375702E-3</v>
      </c>
      <c r="D68" s="3">
        <v>41.214506012078402</v>
      </c>
      <c r="E68" s="3">
        <v>0.99522275614387601</v>
      </c>
      <c r="F68" s="3">
        <v>0.99421707349739796</v>
      </c>
      <c r="G68" s="3">
        <v>3.1734260132637799</v>
      </c>
      <c r="H68" s="3">
        <v>1.28839843337678</v>
      </c>
      <c r="I68" s="3">
        <v>82.93</v>
      </c>
      <c r="J68" s="3">
        <v>115232</v>
      </c>
      <c r="K68" s="3">
        <v>8228582400</v>
      </c>
      <c r="L68" s="3">
        <v>948.88</v>
      </c>
    </row>
    <row r="69" spans="2:12" x14ac:dyDescent="0.35">
      <c r="B69" s="9" t="s">
        <v>18</v>
      </c>
      <c r="C69" s="3">
        <v>9.8478033024898895E-3</v>
      </c>
      <c r="D69" s="3">
        <v>39.979781996641798</v>
      </c>
      <c r="E69" s="3">
        <v>0.99531122314396803</v>
      </c>
      <c r="F69" s="3">
        <v>0.99399689296071203</v>
      </c>
      <c r="G69" s="3">
        <v>1.9433658818597701</v>
      </c>
      <c r="H69" s="3">
        <v>1.3845992999588801</v>
      </c>
      <c r="I69" s="3">
        <v>169.55</v>
      </c>
      <c r="J69" s="3">
        <v>170720</v>
      </c>
      <c r="K69" s="3">
        <v>11246515200</v>
      </c>
      <c r="L69" s="3">
        <v>948.88</v>
      </c>
    </row>
    <row r="70" spans="2:12" x14ac:dyDescent="0.35">
      <c r="B70" s="10" t="s">
        <v>36</v>
      </c>
    </row>
    <row r="71" spans="2:12" x14ac:dyDescent="0.35">
      <c r="B71" s="9" t="s">
        <v>11</v>
      </c>
      <c r="C71" s="3">
        <v>1.1635886388700801E-2</v>
      </c>
      <c r="D71" s="3">
        <v>38.584056308476299</v>
      </c>
      <c r="E71" s="3">
        <v>0.99326156807556498</v>
      </c>
      <c r="F71" s="3">
        <v>0.99387710403196095</v>
      </c>
      <c r="G71" s="3">
        <v>1.99360401114388</v>
      </c>
      <c r="H71" s="3">
        <v>1.7058085824725899</v>
      </c>
      <c r="I71" s="3">
        <v>80.34</v>
      </c>
      <c r="J71" s="3">
        <v>87488</v>
      </c>
      <c r="K71" s="3">
        <v>6719616000</v>
      </c>
      <c r="L71" s="3">
        <v>948.88</v>
      </c>
    </row>
    <row r="72" spans="2:12" x14ac:dyDescent="0.35">
      <c r="B72" s="9" t="s">
        <v>12</v>
      </c>
      <c r="C72" s="3">
        <v>1.2438779978352001E-2</v>
      </c>
      <c r="D72" s="3">
        <v>38.013103539436102</v>
      </c>
      <c r="E72" s="3">
        <v>0.99193742071289703</v>
      </c>
      <c r="F72" s="3">
        <v>0.99330385333548699</v>
      </c>
      <c r="G72" s="3">
        <v>2.6727188025944599</v>
      </c>
      <c r="H72" s="3">
        <v>1.8054379905746301</v>
      </c>
      <c r="I72" s="3">
        <v>62.6</v>
      </c>
      <c r="J72" s="3">
        <v>87488</v>
      </c>
      <c r="K72" s="3">
        <v>6719616000</v>
      </c>
      <c r="L72" s="3">
        <v>948.88</v>
      </c>
    </row>
    <row r="73" spans="2:12" x14ac:dyDescent="0.35">
      <c r="B73" s="9" t="s">
        <v>13</v>
      </c>
      <c r="C73" s="3">
        <v>1.5476654878886E-2</v>
      </c>
      <c r="D73" s="3">
        <v>36.128094277627099</v>
      </c>
      <c r="E73" s="3">
        <v>0.99043588398495797</v>
      </c>
      <c r="F73" s="3">
        <v>0.988295552357356</v>
      </c>
      <c r="G73" s="3">
        <v>2.7682007919021299</v>
      </c>
      <c r="H73" s="3">
        <v>2.1978840116974601</v>
      </c>
      <c r="I73" s="3">
        <v>62.36</v>
      </c>
      <c r="J73" s="3">
        <v>87488</v>
      </c>
      <c r="K73" s="3">
        <v>6719616000</v>
      </c>
      <c r="L73" s="3">
        <v>948.88</v>
      </c>
    </row>
    <row r="74" spans="2:12" x14ac:dyDescent="0.35">
      <c r="B74" s="9" t="s">
        <v>14</v>
      </c>
      <c r="C74" s="3">
        <v>2.71839105916412E-2</v>
      </c>
      <c r="D74" s="3">
        <v>31.281795751079201</v>
      </c>
      <c r="E74" s="3">
        <v>0.97391915257032302</v>
      </c>
      <c r="F74" s="3">
        <v>0.96645249164206903</v>
      </c>
      <c r="G74" s="3">
        <v>9.6872758849184795</v>
      </c>
      <c r="H74" s="3">
        <v>3.68788935224892</v>
      </c>
      <c r="I74" s="3">
        <v>61.95</v>
      </c>
      <c r="J74" s="3">
        <v>87488</v>
      </c>
      <c r="K74" s="3">
        <v>6719616000</v>
      </c>
      <c r="L74" s="3">
        <v>948.88</v>
      </c>
    </row>
    <row r="75" spans="2:12" x14ac:dyDescent="0.35">
      <c r="B75" s="9" t="s">
        <v>15</v>
      </c>
      <c r="C75" s="3">
        <v>9.9569029472077894E-2</v>
      </c>
      <c r="D75" s="3">
        <v>20.029262616828699</v>
      </c>
      <c r="E75" s="3">
        <v>0.79708606470583199</v>
      </c>
      <c r="F75" s="3">
        <v>0.88936087515634699</v>
      </c>
      <c r="G75" s="3">
        <v>10.5124601342714</v>
      </c>
      <c r="H75" s="3">
        <v>12.531280622104299</v>
      </c>
      <c r="I75" s="3">
        <v>45.25</v>
      </c>
      <c r="J75" s="3">
        <v>66680</v>
      </c>
      <c r="K75" s="3">
        <v>5587891200</v>
      </c>
      <c r="L75" s="3">
        <v>948.88</v>
      </c>
    </row>
    <row r="76" spans="2:12" x14ac:dyDescent="0.35">
      <c r="B76" s="9" t="s">
        <v>16</v>
      </c>
      <c r="C76" s="3">
        <v>1.4745245400027101E-2</v>
      </c>
      <c r="D76" s="3">
        <v>36.554621023843097</v>
      </c>
      <c r="E76" s="3">
        <v>0.98985143765278705</v>
      </c>
      <c r="F76" s="3">
        <v>0.99348708632635496</v>
      </c>
      <c r="G76" s="3">
        <v>3.2742020750785898</v>
      </c>
      <c r="H76" s="3">
        <v>2.03279300337296</v>
      </c>
      <c r="I76" s="3">
        <v>58.67</v>
      </c>
      <c r="J76" s="3">
        <v>80552</v>
      </c>
      <c r="K76" s="3">
        <v>6342374400</v>
      </c>
      <c r="L76" s="3">
        <v>948.88</v>
      </c>
    </row>
    <row r="77" spans="2:12" x14ac:dyDescent="0.35">
      <c r="B77" s="9" t="s">
        <v>17</v>
      </c>
      <c r="C77" s="3">
        <v>8.1948465281030392E-3</v>
      </c>
      <c r="D77" s="3">
        <v>41.538983167319998</v>
      </c>
      <c r="E77" s="3">
        <v>0.99501057346783395</v>
      </c>
      <c r="F77" s="3">
        <v>0.99196179577594901</v>
      </c>
      <c r="G77" s="3">
        <v>2.6946761157985701</v>
      </c>
      <c r="H77" s="3">
        <v>1.2534374697798301</v>
      </c>
      <c r="I77" s="3">
        <v>83.04</v>
      </c>
      <c r="J77" s="3">
        <v>115232</v>
      </c>
      <c r="K77" s="3">
        <v>8228582400</v>
      </c>
      <c r="L77" s="3">
        <v>948.88</v>
      </c>
    </row>
    <row r="78" spans="2:12" x14ac:dyDescent="0.35">
      <c r="B78" s="9" t="s">
        <v>18</v>
      </c>
      <c r="C78" s="3">
        <v>9.0761287873536902E-3</v>
      </c>
      <c r="D78" s="3">
        <v>40.685378897718998</v>
      </c>
      <c r="E78" s="3">
        <v>0.99564196650628101</v>
      </c>
      <c r="F78" s="3">
        <v>0.99425269812317696</v>
      </c>
      <c r="G78" s="3">
        <v>1.90694983273198</v>
      </c>
      <c r="H78" s="3">
        <v>1.30791420482621</v>
      </c>
      <c r="I78" s="3">
        <v>179.94</v>
      </c>
      <c r="J78" s="3">
        <v>170720</v>
      </c>
      <c r="K78" s="3">
        <v>11246515200</v>
      </c>
      <c r="L78" s="3">
        <v>948.88</v>
      </c>
    </row>
    <row r="79" spans="2:12" x14ac:dyDescent="0.35">
      <c r="B79" s="10" t="s">
        <v>37</v>
      </c>
    </row>
    <row r="80" spans="2:12" x14ac:dyDescent="0.35">
      <c r="B80" s="9" t="s">
        <v>11</v>
      </c>
      <c r="C80" s="3">
        <v>1.26211285809301E-2</v>
      </c>
      <c r="D80" s="3">
        <v>37.889402764197897</v>
      </c>
      <c r="E80" s="3">
        <v>0.99101281056799395</v>
      </c>
      <c r="F80" s="3">
        <v>0.99134064853084403</v>
      </c>
      <c r="G80" s="3">
        <v>2.9997015516079202</v>
      </c>
      <c r="H80" s="3">
        <v>1.9059958775169601</v>
      </c>
      <c r="I80" s="3">
        <v>79.92</v>
      </c>
      <c r="J80" s="3">
        <v>87488</v>
      </c>
      <c r="K80" s="3">
        <v>6719616000</v>
      </c>
      <c r="L80" s="3">
        <v>948.88</v>
      </c>
    </row>
    <row r="81" spans="2:12" x14ac:dyDescent="0.35">
      <c r="B81" s="9" t="s">
        <v>12</v>
      </c>
      <c r="C81" s="3">
        <v>1.49257121247575E-2</v>
      </c>
      <c r="D81" s="3">
        <v>36.449550106682999</v>
      </c>
      <c r="E81" s="3">
        <v>0.98949674515751995</v>
      </c>
      <c r="F81" s="3">
        <v>0.99181770332355301</v>
      </c>
      <c r="G81" s="3">
        <v>3.0387357439192102</v>
      </c>
      <c r="H81" s="3">
        <v>1.97239897662783</v>
      </c>
      <c r="I81" s="3">
        <v>62.87</v>
      </c>
      <c r="J81" s="3">
        <v>87488</v>
      </c>
      <c r="K81" s="3">
        <v>6719616000</v>
      </c>
      <c r="L81" s="3">
        <v>948.88</v>
      </c>
    </row>
    <row r="82" spans="2:12" x14ac:dyDescent="0.35">
      <c r="B82" s="9" t="s">
        <v>13</v>
      </c>
      <c r="C82" s="3">
        <v>1.65195823455422E-2</v>
      </c>
      <c r="D82" s="3">
        <v>35.571875250334202</v>
      </c>
      <c r="E82" s="3">
        <v>0.98896497164347597</v>
      </c>
      <c r="F82" s="3">
        <v>0.98974201262860195</v>
      </c>
      <c r="G82" s="3">
        <v>6.4957991241156696</v>
      </c>
      <c r="H82" s="3">
        <v>2.2754081528809902</v>
      </c>
      <c r="I82" s="3">
        <v>62.13</v>
      </c>
      <c r="J82" s="3">
        <v>87488</v>
      </c>
      <c r="K82" s="3">
        <v>6719616000</v>
      </c>
      <c r="L82" s="3">
        <v>948.88</v>
      </c>
    </row>
    <row r="83" spans="2:12" x14ac:dyDescent="0.35">
      <c r="B83" s="9" t="s">
        <v>14</v>
      </c>
      <c r="C83" s="3">
        <v>3.3205844509451202E-2</v>
      </c>
      <c r="D83" s="3">
        <v>29.552036820271599</v>
      </c>
      <c r="E83" s="3">
        <v>0.96168690057830297</v>
      </c>
      <c r="F83" s="3">
        <v>0.97034331456491196</v>
      </c>
      <c r="G83" s="3">
        <v>12.0156434669316</v>
      </c>
      <c r="H83" s="3">
        <v>4.6749187085469899</v>
      </c>
      <c r="I83" s="3">
        <v>62.12</v>
      </c>
      <c r="J83" s="3">
        <v>87488</v>
      </c>
      <c r="K83" s="3">
        <v>6719616000</v>
      </c>
      <c r="L83" s="3">
        <v>948.88</v>
      </c>
    </row>
    <row r="84" spans="2:12" x14ac:dyDescent="0.35">
      <c r="B84" s="9" t="s">
        <v>15</v>
      </c>
      <c r="C84" s="3">
        <v>9.9945101919609203E-2</v>
      </c>
      <c r="D84" s="3">
        <v>19.996349253108502</v>
      </c>
      <c r="E84" s="3">
        <v>0.794461617763072</v>
      </c>
      <c r="F84" s="3">
        <v>0.88638992477642897</v>
      </c>
      <c r="G84" s="3">
        <v>10.9633939846559</v>
      </c>
      <c r="H84" s="3">
        <v>12.659946871915301</v>
      </c>
      <c r="I84" s="3">
        <v>45.16</v>
      </c>
      <c r="J84" s="3">
        <v>66680</v>
      </c>
      <c r="K84" s="3">
        <v>5587891200</v>
      </c>
      <c r="L84" s="3">
        <v>948.88</v>
      </c>
    </row>
    <row r="85" spans="2:12" x14ac:dyDescent="0.35">
      <c r="B85" s="9" t="s">
        <v>16</v>
      </c>
      <c r="C85" s="3">
        <v>1.65988438989992E-2</v>
      </c>
      <c r="D85" s="3">
        <v>35.538950698965301</v>
      </c>
      <c r="E85" s="3">
        <v>0.98771768457035503</v>
      </c>
      <c r="F85" s="3">
        <v>0.99116003012086595</v>
      </c>
      <c r="G85" s="3">
        <v>3.1184870569510701</v>
      </c>
      <c r="H85" s="3">
        <v>2.2774358652908302</v>
      </c>
      <c r="I85" s="3">
        <v>58.59</v>
      </c>
      <c r="J85" s="3">
        <v>80552</v>
      </c>
      <c r="K85" s="3">
        <v>6342374400</v>
      </c>
      <c r="L85" s="3">
        <v>948.88</v>
      </c>
    </row>
    <row r="86" spans="2:12" x14ac:dyDescent="0.35">
      <c r="B86" s="9" t="s">
        <v>17</v>
      </c>
      <c r="C86" s="3">
        <v>8.6958444585301508E-3</v>
      </c>
      <c r="D86" s="3">
        <v>41.053408791706303</v>
      </c>
      <c r="E86" s="3">
        <v>0.99521771576859996</v>
      </c>
      <c r="F86" s="3">
        <v>0.99312262726848599</v>
      </c>
      <c r="G86" s="3">
        <v>2.1102136274211101</v>
      </c>
      <c r="H86" s="3">
        <v>1.2985681581641</v>
      </c>
      <c r="I86" s="3">
        <v>83.12</v>
      </c>
      <c r="J86" s="3">
        <v>115232</v>
      </c>
      <c r="K86" s="3">
        <v>8228582400</v>
      </c>
      <c r="L86" s="3">
        <v>948.88</v>
      </c>
    </row>
    <row r="87" spans="2:12" x14ac:dyDescent="0.35">
      <c r="B87" s="9" t="s">
        <v>18</v>
      </c>
      <c r="C87" s="3">
        <v>1.0303850542584401E-2</v>
      </c>
      <c r="D87" s="3">
        <v>39.591847457696801</v>
      </c>
      <c r="E87" s="3">
        <v>0.99523791029797304</v>
      </c>
      <c r="F87" s="3">
        <v>0.99374724843069895</v>
      </c>
      <c r="G87" s="3">
        <v>1.88173002481778</v>
      </c>
      <c r="H87" s="3">
        <v>1.4186300771682301</v>
      </c>
      <c r="I87" s="3">
        <v>179.96</v>
      </c>
      <c r="J87" s="3">
        <v>170720</v>
      </c>
      <c r="K87" s="3">
        <v>11246515200</v>
      </c>
      <c r="L87" s="3">
        <v>948.88</v>
      </c>
    </row>
    <row r="88" spans="2:12" x14ac:dyDescent="0.35">
      <c r="B88" s="10" t="s">
        <v>38</v>
      </c>
    </row>
    <row r="89" spans="2:12" x14ac:dyDescent="0.35">
      <c r="B89" s="9" t="s">
        <v>11</v>
      </c>
      <c r="C89" s="3">
        <v>1.4047974245628E-2</v>
      </c>
      <c r="D89" s="3">
        <v>36.973989067176298</v>
      </c>
      <c r="E89" s="3">
        <v>0.98821682902614305</v>
      </c>
      <c r="F89" s="3">
        <v>0.98553674061715402</v>
      </c>
      <c r="G89" s="3">
        <v>4.4699377683834198</v>
      </c>
      <c r="H89" s="3">
        <v>1.9854851921907499</v>
      </c>
      <c r="I89" s="3">
        <v>80.08</v>
      </c>
      <c r="J89" s="3">
        <v>87488</v>
      </c>
      <c r="K89" s="3">
        <v>6719616000</v>
      </c>
      <c r="L89" s="3">
        <v>948.88</v>
      </c>
    </row>
    <row r="90" spans="2:12" x14ac:dyDescent="0.35">
      <c r="B90" s="9" t="s">
        <v>12</v>
      </c>
      <c r="C90" s="3">
        <v>1.68993459262268E-2</v>
      </c>
      <c r="D90" s="3">
        <v>35.389967600497897</v>
      </c>
      <c r="E90" s="3">
        <v>0.98896576270824699</v>
      </c>
      <c r="F90" s="3">
        <v>0.99234705268187096</v>
      </c>
      <c r="G90" s="3">
        <v>2.7102091717091001</v>
      </c>
      <c r="H90" s="3">
        <v>2.2729885583675098</v>
      </c>
      <c r="I90" s="3">
        <v>62.75</v>
      </c>
      <c r="J90" s="3">
        <v>87488</v>
      </c>
      <c r="K90" s="3">
        <v>6719616000</v>
      </c>
      <c r="L90" s="3">
        <v>948.88</v>
      </c>
    </row>
    <row r="91" spans="2:12" x14ac:dyDescent="0.35">
      <c r="B91" s="9" t="s">
        <v>13</v>
      </c>
      <c r="C91" s="3">
        <v>1.41006071087102E-2</v>
      </c>
      <c r="D91" s="3">
        <v>36.9385329669024</v>
      </c>
      <c r="E91" s="3">
        <v>0.99112938511292503</v>
      </c>
      <c r="F91" s="3">
        <v>0.99118042938379203</v>
      </c>
      <c r="G91" s="3">
        <v>3.10162693429361</v>
      </c>
      <c r="H91" s="3">
        <v>2.0989004833588099</v>
      </c>
      <c r="I91" s="3">
        <v>62.03</v>
      </c>
      <c r="J91" s="3">
        <v>87488</v>
      </c>
      <c r="K91" s="3">
        <v>6719616000</v>
      </c>
      <c r="L91" s="3">
        <v>948.88</v>
      </c>
    </row>
    <row r="92" spans="2:12" x14ac:dyDescent="0.35">
      <c r="B92" s="9" t="s">
        <v>14</v>
      </c>
      <c r="C92" s="3">
        <v>3.0608251369831401E-2</v>
      </c>
      <c r="D92" s="3">
        <v>30.253072770102101</v>
      </c>
      <c r="E92" s="3">
        <v>0.96996981106614</v>
      </c>
      <c r="F92" s="3">
        <v>0.97322827893058705</v>
      </c>
      <c r="G92" s="3">
        <v>8.43008144591081</v>
      </c>
      <c r="H92" s="3">
        <v>3.9388497122622299</v>
      </c>
      <c r="I92" s="3">
        <v>62.02</v>
      </c>
      <c r="J92" s="3">
        <v>87488</v>
      </c>
      <c r="K92" s="3">
        <v>6719616000</v>
      </c>
      <c r="L92" s="3">
        <v>948.88</v>
      </c>
    </row>
    <row r="93" spans="2:12" x14ac:dyDescent="0.35">
      <c r="B93" s="9" t="s">
        <v>15</v>
      </c>
      <c r="C93" s="3">
        <v>9.8523536327597305E-2</v>
      </c>
      <c r="D93" s="3">
        <v>20.121269875600301</v>
      </c>
      <c r="E93" s="3">
        <v>0.79862816840923501</v>
      </c>
      <c r="F93" s="3">
        <v>0.89259214744368898</v>
      </c>
      <c r="G93" s="3">
        <v>10.526384225706</v>
      </c>
      <c r="H93" s="3">
        <v>12.3554339868277</v>
      </c>
      <c r="I93" s="3">
        <v>45</v>
      </c>
      <c r="J93" s="3">
        <v>66680</v>
      </c>
      <c r="K93" s="3">
        <v>5587891200</v>
      </c>
      <c r="L93" s="3">
        <v>948.88</v>
      </c>
    </row>
    <row r="94" spans="2:12" x14ac:dyDescent="0.35">
      <c r="B94" s="9" t="s">
        <v>16</v>
      </c>
      <c r="C94" s="3">
        <v>1.38486478369006E-2</v>
      </c>
      <c r="D94" s="3">
        <v>37.0941340924605</v>
      </c>
      <c r="E94" s="3">
        <v>0.99049353464983103</v>
      </c>
      <c r="F94" s="3">
        <v>0.99244220734105704</v>
      </c>
      <c r="G94" s="3">
        <v>2.8514731049294699</v>
      </c>
      <c r="H94" s="3">
        <v>1.9087177079012101</v>
      </c>
      <c r="I94" s="3">
        <v>58.43</v>
      </c>
      <c r="J94" s="3">
        <v>80552</v>
      </c>
      <c r="K94" s="3">
        <v>6342374400</v>
      </c>
      <c r="L94" s="3">
        <v>948.88</v>
      </c>
    </row>
    <row r="95" spans="2:12" x14ac:dyDescent="0.35">
      <c r="B95" s="9" t="s">
        <v>17</v>
      </c>
      <c r="C95" s="3">
        <v>9.9737548403751597E-3</v>
      </c>
      <c r="D95" s="3">
        <v>39.887530167212603</v>
      </c>
      <c r="E95" s="3">
        <v>0.99505180988530795</v>
      </c>
      <c r="F95" s="3">
        <v>0.99431264918989204</v>
      </c>
      <c r="G95" s="3">
        <v>2.2110990044768299</v>
      </c>
      <c r="H95" s="3">
        <v>1.4300516475643701</v>
      </c>
      <c r="I95" s="3">
        <v>83.16</v>
      </c>
      <c r="J95" s="3">
        <v>115232</v>
      </c>
      <c r="K95" s="3">
        <v>8228582400</v>
      </c>
      <c r="L95" s="3">
        <v>948.88</v>
      </c>
    </row>
    <row r="96" spans="2:12" x14ac:dyDescent="0.35">
      <c r="B96" s="9" t="s">
        <v>18</v>
      </c>
      <c r="C96" s="3">
        <v>8.7423274921452302E-3</v>
      </c>
      <c r="D96" s="3">
        <v>41.006112002135602</v>
      </c>
      <c r="E96" s="3">
        <v>0.99593753143024899</v>
      </c>
      <c r="F96" s="3">
        <v>0.99486305358062799</v>
      </c>
      <c r="G96" s="3">
        <v>1.61501269527578</v>
      </c>
      <c r="H96" s="3">
        <v>1.2821011056837299</v>
      </c>
      <c r="I96" s="3">
        <v>175.26</v>
      </c>
      <c r="J96" s="3">
        <v>170720</v>
      </c>
      <c r="K96" s="3">
        <v>11246515200</v>
      </c>
      <c r="L96" s="3">
        <v>948.88</v>
      </c>
    </row>
    <row r="97" spans="2:13" x14ac:dyDescent="0.35">
      <c r="B97" s="10" t="s">
        <v>19</v>
      </c>
      <c r="C97" s="10">
        <f>(SUM(C8:C15)+SUM(C17:C24)+SUM(C26:C33)+SUM(C35:C42)+SUM(C44:C51)+SUM(C53:C60)+SUM(C62:C69)+SUM(C71:C78)+SUM(C80:C87)+SUM(C89:C96))/80</f>
        <v>2.6810605551316657E-2</v>
      </c>
      <c r="D97" s="10">
        <f t="shared" ref="D97" si="0">(SUM(D8:D15)+SUM(D17:D24)+SUM(D26:D33)+SUM(D35:D42)+SUM(D44:D51)+SUM(D53:D60)+SUM(D62:D69)+SUM(D71:D78)+SUM(D80:D87)+SUM(D89:D96))/80</f>
        <v>34.735808127223528</v>
      </c>
      <c r="E97" s="10">
        <f t="shared" ref="E97" si="1">(SUM(E8:E15)+SUM(E17:E24)+SUM(E26:E33)+SUM(E35:E42)+SUM(E44:E51)+SUM(E53:E60)+SUM(E62:E69)+SUM(E71:E78)+SUM(E80:E87)+SUM(E89:E96))/80</f>
        <v>0.959872579297957</v>
      </c>
      <c r="F97" s="10">
        <f t="shared" ref="F97:L97" si="2">(SUM(F8:F15)+SUM(F17:F24)+SUM(F26:F33)+SUM(F35:F42)+SUM(F44:F51)+SUM(F53:F60)+SUM(F62:F69)+SUM(F71:F78)+SUM(F80:F87)+SUM(F89:F96))/80</f>
        <v>0.9753987340244461</v>
      </c>
      <c r="G97" s="10">
        <f t="shared" si="2"/>
        <v>4.7333914812642117</v>
      </c>
      <c r="H97" s="10">
        <f t="shared" si="2"/>
        <v>3.5317614370876016</v>
      </c>
      <c r="I97" s="10">
        <f t="shared" si="2"/>
        <v>78.535250000000019</v>
      </c>
      <c r="J97" s="10">
        <f t="shared" si="2"/>
        <v>97892</v>
      </c>
      <c r="K97" s="10">
        <f t="shared" si="2"/>
        <v>7285478400</v>
      </c>
      <c r="L97" s="10">
        <f t="shared" si="2"/>
        <v>948.87999999999988</v>
      </c>
      <c r="M97" s="10"/>
    </row>
    <row r="98" spans="2:13" x14ac:dyDescent="0.35">
      <c r="B98" s="16" t="s">
        <v>142</v>
      </c>
      <c r="C98" s="12">
        <f>SUM(C8:C11,C13:C15,C17:C20,C22:C24,C26:C29,C31:C33,C35:C38,C40:C42,C44:C47,C49:C51,C53:C56,C58:C60,C62:C65,C67:C69,C71:C74,C76:C78,C80:C83,C85:C87,C89:C92,C94:C96)/70</f>
        <v>1.569239203048545E-2</v>
      </c>
      <c r="D98" s="12">
        <f t="shared" ref="D98:L98" si="3">SUM(D8:D11,D13:D15,D17:D20,D22:D24,D26:D29,D31:D33,D35:D38,D40:D42,D44:D47,D49:D51,D53:D56,D58:D60,D62:D65,D67:D69,D71:D74,D76:D78,D80:D83,D85:D87,D89:D92,D94:D96)/70</f>
        <v>36.887097830722411</v>
      </c>
      <c r="E98" s="12">
        <f t="shared" si="3"/>
        <v>0.98797269958576561</v>
      </c>
      <c r="F98" s="12">
        <f t="shared" si="3"/>
        <v>0.98893344585480125</v>
      </c>
      <c r="G98" s="12">
        <f t="shared" si="3"/>
        <v>3.7446835123615196</v>
      </c>
      <c r="H98" s="12">
        <f t="shared" si="3"/>
        <v>2.1728785382110583</v>
      </c>
      <c r="I98" s="12">
        <f t="shared" si="3"/>
        <v>83.309714285714293</v>
      </c>
      <c r="J98" s="12">
        <f t="shared" si="3"/>
        <v>102350.85714285714</v>
      </c>
      <c r="K98" s="12">
        <f t="shared" si="3"/>
        <v>7527990857.1428576</v>
      </c>
      <c r="L98" s="12">
        <f t="shared" si="3"/>
        <v>948.87999999999886</v>
      </c>
    </row>
    <row r="100" spans="2:13" x14ac:dyDescent="0.35">
      <c r="B100" s="9" t="s">
        <v>20</v>
      </c>
    </row>
    <row r="101" spans="2:13" x14ac:dyDescent="0.3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35">
      <c r="B102" s="10" t="s">
        <v>29</v>
      </c>
    </row>
    <row r="103" spans="2:13" x14ac:dyDescent="0.35">
      <c r="B103" s="9" t="s">
        <v>11</v>
      </c>
      <c r="C103" s="3">
        <v>4.1985037811456197E-2</v>
      </c>
      <c r="D103" s="3">
        <v>27.526044419609601</v>
      </c>
      <c r="E103" s="3">
        <v>0.94021331961585097</v>
      </c>
      <c r="F103" s="3">
        <v>0.96454137747928403</v>
      </c>
      <c r="G103" s="3">
        <v>8.2140653919392097</v>
      </c>
      <c r="H103" s="3">
        <v>8.1511861753072896</v>
      </c>
      <c r="I103" s="3">
        <v>80.05</v>
      </c>
      <c r="J103" s="3">
        <v>81668</v>
      </c>
      <c r="K103" s="3">
        <v>4998451200</v>
      </c>
      <c r="L103" s="3">
        <v>707.95</v>
      </c>
    </row>
    <row r="104" spans="2:13" x14ac:dyDescent="0.35">
      <c r="B104" s="9" t="s">
        <v>12</v>
      </c>
      <c r="C104" s="3">
        <v>4.0940075801142402E-2</v>
      </c>
      <c r="D104" s="3">
        <v>27.7474331221383</v>
      </c>
      <c r="E104" s="3">
        <v>0.93970752998146201</v>
      </c>
      <c r="F104" s="3">
        <v>0.963862943513909</v>
      </c>
      <c r="G104" s="3">
        <v>7.9703407823216699</v>
      </c>
      <c r="H104" s="3">
        <v>8.2579352018454202</v>
      </c>
      <c r="I104" s="3">
        <v>62.84</v>
      </c>
      <c r="J104" s="3">
        <v>81668</v>
      </c>
      <c r="K104" s="3">
        <v>4998451200</v>
      </c>
      <c r="L104" s="3">
        <v>707.95</v>
      </c>
    </row>
    <row r="105" spans="2:13" x14ac:dyDescent="0.35">
      <c r="B105" s="9" t="s">
        <v>13</v>
      </c>
      <c r="C105" s="3">
        <v>4.2722284391998301E-2</v>
      </c>
      <c r="D105" s="3">
        <v>27.376802982637798</v>
      </c>
      <c r="E105" s="3">
        <v>0.93782859457562195</v>
      </c>
      <c r="F105" s="3">
        <v>0.96011316140015002</v>
      </c>
      <c r="G105" s="3">
        <v>8.4127597982293594</v>
      </c>
      <c r="H105" s="3">
        <v>8.3144755077947892</v>
      </c>
      <c r="I105" s="3">
        <v>61.82</v>
      </c>
      <c r="J105" s="3">
        <v>81668</v>
      </c>
      <c r="K105" s="3">
        <v>4998451200</v>
      </c>
      <c r="L105" s="3">
        <v>707.95</v>
      </c>
    </row>
    <row r="106" spans="2:13" x14ac:dyDescent="0.35">
      <c r="B106" s="9" t="s">
        <v>14</v>
      </c>
      <c r="C106" s="3">
        <v>4.7270389417322603E-2</v>
      </c>
      <c r="D106" s="3">
        <v>26.501578531503501</v>
      </c>
      <c r="E106" s="3">
        <v>0.90946353614721198</v>
      </c>
      <c r="F106" s="3">
        <v>0.93497546834217005</v>
      </c>
      <c r="G106" s="3">
        <v>8.5354580566296097</v>
      </c>
      <c r="H106" s="3">
        <v>10.5410061866449</v>
      </c>
      <c r="I106" s="3">
        <v>61.57</v>
      </c>
      <c r="J106" s="3">
        <v>81668</v>
      </c>
      <c r="K106" s="3">
        <v>4998451200</v>
      </c>
      <c r="L106" s="3">
        <v>707.95</v>
      </c>
    </row>
    <row r="107" spans="2:13" x14ac:dyDescent="0.35">
      <c r="B107" s="9" t="s">
        <v>15</v>
      </c>
      <c r="C107" s="3">
        <v>6.7162404802439304E-2</v>
      </c>
      <c r="D107" s="3">
        <v>23.4466668149071</v>
      </c>
      <c r="E107" s="3">
        <v>0.81857518197066004</v>
      </c>
      <c r="F107" s="3">
        <v>0.93534983704242902</v>
      </c>
      <c r="G107" s="3">
        <v>11.282657590453899</v>
      </c>
      <c r="H107" s="3">
        <v>12.6504623004791</v>
      </c>
      <c r="I107" s="3">
        <v>44.51</v>
      </c>
      <c r="J107" s="3">
        <v>62480</v>
      </c>
      <c r="K107" s="3">
        <v>4163804160</v>
      </c>
      <c r="L107" s="3">
        <v>707.95</v>
      </c>
    </row>
    <row r="108" spans="2:13" x14ac:dyDescent="0.35">
      <c r="B108" s="9" t="s">
        <v>16</v>
      </c>
      <c r="C108" s="3">
        <v>4.2128091065747601E-2</v>
      </c>
      <c r="D108" s="3">
        <v>27.498502766182799</v>
      </c>
      <c r="E108" s="3">
        <v>0.93094036912088896</v>
      </c>
      <c r="F108" s="3">
        <v>0.96055386884055804</v>
      </c>
      <c r="G108" s="3">
        <v>8.08724389385279</v>
      </c>
      <c r="H108" s="3">
        <v>8.6791657745647992</v>
      </c>
      <c r="I108" s="3">
        <v>58.33</v>
      </c>
      <c r="J108" s="3">
        <v>75272</v>
      </c>
      <c r="K108" s="3">
        <v>4720235520</v>
      </c>
      <c r="L108" s="3">
        <v>707.95</v>
      </c>
    </row>
    <row r="109" spans="2:13" x14ac:dyDescent="0.35">
      <c r="B109" s="9" t="s">
        <v>17</v>
      </c>
      <c r="C109" s="3">
        <v>4.0306591403456903E-2</v>
      </c>
      <c r="D109" s="3">
        <v>27.880994458905199</v>
      </c>
      <c r="E109" s="3">
        <v>0.95239423981156901</v>
      </c>
      <c r="F109" s="3">
        <v>0.96983312701490898</v>
      </c>
      <c r="G109" s="3">
        <v>7.9017952921957102</v>
      </c>
      <c r="H109" s="3">
        <v>7.55893449595996</v>
      </c>
      <c r="I109" s="3">
        <v>82.1</v>
      </c>
      <c r="J109" s="3">
        <v>107252</v>
      </c>
      <c r="K109" s="3">
        <v>6111313920</v>
      </c>
      <c r="L109" s="3">
        <v>707.95</v>
      </c>
    </row>
    <row r="110" spans="2:13" x14ac:dyDescent="0.35">
      <c r="B110" s="9" t="s">
        <v>18</v>
      </c>
      <c r="C110" s="3">
        <v>4.0168215506613397E-2</v>
      </c>
      <c r="D110" s="3">
        <v>27.9138728186091</v>
      </c>
      <c r="E110" s="3">
        <v>0.95318819009836697</v>
      </c>
      <c r="F110" s="3">
        <v>0.96756168118430996</v>
      </c>
      <c r="G110" s="3">
        <v>7.7972648928505501</v>
      </c>
      <c r="H110" s="3">
        <v>6.6719849133623299</v>
      </c>
      <c r="I110" s="3">
        <v>178.91</v>
      </c>
      <c r="J110" s="3">
        <v>158420</v>
      </c>
      <c r="K110" s="3">
        <v>8337039360</v>
      </c>
      <c r="L110" s="3">
        <v>707.95</v>
      </c>
    </row>
    <row r="111" spans="2:13" x14ac:dyDescent="0.35">
      <c r="B111" s="10" t="s">
        <v>30</v>
      </c>
    </row>
    <row r="112" spans="2:13" x14ac:dyDescent="0.35">
      <c r="B112" s="9" t="s">
        <v>11</v>
      </c>
      <c r="C112" s="3">
        <v>4.0864753256378603E-2</v>
      </c>
      <c r="D112" s="3">
        <v>27.762478457413199</v>
      </c>
      <c r="E112" s="3">
        <v>0.94299080851031103</v>
      </c>
      <c r="F112" s="3">
        <v>0.96522457729433297</v>
      </c>
      <c r="G112" s="3">
        <v>7.9846939770610801</v>
      </c>
      <c r="H112" s="3">
        <v>8.0305428364500706</v>
      </c>
      <c r="I112" s="3">
        <v>77.959999999999994</v>
      </c>
      <c r="J112" s="3">
        <v>81668</v>
      </c>
      <c r="K112" s="3">
        <v>4998451200</v>
      </c>
      <c r="L112" s="3">
        <v>707.95</v>
      </c>
    </row>
    <row r="113" spans="2:12" x14ac:dyDescent="0.35">
      <c r="B113" s="9" t="s">
        <v>12</v>
      </c>
      <c r="C113" s="3">
        <v>4.08764650022082E-2</v>
      </c>
      <c r="D113" s="3">
        <v>27.759509957011701</v>
      </c>
      <c r="E113" s="3">
        <v>0.94145835140726797</v>
      </c>
      <c r="F113" s="3">
        <v>0.96421234107564002</v>
      </c>
      <c r="G113" s="3">
        <v>7.98453004725922</v>
      </c>
      <c r="H113" s="3">
        <v>8.0587788384789008</v>
      </c>
      <c r="I113" s="3">
        <v>62.28</v>
      </c>
      <c r="J113" s="3">
        <v>81668</v>
      </c>
      <c r="K113" s="3">
        <v>4998451200</v>
      </c>
      <c r="L113" s="3">
        <v>707.95</v>
      </c>
    </row>
    <row r="114" spans="2:12" x14ac:dyDescent="0.35">
      <c r="B114" s="9" t="s">
        <v>13</v>
      </c>
      <c r="C114" s="3">
        <v>4.17606540492877E-2</v>
      </c>
      <c r="D114" s="3">
        <v>27.574759760914102</v>
      </c>
      <c r="E114" s="3">
        <v>0.93844109373470297</v>
      </c>
      <c r="F114" s="3">
        <v>0.96080303591134197</v>
      </c>
      <c r="G114" s="3">
        <v>8.0426292201610892</v>
      </c>
      <c r="H114" s="3">
        <v>8.2340517378651796</v>
      </c>
      <c r="I114" s="3">
        <v>61.6</v>
      </c>
      <c r="J114" s="3">
        <v>81668</v>
      </c>
      <c r="K114" s="3">
        <v>4998451200</v>
      </c>
      <c r="L114" s="3">
        <v>707.95</v>
      </c>
    </row>
    <row r="115" spans="2:12" x14ac:dyDescent="0.35">
      <c r="B115" s="9" t="s">
        <v>14</v>
      </c>
      <c r="C115" s="3">
        <v>5.1020128947726402E-2</v>
      </c>
      <c r="D115" s="3">
        <v>25.8438122919185</v>
      </c>
      <c r="E115" s="3">
        <v>0.88795625482497498</v>
      </c>
      <c r="F115" s="3">
        <v>0.92361247181482198</v>
      </c>
      <c r="G115" s="3">
        <v>8.7821062066620197</v>
      </c>
      <c r="H115" s="3">
        <v>11.423028641529999</v>
      </c>
      <c r="I115" s="3">
        <v>61.23</v>
      </c>
      <c r="J115" s="3">
        <v>81668</v>
      </c>
      <c r="K115" s="3">
        <v>4998451200</v>
      </c>
      <c r="L115" s="3">
        <v>707.95</v>
      </c>
    </row>
    <row r="116" spans="2:12" x14ac:dyDescent="0.35">
      <c r="B116" s="9" t="s">
        <v>15</v>
      </c>
      <c r="C116" s="3">
        <v>6.5446106811115901E-2</v>
      </c>
      <c r="D116" s="3">
        <v>23.671491974837899</v>
      </c>
      <c r="E116" s="3">
        <v>0.82422529794633403</v>
      </c>
      <c r="F116" s="3">
        <v>0.93625926977790797</v>
      </c>
      <c r="G116" s="3">
        <v>10.976760127429401</v>
      </c>
      <c r="H116" s="3">
        <v>12.537102504598099</v>
      </c>
      <c r="I116" s="3">
        <v>44.34</v>
      </c>
      <c r="J116" s="3">
        <v>62480</v>
      </c>
      <c r="K116" s="3">
        <v>4163804160</v>
      </c>
      <c r="L116" s="3">
        <v>707.95</v>
      </c>
    </row>
    <row r="117" spans="2:12" x14ac:dyDescent="0.35">
      <c r="B117" s="9" t="s">
        <v>16</v>
      </c>
      <c r="C117" s="3">
        <v>4.2281689332075302E-2</v>
      </c>
      <c r="D117" s="3">
        <v>27.465850045198099</v>
      </c>
      <c r="E117" s="3">
        <v>0.93114025605435602</v>
      </c>
      <c r="F117" s="3">
        <v>0.96088153142371602</v>
      </c>
      <c r="G117" s="3">
        <v>8.1776678423595506</v>
      </c>
      <c r="H117" s="3">
        <v>8.7546530252717893</v>
      </c>
      <c r="I117" s="3">
        <v>57.76</v>
      </c>
      <c r="J117" s="3">
        <v>75272</v>
      </c>
      <c r="K117" s="3">
        <v>4720235520</v>
      </c>
      <c r="L117" s="3">
        <v>707.95</v>
      </c>
    </row>
    <row r="118" spans="2:12" x14ac:dyDescent="0.35">
      <c r="B118" s="9" t="s">
        <v>17</v>
      </c>
      <c r="C118" s="3">
        <v>4.0011760229155299E-2</v>
      </c>
      <c r="D118" s="3">
        <v>27.944749467541001</v>
      </c>
      <c r="E118" s="3">
        <v>0.95296844959302096</v>
      </c>
      <c r="F118" s="3">
        <v>0.97009035462513404</v>
      </c>
      <c r="G118" s="3">
        <v>7.8832629923310398</v>
      </c>
      <c r="H118" s="3">
        <v>7.5504957972404103</v>
      </c>
      <c r="I118" s="3">
        <v>81.64</v>
      </c>
      <c r="J118" s="3">
        <v>107252</v>
      </c>
      <c r="K118" s="3">
        <v>6111313920</v>
      </c>
      <c r="L118" s="3">
        <v>707.95</v>
      </c>
    </row>
    <row r="119" spans="2:12" x14ac:dyDescent="0.35">
      <c r="B119" s="9" t="s">
        <v>18</v>
      </c>
      <c r="C119" s="3">
        <v>3.9812679179016201E-2</v>
      </c>
      <c r="D119" s="3">
        <v>27.9899536810806</v>
      </c>
      <c r="E119" s="3">
        <v>0.95624635949943804</v>
      </c>
      <c r="F119" s="3">
        <v>0.96988452967502603</v>
      </c>
      <c r="G119" s="3">
        <v>7.7827856330380696</v>
      </c>
      <c r="H119" s="3">
        <v>6.6655175779919702</v>
      </c>
      <c r="I119" s="3">
        <v>168.19</v>
      </c>
      <c r="J119" s="3">
        <v>158420</v>
      </c>
      <c r="K119" s="3">
        <v>8337039360</v>
      </c>
      <c r="L119" s="3">
        <v>707.95</v>
      </c>
    </row>
    <row r="120" spans="2:12" x14ac:dyDescent="0.35">
      <c r="B120" s="10" t="s">
        <v>31</v>
      </c>
    </row>
    <row r="121" spans="2:12" x14ac:dyDescent="0.35">
      <c r="B121" s="9" t="s">
        <v>11</v>
      </c>
      <c r="C121" s="3">
        <v>4.0677413019580097E-2</v>
      </c>
      <c r="D121" s="3">
        <v>27.8012356304456</v>
      </c>
      <c r="E121" s="3">
        <v>0.94423539006433499</v>
      </c>
      <c r="F121" s="3">
        <v>0.96580221629672303</v>
      </c>
      <c r="G121" s="3">
        <v>7.9231864535712297</v>
      </c>
      <c r="H121" s="3">
        <v>7.9520067600523197</v>
      </c>
      <c r="I121" s="3">
        <v>78.069999999999993</v>
      </c>
      <c r="J121" s="3">
        <v>81668</v>
      </c>
      <c r="K121" s="3">
        <v>4998451200</v>
      </c>
      <c r="L121" s="3">
        <v>707.95</v>
      </c>
    </row>
    <row r="122" spans="2:12" x14ac:dyDescent="0.35">
      <c r="B122" s="9" t="s">
        <v>12</v>
      </c>
      <c r="C122" s="3">
        <v>4.1139832418227398E-2</v>
      </c>
      <c r="D122" s="3">
        <v>27.7037477725878</v>
      </c>
      <c r="E122" s="3">
        <v>0.94240174998959503</v>
      </c>
      <c r="F122" s="3">
        <v>0.96435641577777498</v>
      </c>
      <c r="G122" s="3">
        <v>8.0254626515286596</v>
      </c>
      <c r="H122" s="3">
        <v>8.0398003040963708</v>
      </c>
      <c r="I122" s="3">
        <v>62.19</v>
      </c>
      <c r="J122" s="3">
        <v>81668</v>
      </c>
      <c r="K122" s="3">
        <v>4998451200</v>
      </c>
      <c r="L122" s="3">
        <v>707.95</v>
      </c>
    </row>
    <row r="123" spans="2:12" x14ac:dyDescent="0.35">
      <c r="B123" s="9" t="s">
        <v>13</v>
      </c>
      <c r="C123" s="3">
        <v>4.17606219080622E-2</v>
      </c>
      <c r="D123" s="3">
        <v>27.574910249784001</v>
      </c>
      <c r="E123" s="3">
        <v>0.93563925876856002</v>
      </c>
      <c r="F123" s="3">
        <v>0.958271946634076</v>
      </c>
      <c r="G123" s="3">
        <v>8.0208312752826405</v>
      </c>
      <c r="H123" s="3">
        <v>8.4213747984946608</v>
      </c>
      <c r="I123" s="3">
        <v>61.68</v>
      </c>
      <c r="J123" s="3">
        <v>81668</v>
      </c>
      <c r="K123" s="3">
        <v>4998451200</v>
      </c>
      <c r="L123" s="3">
        <v>707.95</v>
      </c>
    </row>
    <row r="124" spans="2:12" x14ac:dyDescent="0.35">
      <c r="B124" s="9" t="s">
        <v>14</v>
      </c>
      <c r="C124" s="3">
        <v>5.1035373749587401E-2</v>
      </c>
      <c r="D124" s="3">
        <v>25.8386244059853</v>
      </c>
      <c r="E124" s="3">
        <v>0.89243462665585105</v>
      </c>
      <c r="F124" s="3">
        <v>0.92344204217120496</v>
      </c>
      <c r="G124" s="3">
        <v>8.9311764908950604</v>
      </c>
      <c r="H124" s="3">
        <v>11.1819400393015</v>
      </c>
      <c r="I124" s="3">
        <v>61.4</v>
      </c>
      <c r="J124" s="3">
        <v>81668</v>
      </c>
      <c r="K124" s="3">
        <v>4998451200</v>
      </c>
      <c r="L124" s="3">
        <v>707.95</v>
      </c>
    </row>
    <row r="125" spans="2:12" x14ac:dyDescent="0.35">
      <c r="B125" s="9" t="s">
        <v>15</v>
      </c>
      <c r="C125" s="3">
        <v>6.5051697386835805E-2</v>
      </c>
      <c r="D125" s="3">
        <v>23.723439431673899</v>
      </c>
      <c r="E125" s="3">
        <v>0.82703965285454795</v>
      </c>
      <c r="F125" s="3">
        <v>0.93644126637008396</v>
      </c>
      <c r="G125" s="3">
        <v>10.912567465259</v>
      </c>
      <c r="H125" s="3">
        <v>12.672170349208701</v>
      </c>
      <c r="I125" s="3">
        <v>44.11</v>
      </c>
      <c r="J125" s="3">
        <v>62480</v>
      </c>
      <c r="K125" s="3">
        <v>4163804160</v>
      </c>
      <c r="L125" s="3">
        <v>707.95</v>
      </c>
    </row>
    <row r="126" spans="2:12" x14ac:dyDescent="0.35">
      <c r="B126" s="9" t="s">
        <v>16</v>
      </c>
      <c r="C126" s="3">
        <v>4.1980969965979699E-2</v>
      </c>
      <c r="D126" s="3">
        <v>27.527447375874999</v>
      </c>
      <c r="E126" s="3">
        <v>0.92976734677166595</v>
      </c>
      <c r="F126" s="3">
        <v>0.95994403705682996</v>
      </c>
      <c r="G126" s="3">
        <v>8.0896338397371998</v>
      </c>
      <c r="H126" s="3">
        <v>8.8573124760443704</v>
      </c>
      <c r="I126" s="3">
        <v>57.71</v>
      </c>
      <c r="J126" s="3">
        <v>75272</v>
      </c>
      <c r="K126" s="3">
        <v>4720235520</v>
      </c>
      <c r="L126" s="3">
        <v>707.95</v>
      </c>
    </row>
    <row r="127" spans="2:12" x14ac:dyDescent="0.35">
      <c r="B127" s="9" t="s">
        <v>17</v>
      </c>
      <c r="C127" s="3">
        <v>4.0201110496829999E-2</v>
      </c>
      <c r="D127" s="3">
        <v>27.902462023672701</v>
      </c>
      <c r="E127" s="3">
        <v>0.95313017437470005</v>
      </c>
      <c r="F127" s="3">
        <v>0.97001395732155005</v>
      </c>
      <c r="G127" s="3">
        <v>7.8597974475925199</v>
      </c>
      <c r="H127" s="3">
        <v>7.4901083872410403</v>
      </c>
      <c r="I127" s="3">
        <v>81.66</v>
      </c>
      <c r="J127" s="3">
        <v>107252</v>
      </c>
      <c r="K127" s="3">
        <v>6111313920</v>
      </c>
      <c r="L127" s="3">
        <v>707.95</v>
      </c>
    </row>
    <row r="128" spans="2:12" x14ac:dyDescent="0.35">
      <c r="B128" s="9" t="s">
        <v>18</v>
      </c>
      <c r="C128" s="3">
        <v>4.0594524379078498E-2</v>
      </c>
      <c r="D128" s="3">
        <v>27.820012860274801</v>
      </c>
      <c r="E128" s="3">
        <v>0.95098826575680395</v>
      </c>
      <c r="F128" s="3">
        <v>0.967476626885452</v>
      </c>
      <c r="G128" s="3">
        <v>7.7892366469636496</v>
      </c>
      <c r="H128" s="3">
        <v>7.0698562391202602</v>
      </c>
      <c r="I128" s="3">
        <v>171.96</v>
      </c>
      <c r="J128" s="3">
        <v>158420</v>
      </c>
      <c r="K128" s="3">
        <v>8337039360</v>
      </c>
      <c r="L128" s="3">
        <v>707.95</v>
      </c>
    </row>
    <row r="129" spans="2:12" x14ac:dyDescent="0.35">
      <c r="B129" s="10" t="s">
        <v>32</v>
      </c>
    </row>
    <row r="130" spans="2:12" x14ac:dyDescent="0.35">
      <c r="B130" s="9" t="s">
        <v>11</v>
      </c>
      <c r="C130" s="3">
        <v>4.0834354475675502E-2</v>
      </c>
      <c r="D130" s="3">
        <v>27.768606373200502</v>
      </c>
      <c r="E130" s="3">
        <v>0.94223545390429497</v>
      </c>
      <c r="F130" s="3">
        <v>0.96520053311933096</v>
      </c>
      <c r="G130" s="3">
        <v>7.9591585877108599</v>
      </c>
      <c r="H130" s="3">
        <v>8.0154583636680901</v>
      </c>
      <c r="I130" s="3">
        <v>78.069999999999993</v>
      </c>
      <c r="J130" s="3">
        <v>81668</v>
      </c>
      <c r="K130" s="3">
        <v>4998451200</v>
      </c>
      <c r="L130" s="3">
        <v>707.95</v>
      </c>
    </row>
    <row r="131" spans="2:12" x14ac:dyDescent="0.35">
      <c r="B131" s="9" t="s">
        <v>12</v>
      </c>
      <c r="C131" s="3">
        <v>4.1049755338775903E-2</v>
      </c>
      <c r="D131" s="3">
        <v>27.7234946159877</v>
      </c>
      <c r="E131" s="3">
        <v>0.94188275714097203</v>
      </c>
      <c r="F131" s="3">
        <v>0.96477504696879401</v>
      </c>
      <c r="G131" s="3">
        <v>7.9663575230991297</v>
      </c>
      <c r="H131" s="3">
        <v>8.1933250273916904</v>
      </c>
      <c r="I131" s="3">
        <v>62.29</v>
      </c>
      <c r="J131" s="3">
        <v>81668</v>
      </c>
      <c r="K131" s="3">
        <v>4998451200</v>
      </c>
      <c r="L131" s="3">
        <v>707.95</v>
      </c>
    </row>
    <row r="132" spans="2:12" x14ac:dyDescent="0.35">
      <c r="B132" s="9" t="s">
        <v>13</v>
      </c>
      <c r="C132" s="3">
        <v>4.1211153379667603E-2</v>
      </c>
      <c r="D132" s="3">
        <v>27.690863609141498</v>
      </c>
      <c r="E132" s="3">
        <v>0.93688312413608599</v>
      </c>
      <c r="F132" s="3">
        <v>0.95920976169180505</v>
      </c>
      <c r="G132" s="3">
        <v>8.0198571298339001</v>
      </c>
      <c r="H132" s="3">
        <v>8.4112831939959598</v>
      </c>
      <c r="I132" s="3">
        <v>61.64</v>
      </c>
      <c r="J132" s="3">
        <v>81668</v>
      </c>
      <c r="K132" s="3">
        <v>4998451200</v>
      </c>
      <c r="L132" s="3">
        <v>707.95</v>
      </c>
    </row>
    <row r="133" spans="2:12" x14ac:dyDescent="0.35">
      <c r="B133" s="9" t="s">
        <v>14</v>
      </c>
      <c r="C133" s="3">
        <v>4.9144526089981599E-2</v>
      </c>
      <c r="D133" s="3">
        <v>26.1617638455646</v>
      </c>
      <c r="E133" s="3">
        <v>0.90212248501029701</v>
      </c>
      <c r="F133" s="3">
        <v>0.92852859667936005</v>
      </c>
      <c r="G133" s="3">
        <v>8.6702729847588493</v>
      </c>
      <c r="H133" s="3">
        <v>11.034323429638199</v>
      </c>
      <c r="I133" s="3">
        <v>61.05</v>
      </c>
      <c r="J133" s="3">
        <v>81668</v>
      </c>
      <c r="K133" s="3">
        <v>4998451200</v>
      </c>
      <c r="L133" s="3">
        <v>707.95</v>
      </c>
    </row>
    <row r="134" spans="2:12" x14ac:dyDescent="0.35">
      <c r="B134" s="9" t="s">
        <v>15</v>
      </c>
      <c r="C134" s="3">
        <v>6.5554798976833598E-2</v>
      </c>
      <c r="D134" s="3">
        <v>23.6573411620131</v>
      </c>
      <c r="E134" s="3">
        <v>0.82509227577598998</v>
      </c>
      <c r="F134" s="3">
        <v>0.93656729816664197</v>
      </c>
      <c r="G134" s="3">
        <v>10.9618670894668</v>
      </c>
      <c r="H134" s="3">
        <v>12.5504410102735</v>
      </c>
      <c r="I134" s="3">
        <v>43.97</v>
      </c>
      <c r="J134" s="3">
        <v>62480</v>
      </c>
      <c r="K134" s="3">
        <v>4163804160</v>
      </c>
      <c r="L134" s="3">
        <v>707.95</v>
      </c>
    </row>
    <row r="135" spans="2:12" x14ac:dyDescent="0.35">
      <c r="B135" s="9" t="s">
        <v>16</v>
      </c>
      <c r="C135" s="3">
        <v>4.19314034866781E-2</v>
      </c>
      <c r="D135" s="3">
        <v>27.5378864897244</v>
      </c>
      <c r="E135" s="3">
        <v>0.93181752664809303</v>
      </c>
      <c r="F135" s="3">
        <v>0.96098043499282704</v>
      </c>
      <c r="G135" s="3">
        <v>8.0702814879362901</v>
      </c>
      <c r="H135" s="3">
        <v>8.5564033695175805</v>
      </c>
      <c r="I135" s="3">
        <v>57.69</v>
      </c>
      <c r="J135" s="3">
        <v>75272</v>
      </c>
      <c r="K135" s="3">
        <v>4720235520</v>
      </c>
      <c r="L135" s="3">
        <v>707.95</v>
      </c>
    </row>
    <row r="136" spans="2:12" x14ac:dyDescent="0.35">
      <c r="B136" s="9" t="s">
        <v>17</v>
      </c>
      <c r="C136" s="3">
        <v>4.0735675941833402E-2</v>
      </c>
      <c r="D136" s="3">
        <v>27.7880047188848</v>
      </c>
      <c r="E136" s="3">
        <v>0.95167944058679799</v>
      </c>
      <c r="F136" s="3">
        <v>0.96980132597463498</v>
      </c>
      <c r="G136" s="3">
        <v>8.0230934059135208</v>
      </c>
      <c r="H136" s="3">
        <v>7.56217798204207</v>
      </c>
      <c r="I136" s="3">
        <v>81.73</v>
      </c>
      <c r="J136" s="3">
        <v>107252</v>
      </c>
      <c r="K136" s="3">
        <v>6111313920</v>
      </c>
      <c r="L136" s="3">
        <v>707.95</v>
      </c>
    </row>
    <row r="137" spans="2:12" x14ac:dyDescent="0.35">
      <c r="B137" s="9" t="s">
        <v>18</v>
      </c>
      <c r="C137" s="3">
        <v>3.9151506288683698E-2</v>
      </c>
      <c r="D137" s="3">
        <v>28.135642173304099</v>
      </c>
      <c r="E137" s="3">
        <v>0.95658847622814502</v>
      </c>
      <c r="F137" s="3">
        <v>0.97035737280125001</v>
      </c>
      <c r="G137" s="3">
        <v>7.6608063082881799</v>
      </c>
      <c r="H137" s="3">
        <v>6.7293179481422403</v>
      </c>
      <c r="I137" s="3">
        <v>166.78</v>
      </c>
      <c r="J137" s="3">
        <v>158420</v>
      </c>
      <c r="K137" s="3">
        <v>8337039360</v>
      </c>
      <c r="L137" s="3">
        <v>707.95</v>
      </c>
    </row>
    <row r="138" spans="2:12" x14ac:dyDescent="0.35">
      <c r="B138" s="10" t="s">
        <v>33</v>
      </c>
    </row>
    <row r="139" spans="2:12" x14ac:dyDescent="0.35">
      <c r="B139" s="9" t="s">
        <v>11</v>
      </c>
      <c r="C139" s="3">
        <v>4.0648459407866301E-2</v>
      </c>
      <c r="D139" s="3">
        <v>27.806892454687102</v>
      </c>
      <c r="E139" s="3">
        <v>0.94744222345372697</v>
      </c>
      <c r="F139" s="3">
        <v>0.96668116121722503</v>
      </c>
      <c r="G139" s="3">
        <v>7.9374665703281497</v>
      </c>
      <c r="H139" s="3">
        <v>7.4280817318408596</v>
      </c>
      <c r="I139" s="3">
        <v>78.22</v>
      </c>
      <c r="J139" s="3">
        <v>81668</v>
      </c>
      <c r="K139" s="3">
        <v>4998451200</v>
      </c>
      <c r="L139" s="3">
        <v>707.95</v>
      </c>
    </row>
    <row r="140" spans="2:12" x14ac:dyDescent="0.35">
      <c r="B140" s="9" t="s">
        <v>12</v>
      </c>
      <c r="C140" s="3">
        <v>4.1110527300825997E-2</v>
      </c>
      <c r="D140" s="3">
        <v>27.7092281754474</v>
      </c>
      <c r="E140" s="3">
        <v>0.94277738876059403</v>
      </c>
      <c r="F140" s="3">
        <v>0.96509556759995496</v>
      </c>
      <c r="G140" s="3">
        <v>8.0463586417547202</v>
      </c>
      <c r="H140" s="3">
        <v>7.8715693297443696</v>
      </c>
      <c r="I140" s="3">
        <v>62.34</v>
      </c>
      <c r="J140" s="3">
        <v>81668</v>
      </c>
      <c r="K140" s="3">
        <v>4998451200</v>
      </c>
      <c r="L140" s="3">
        <v>707.95</v>
      </c>
    </row>
    <row r="141" spans="2:12" x14ac:dyDescent="0.35">
      <c r="B141" s="9" t="s">
        <v>13</v>
      </c>
      <c r="C141" s="3">
        <v>4.8163966553854097E-2</v>
      </c>
      <c r="D141" s="3">
        <v>26.3371976430494</v>
      </c>
      <c r="E141" s="3">
        <v>0.92226915133870702</v>
      </c>
      <c r="F141" s="3">
        <v>0.95603862721695898</v>
      </c>
      <c r="G141" s="3">
        <v>9.0414841305937905</v>
      </c>
      <c r="H141" s="3">
        <v>9.6824104268393096</v>
      </c>
      <c r="I141" s="3">
        <v>61.79</v>
      </c>
      <c r="J141" s="3">
        <v>81668</v>
      </c>
      <c r="K141" s="3">
        <v>4998451200</v>
      </c>
      <c r="L141" s="3">
        <v>707.95</v>
      </c>
    </row>
    <row r="142" spans="2:12" x14ac:dyDescent="0.35">
      <c r="B142" s="9" t="s">
        <v>14</v>
      </c>
      <c r="C142" s="3">
        <v>4.8948484475757503E-2</v>
      </c>
      <c r="D142" s="3">
        <v>26.202422953185799</v>
      </c>
      <c r="E142" s="3">
        <v>0.89407001336936298</v>
      </c>
      <c r="F142" s="3">
        <v>0.921999636060721</v>
      </c>
      <c r="G142" s="3">
        <v>8.6420286046730297</v>
      </c>
      <c r="H142" s="3">
        <v>11.315245695106301</v>
      </c>
      <c r="I142" s="3">
        <v>61.02</v>
      </c>
      <c r="J142" s="3">
        <v>81668</v>
      </c>
      <c r="K142" s="3">
        <v>4998451200</v>
      </c>
      <c r="L142" s="3">
        <v>707.95</v>
      </c>
    </row>
    <row r="143" spans="2:12" x14ac:dyDescent="0.35">
      <c r="B143" s="9" t="s">
        <v>15</v>
      </c>
      <c r="C143" s="3">
        <v>6.5284413279472001E-2</v>
      </c>
      <c r="D143" s="3">
        <v>23.692009315336701</v>
      </c>
      <c r="E143" s="3">
        <v>0.82967880154879403</v>
      </c>
      <c r="F143" s="3">
        <v>0.93699052781177605</v>
      </c>
      <c r="G143" s="3">
        <v>11.0229679752716</v>
      </c>
      <c r="H143" s="3">
        <v>12.2608017158772</v>
      </c>
      <c r="I143" s="3">
        <v>44.21</v>
      </c>
      <c r="J143" s="3">
        <v>62480</v>
      </c>
      <c r="K143" s="3">
        <v>4163804160</v>
      </c>
      <c r="L143" s="3">
        <v>707.95</v>
      </c>
    </row>
    <row r="144" spans="2:12" x14ac:dyDescent="0.35">
      <c r="B144" s="9" t="s">
        <v>16</v>
      </c>
      <c r="C144" s="3">
        <v>4.1540200807649398E-2</v>
      </c>
      <c r="D144" s="3">
        <v>27.6190926599952</v>
      </c>
      <c r="E144" s="3">
        <v>0.93261913120347095</v>
      </c>
      <c r="F144" s="3">
        <v>0.96160275315799304</v>
      </c>
      <c r="G144" s="3">
        <v>7.9980800710321702</v>
      </c>
      <c r="H144" s="3">
        <v>8.3655712992020099</v>
      </c>
      <c r="I144" s="3">
        <v>57.85</v>
      </c>
      <c r="J144" s="3">
        <v>75272</v>
      </c>
      <c r="K144" s="3">
        <v>4720235520</v>
      </c>
      <c r="L144" s="3">
        <v>707.95</v>
      </c>
    </row>
    <row r="145" spans="2:12" x14ac:dyDescent="0.35">
      <c r="B145" s="9" t="s">
        <v>17</v>
      </c>
      <c r="C145" s="3">
        <v>3.9997544865116197E-2</v>
      </c>
      <c r="D145" s="3">
        <v>27.946761027084801</v>
      </c>
      <c r="E145" s="3">
        <v>0.95331803766148204</v>
      </c>
      <c r="F145" s="3">
        <v>0.97003561770833802</v>
      </c>
      <c r="G145" s="3">
        <v>7.8523775534166598</v>
      </c>
      <c r="H145" s="3">
        <v>7.4939580526119904</v>
      </c>
      <c r="I145" s="3">
        <v>82</v>
      </c>
      <c r="J145" s="3">
        <v>107252</v>
      </c>
      <c r="K145" s="3">
        <v>6111313920</v>
      </c>
      <c r="L145" s="3">
        <v>707.95</v>
      </c>
    </row>
    <row r="146" spans="2:12" x14ac:dyDescent="0.35">
      <c r="B146" s="9" t="s">
        <v>18</v>
      </c>
      <c r="C146" s="3">
        <v>3.9215234720745798E-2</v>
      </c>
      <c r="D146" s="3">
        <v>28.121850681621702</v>
      </c>
      <c r="E146" s="3">
        <v>0.95699296942508505</v>
      </c>
      <c r="F146" s="3">
        <v>0.97063510097933303</v>
      </c>
      <c r="G146" s="3">
        <v>7.6512203341434502</v>
      </c>
      <c r="H146" s="3">
        <v>6.6390228473146697</v>
      </c>
      <c r="I146" s="3">
        <v>164.65</v>
      </c>
      <c r="J146" s="3">
        <v>158420</v>
      </c>
      <c r="K146" s="3">
        <v>8337039360</v>
      </c>
      <c r="L146" s="3">
        <v>707.95</v>
      </c>
    </row>
    <row r="147" spans="2:12" x14ac:dyDescent="0.35">
      <c r="B147" s="10" t="s">
        <v>34</v>
      </c>
    </row>
    <row r="148" spans="2:12" x14ac:dyDescent="0.35">
      <c r="B148" s="9" t="s">
        <v>11</v>
      </c>
      <c r="C148" s="3">
        <v>4.2032333221730202E-2</v>
      </c>
      <c r="D148" s="3">
        <v>27.517780939322101</v>
      </c>
      <c r="E148" s="3">
        <v>0.94062751094309405</v>
      </c>
      <c r="F148" s="3">
        <v>0.96400409830420797</v>
      </c>
      <c r="G148" s="3">
        <v>8.2066546922126999</v>
      </c>
      <c r="H148" s="3">
        <v>8.0236972793544208</v>
      </c>
      <c r="I148" s="3">
        <v>78.14</v>
      </c>
      <c r="J148" s="3">
        <v>81668</v>
      </c>
      <c r="K148" s="3">
        <v>4998451200</v>
      </c>
      <c r="L148" s="3">
        <v>707.95</v>
      </c>
    </row>
    <row r="149" spans="2:12" x14ac:dyDescent="0.35">
      <c r="B149" s="9" t="s">
        <v>12</v>
      </c>
      <c r="C149" s="3">
        <v>4.1311462169926802E-2</v>
      </c>
      <c r="D149" s="3">
        <v>27.6681864863993</v>
      </c>
      <c r="E149" s="3">
        <v>0.94196768915084705</v>
      </c>
      <c r="F149" s="3">
        <v>0.96458915616682495</v>
      </c>
      <c r="G149" s="3">
        <v>8.0420025164759306</v>
      </c>
      <c r="H149" s="3">
        <v>8.0748425896331195</v>
      </c>
      <c r="I149" s="3">
        <v>62.3</v>
      </c>
      <c r="J149" s="3">
        <v>81668</v>
      </c>
      <c r="K149" s="3">
        <v>4998451200</v>
      </c>
      <c r="L149" s="3">
        <v>707.95</v>
      </c>
    </row>
    <row r="150" spans="2:12" x14ac:dyDescent="0.35">
      <c r="B150" s="9" t="s">
        <v>13</v>
      </c>
      <c r="C150" s="3">
        <v>4.1961375352215502E-2</v>
      </c>
      <c r="D150" s="3">
        <v>27.533268288705202</v>
      </c>
      <c r="E150" s="3">
        <v>0.93453406174981701</v>
      </c>
      <c r="F150" s="3">
        <v>0.95811088241668896</v>
      </c>
      <c r="G150" s="3">
        <v>8.0842039485975992</v>
      </c>
      <c r="H150" s="3">
        <v>8.4370355684878504</v>
      </c>
      <c r="I150" s="3">
        <v>61.68</v>
      </c>
      <c r="J150" s="3">
        <v>81668</v>
      </c>
      <c r="K150" s="3">
        <v>4998451200</v>
      </c>
      <c r="L150" s="3">
        <v>707.95</v>
      </c>
    </row>
    <row r="151" spans="2:12" x14ac:dyDescent="0.35">
      <c r="B151" s="9" t="s">
        <v>14</v>
      </c>
      <c r="C151" s="3">
        <v>4.9301216161841403E-2</v>
      </c>
      <c r="D151" s="3">
        <v>26.140335275697499</v>
      </c>
      <c r="E151" s="3">
        <v>0.890152004129799</v>
      </c>
      <c r="F151" s="3">
        <v>0.918428260291969</v>
      </c>
      <c r="G151" s="3">
        <v>8.9144889441102606</v>
      </c>
      <c r="H151" s="3">
        <v>11.6823914148829</v>
      </c>
      <c r="I151" s="3">
        <v>61.2</v>
      </c>
      <c r="J151" s="3">
        <v>81668</v>
      </c>
      <c r="K151" s="3">
        <v>4998451200</v>
      </c>
      <c r="L151" s="3">
        <v>707.95</v>
      </c>
    </row>
    <row r="152" spans="2:12" x14ac:dyDescent="0.35">
      <c r="B152" s="9" t="s">
        <v>15</v>
      </c>
      <c r="C152" s="3">
        <v>6.6135487177091196E-2</v>
      </c>
      <c r="D152" s="3">
        <v>23.580738859956298</v>
      </c>
      <c r="E152" s="3">
        <v>0.821476063312362</v>
      </c>
      <c r="F152" s="3">
        <v>0.93606416125274305</v>
      </c>
      <c r="G152" s="3">
        <v>11.114593801191999</v>
      </c>
      <c r="H152" s="3">
        <v>12.578863134957199</v>
      </c>
      <c r="I152" s="3">
        <v>44.26</v>
      </c>
      <c r="J152" s="3">
        <v>62480</v>
      </c>
      <c r="K152" s="3">
        <v>4163804160</v>
      </c>
      <c r="L152" s="3">
        <v>707.95</v>
      </c>
    </row>
    <row r="153" spans="2:12" x14ac:dyDescent="0.35">
      <c r="B153" s="9" t="s">
        <v>16</v>
      </c>
      <c r="C153" s="3">
        <v>4.1965188733815599E-2</v>
      </c>
      <c r="D153" s="3">
        <v>27.5306250150728</v>
      </c>
      <c r="E153" s="3">
        <v>0.93237374564975095</v>
      </c>
      <c r="F153" s="3">
        <v>0.96225978097732201</v>
      </c>
      <c r="G153" s="3">
        <v>8.0785223717985701</v>
      </c>
      <c r="H153" s="3">
        <v>8.4563615887444001</v>
      </c>
      <c r="I153" s="3">
        <v>58.08</v>
      </c>
      <c r="J153" s="3">
        <v>75272</v>
      </c>
      <c r="K153" s="3">
        <v>4720235520</v>
      </c>
      <c r="L153" s="3">
        <v>707.95</v>
      </c>
    </row>
    <row r="154" spans="2:12" x14ac:dyDescent="0.35">
      <c r="B154" s="9" t="s">
        <v>17</v>
      </c>
      <c r="C154" s="3">
        <v>4.0086562934726698E-2</v>
      </c>
      <c r="D154" s="3">
        <v>27.928720880046999</v>
      </c>
      <c r="E154" s="3">
        <v>0.95228289425375601</v>
      </c>
      <c r="F154" s="3">
        <v>0.96924728805219995</v>
      </c>
      <c r="G154" s="3">
        <v>7.8615812830107004</v>
      </c>
      <c r="H154" s="3">
        <v>7.5380631454036999</v>
      </c>
      <c r="I154" s="3">
        <v>81.93</v>
      </c>
      <c r="J154" s="3">
        <v>107252</v>
      </c>
      <c r="K154" s="3">
        <v>6111313920</v>
      </c>
      <c r="L154" s="3">
        <v>707.95</v>
      </c>
    </row>
    <row r="155" spans="2:12" x14ac:dyDescent="0.35">
      <c r="B155" s="9" t="s">
        <v>18</v>
      </c>
      <c r="C155" s="3">
        <v>3.9686573553323598E-2</v>
      </c>
      <c r="D155" s="3">
        <v>28.0177992306924</v>
      </c>
      <c r="E155" s="3">
        <v>0.95583693728651298</v>
      </c>
      <c r="F155" s="3">
        <v>0.96951434458208596</v>
      </c>
      <c r="G155" s="3">
        <v>7.7518823092604201</v>
      </c>
      <c r="H155" s="3">
        <v>6.6178966453249997</v>
      </c>
      <c r="I155" s="3">
        <v>170.29</v>
      </c>
      <c r="J155" s="3">
        <v>158420</v>
      </c>
      <c r="K155" s="3">
        <v>8337039360</v>
      </c>
      <c r="L155" s="3">
        <v>707.95</v>
      </c>
    </row>
    <row r="156" spans="2:12" x14ac:dyDescent="0.35">
      <c r="B156" s="10" t="s">
        <v>35</v>
      </c>
    </row>
    <row r="157" spans="2:12" x14ac:dyDescent="0.35">
      <c r="B157" s="9" t="s">
        <v>11</v>
      </c>
      <c r="C157" s="3">
        <v>4.1286900615620098E-2</v>
      </c>
      <c r="D157" s="3">
        <v>27.672558953439601</v>
      </c>
      <c r="E157" s="3">
        <v>0.94044447442289603</v>
      </c>
      <c r="F157" s="3">
        <v>0.96448940188982302</v>
      </c>
      <c r="G157" s="3">
        <v>8.0195947281740896</v>
      </c>
      <c r="H157" s="3">
        <v>8.2319249877123699</v>
      </c>
      <c r="I157" s="3">
        <v>77.91</v>
      </c>
      <c r="J157" s="3">
        <v>81668</v>
      </c>
      <c r="K157" s="3">
        <v>4998451200</v>
      </c>
      <c r="L157" s="3">
        <v>707.95</v>
      </c>
    </row>
    <row r="158" spans="2:12" x14ac:dyDescent="0.35">
      <c r="B158" s="9" t="s">
        <v>12</v>
      </c>
      <c r="C158" s="3">
        <v>4.1152746669517203E-2</v>
      </c>
      <c r="D158" s="3">
        <v>27.701109576508902</v>
      </c>
      <c r="E158" s="3">
        <v>0.94052336214304799</v>
      </c>
      <c r="F158" s="3">
        <v>0.96380585787969797</v>
      </c>
      <c r="G158" s="3">
        <v>8.0072144554486293</v>
      </c>
      <c r="H158" s="3">
        <v>8.0145960522853805</v>
      </c>
      <c r="I158" s="3">
        <v>62.28</v>
      </c>
      <c r="J158" s="3">
        <v>81668</v>
      </c>
      <c r="K158" s="3">
        <v>4998451200</v>
      </c>
      <c r="L158" s="3">
        <v>707.95</v>
      </c>
    </row>
    <row r="159" spans="2:12" x14ac:dyDescent="0.35">
      <c r="B159" s="9" t="s">
        <v>13</v>
      </c>
      <c r="C159" s="3">
        <v>4.2818305695839401E-2</v>
      </c>
      <c r="D159" s="3">
        <v>27.355342835271401</v>
      </c>
      <c r="E159" s="3">
        <v>0.93733257640725598</v>
      </c>
      <c r="F159" s="3">
        <v>0.96043584566676499</v>
      </c>
      <c r="G159" s="3">
        <v>8.1750619814471595</v>
      </c>
      <c r="H159" s="3">
        <v>8.2891807559772896</v>
      </c>
      <c r="I159" s="3">
        <v>61.73</v>
      </c>
      <c r="J159" s="3">
        <v>81668</v>
      </c>
      <c r="K159" s="3">
        <v>4998451200</v>
      </c>
      <c r="L159" s="3">
        <v>707.95</v>
      </c>
    </row>
    <row r="160" spans="2:12" x14ac:dyDescent="0.35">
      <c r="B160" s="9" t="s">
        <v>14</v>
      </c>
      <c r="C160" s="3">
        <v>4.9889488222521497E-2</v>
      </c>
      <c r="D160" s="3">
        <v>26.037152737351999</v>
      </c>
      <c r="E160" s="3">
        <v>0.89045632181503998</v>
      </c>
      <c r="F160" s="3">
        <v>0.91946272411279495</v>
      </c>
      <c r="G160" s="3">
        <v>9.0196384732241093</v>
      </c>
      <c r="H160" s="3">
        <v>11.4217539574762</v>
      </c>
      <c r="I160" s="3">
        <v>61.14</v>
      </c>
      <c r="J160" s="3">
        <v>81668</v>
      </c>
      <c r="K160" s="3">
        <v>4998451200</v>
      </c>
      <c r="L160" s="3">
        <v>707.95</v>
      </c>
    </row>
    <row r="161" spans="2:12" x14ac:dyDescent="0.35">
      <c r="B161" s="9" t="s">
        <v>15</v>
      </c>
      <c r="C161" s="3">
        <v>6.8343396380176002E-2</v>
      </c>
      <c r="D161" s="3">
        <v>23.2949452493244</v>
      </c>
      <c r="E161" s="3">
        <v>0.81360218378513405</v>
      </c>
      <c r="F161" s="3">
        <v>0.93539636970213103</v>
      </c>
      <c r="G161" s="3">
        <v>11.426926376982699</v>
      </c>
      <c r="H161" s="3">
        <v>12.6352002427787</v>
      </c>
      <c r="I161" s="3">
        <v>44.22</v>
      </c>
      <c r="J161" s="3">
        <v>62480</v>
      </c>
      <c r="K161" s="3">
        <v>4163804160</v>
      </c>
      <c r="L161" s="3">
        <v>707.95</v>
      </c>
    </row>
    <row r="162" spans="2:12" x14ac:dyDescent="0.35">
      <c r="B162" s="9" t="s">
        <v>16</v>
      </c>
      <c r="C162" s="3">
        <v>4.1993400592229002E-2</v>
      </c>
      <c r="D162" s="3">
        <v>27.525142260603101</v>
      </c>
      <c r="E162" s="3">
        <v>0.93166598280260204</v>
      </c>
      <c r="F162" s="3">
        <v>0.96013676069562404</v>
      </c>
      <c r="G162" s="3">
        <v>8.0886575720909093</v>
      </c>
      <c r="H162" s="3">
        <v>8.4649334761527708</v>
      </c>
      <c r="I162" s="3">
        <v>57.79</v>
      </c>
      <c r="J162" s="3">
        <v>75272</v>
      </c>
      <c r="K162" s="3">
        <v>4720235520</v>
      </c>
      <c r="L162" s="3">
        <v>707.95</v>
      </c>
    </row>
    <row r="163" spans="2:12" x14ac:dyDescent="0.35">
      <c r="B163" s="9" t="s">
        <v>17</v>
      </c>
      <c r="C163" s="3">
        <v>4.0299923246314998E-2</v>
      </c>
      <c r="D163" s="3">
        <v>27.882054228232601</v>
      </c>
      <c r="E163" s="3">
        <v>0.95182737460753897</v>
      </c>
      <c r="F163" s="3">
        <v>0.96871026450019604</v>
      </c>
      <c r="G163" s="3">
        <v>7.9232054747903904</v>
      </c>
      <c r="H163" s="3">
        <v>7.4749018248276498</v>
      </c>
      <c r="I163" s="3">
        <v>81.650000000000006</v>
      </c>
      <c r="J163" s="3">
        <v>107252</v>
      </c>
      <c r="K163" s="3">
        <v>6111313920</v>
      </c>
      <c r="L163" s="3">
        <v>707.95</v>
      </c>
    </row>
    <row r="164" spans="2:12" x14ac:dyDescent="0.35">
      <c r="B164" s="9" t="s">
        <v>18</v>
      </c>
      <c r="C164" s="3">
        <v>3.99136204233752E-2</v>
      </c>
      <c r="D164" s="3">
        <v>27.96765083891</v>
      </c>
      <c r="E164" s="3">
        <v>0.955189513832435</v>
      </c>
      <c r="F164" s="3">
        <v>0.96928490300140602</v>
      </c>
      <c r="G164" s="3">
        <v>7.7734954968318899</v>
      </c>
      <c r="H164" s="3">
        <v>6.86141764867169</v>
      </c>
      <c r="I164" s="3">
        <v>165.14</v>
      </c>
      <c r="J164" s="3">
        <v>158420</v>
      </c>
      <c r="K164" s="3">
        <v>8337039360</v>
      </c>
      <c r="L164" s="3">
        <v>707.95</v>
      </c>
    </row>
    <row r="165" spans="2:12" x14ac:dyDescent="0.35">
      <c r="B165" s="10" t="s">
        <v>36</v>
      </c>
    </row>
    <row r="166" spans="2:12" x14ac:dyDescent="0.35">
      <c r="B166" s="9" t="s">
        <v>11</v>
      </c>
      <c r="C166" s="3">
        <v>4.0845261449420599E-2</v>
      </c>
      <c r="D166" s="3">
        <v>27.7656261007557</v>
      </c>
      <c r="E166" s="3">
        <v>0.94220383620530601</v>
      </c>
      <c r="F166" s="3">
        <v>0.96461456903132803</v>
      </c>
      <c r="G166" s="3">
        <v>8.0087348993370107</v>
      </c>
      <c r="H166" s="3">
        <v>7.9110597759780896</v>
      </c>
      <c r="I166" s="3">
        <v>78.180000000000007</v>
      </c>
      <c r="J166" s="3">
        <v>81668</v>
      </c>
      <c r="K166" s="3">
        <v>4998451200</v>
      </c>
      <c r="L166" s="3">
        <v>707.95</v>
      </c>
    </row>
    <row r="167" spans="2:12" x14ac:dyDescent="0.35">
      <c r="B167" s="9" t="s">
        <v>12</v>
      </c>
      <c r="C167" s="3">
        <v>4.0777261128454902E-2</v>
      </c>
      <c r="D167" s="3">
        <v>27.780889074297502</v>
      </c>
      <c r="E167" s="3">
        <v>0.94239287818477402</v>
      </c>
      <c r="F167" s="3">
        <v>0.96445943829440905</v>
      </c>
      <c r="G167" s="3">
        <v>7.9143840959909104</v>
      </c>
      <c r="H167" s="3">
        <v>8.0232661236630598</v>
      </c>
      <c r="I167" s="3">
        <v>62.58</v>
      </c>
      <c r="J167" s="3">
        <v>81668</v>
      </c>
      <c r="K167" s="3">
        <v>4998451200</v>
      </c>
      <c r="L167" s="3">
        <v>707.95</v>
      </c>
    </row>
    <row r="168" spans="2:12" x14ac:dyDescent="0.35">
      <c r="B168" s="9" t="s">
        <v>13</v>
      </c>
      <c r="C168" s="3">
        <v>4.1950355299494098E-2</v>
      </c>
      <c r="D168" s="3">
        <v>27.535220011676302</v>
      </c>
      <c r="E168" s="3">
        <v>0.93649520936858599</v>
      </c>
      <c r="F168" s="3">
        <v>0.95907016549633295</v>
      </c>
      <c r="G168" s="3">
        <v>8.1775871944114407</v>
      </c>
      <c r="H168" s="3">
        <v>8.4109869345407198</v>
      </c>
      <c r="I168" s="3">
        <v>61.98</v>
      </c>
      <c r="J168" s="3">
        <v>81668</v>
      </c>
      <c r="K168" s="3">
        <v>4998451200</v>
      </c>
      <c r="L168" s="3">
        <v>707.95</v>
      </c>
    </row>
    <row r="169" spans="2:12" x14ac:dyDescent="0.35">
      <c r="B169" s="9" t="s">
        <v>14</v>
      </c>
      <c r="C169" s="3">
        <v>5.3323602930658298E-2</v>
      </c>
      <c r="D169" s="3">
        <v>25.456792438814599</v>
      </c>
      <c r="E169" s="3">
        <v>0.89508054996349495</v>
      </c>
      <c r="F169" s="3">
        <v>0.92827301408979201</v>
      </c>
      <c r="G169" s="3">
        <v>9.4869871527036906</v>
      </c>
      <c r="H169" s="3">
        <v>10.8581566292443</v>
      </c>
      <c r="I169" s="3">
        <v>61.43</v>
      </c>
      <c r="J169" s="3">
        <v>81668</v>
      </c>
      <c r="K169" s="3">
        <v>4998451200</v>
      </c>
      <c r="L169" s="3">
        <v>707.95</v>
      </c>
    </row>
    <row r="170" spans="2:12" x14ac:dyDescent="0.35">
      <c r="B170" s="9" t="s">
        <v>15</v>
      </c>
      <c r="C170" s="3">
        <v>6.5517701302998402E-2</v>
      </c>
      <c r="D170" s="3">
        <v>23.6613538926301</v>
      </c>
      <c r="E170" s="3">
        <v>0.82777020466729501</v>
      </c>
      <c r="F170" s="3">
        <v>0.93626458844460003</v>
      </c>
      <c r="G170" s="3">
        <v>11.0039074844799</v>
      </c>
      <c r="H170" s="3">
        <v>12.278774504904399</v>
      </c>
      <c r="I170" s="3">
        <v>44.36</v>
      </c>
      <c r="J170" s="3">
        <v>62480</v>
      </c>
      <c r="K170" s="3">
        <v>4163804160</v>
      </c>
      <c r="L170" s="3">
        <v>707.95</v>
      </c>
    </row>
    <row r="171" spans="2:12" x14ac:dyDescent="0.35">
      <c r="B171" s="9" t="s">
        <v>16</v>
      </c>
      <c r="C171" s="3">
        <v>4.1954039057854602E-2</v>
      </c>
      <c r="D171" s="3">
        <v>27.533264337401601</v>
      </c>
      <c r="E171" s="3">
        <v>0.92989169880474798</v>
      </c>
      <c r="F171" s="3">
        <v>0.96076683751203495</v>
      </c>
      <c r="G171" s="3">
        <v>8.0705546044504697</v>
      </c>
      <c r="H171" s="3">
        <v>8.6523444754678103</v>
      </c>
      <c r="I171" s="3">
        <v>57.91</v>
      </c>
      <c r="J171" s="3">
        <v>75272</v>
      </c>
      <c r="K171" s="3">
        <v>4720235520</v>
      </c>
      <c r="L171" s="3">
        <v>707.95</v>
      </c>
    </row>
    <row r="172" spans="2:12" x14ac:dyDescent="0.35">
      <c r="B172" s="9" t="s">
        <v>17</v>
      </c>
      <c r="C172" s="3">
        <v>4.0465623521766997E-2</v>
      </c>
      <c r="D172" s="3">
        <v>27.846464539568998</v>
      </c>
      <c r="E172" s="3">
        <v>0.95230545179973602</v>
      </c>
      <c r="F172" s="3">
        <v>0.96958450593786705</v>
      </c>
      <c r="G172" s="3">
        <v>8.0417125627356096</v>
      </c>
      <c r="H172" s="3">
        <v>7.5921240926843501</v>
      </c>
      <c r="I172" s="3">
        <v>81.96</v>
      </c>
      <c r="J172" s="3">
        <v>107252</v>
      </c>
      <c r="K172" s="3">
        <v>6111313920</v>
      </c>
      <c r="L172" s="3">
        <v>707.95</v>
      </c>
    </row>
    <row r="173" spans="2:12" x14ac:dyDescent="0.35">
      <c r="B173" s="9" t="s">
        <v>18</v>
      </c>
      <c r="C173" s="3">
        <v>3.9569873869300998E-2</v>
      </c>
      <c r="D173" s="3">
        <v>28.0427971771242</v>
      </c>
      <c r="E173" s="3">
        <v>0.95532021861551697</v>
      </c>
      <c r="F173" s="3">
        <v>0.96882518177743304</v>
      </c>
      <c r="G173" s="3">
        <v>7.7198605232044599</v>
      </c>
      <c r="H173" s="3">
        <v>6.6207640441159299</v>
      </c>
      <c r="I173" s="3">
        <v>169.61</v>
      </c>
      <c r="J173" s="3">
        <v>158420</v>
      </c>
      <c r="K173" s="3">
        <v>8337039360</v>
      </c>
      <c r="L173" s="3">
        <v>707.95</v>
      </c>
    </row>
    <row r="174" spans="2:12" x14ac:dyDescent="0.35">
      <c r="B174" s="10" t="s">
        <v>37</v>
      </c>
    </row>
    <row r="175" spans="2:12" x14ac:dyDescent="0.35">
      <c r="B175" s="9" t="s">
        <v>11</v>
      </c>
      <c r="C175" s="3">
        <v>4.67825729844503E-2</v>
      </c>
      <c r="D175" s="3">
        <v>26.588937627403499</v>
      </c>
      <c r="E175" s="3">
        <v>0.93206813839889202</v>
      </c>
      <c r="F175" s="3">
        <v>0.96242913475509295</v>
      </c>
      <c r="G175" s="3">
        <v>8.8755611989300203</v>
      </c>
      <c r="H175" s="3">
        <v>8.8464012488452699</v>
      </c>
      <c r="I175" s="3">
        <v>77.97</v>
      </c>
      <c r="J175" s="3">
        <v>81668</v>
      </c>
      <c r="K175" s="3">
        <v>4998451200</v>
      </c>
      <c r="L175" s="3">
        <v>707.95</v>
      </c>
    </row>
    <row r="176" spans="2:12" x14ac:dyDescent="0.35">
      <c r="B176" s="9" t="s">
        <v>12</v>
      </c>
      <c r="C176" s="3">
        <v>4.1135423519987599E-2</v>
      </c>
      <c r="D176" s="3">
        <v>27.705552308084901</v>
      </c>
      <c r="E176" s="3">
        <v>0.939662930430189</v>
      </c>
      <c r="F176" s="3">
        <v>0.96333939815342096</v>
      </c>
      <c r="G176" s="3">
        <v>8.0251245016534796</v>
      </c>
      <c r="H176" s="3">
        <v>8.2830361470452196</v>
      </c>
      <c r="I176" s="3">
        <v>62.27</v>
      </c>
      <c r="J176" s="3">
        <v>81668</v>
      </c>
      <c r="K176" s="3">
        <v>4998451200</v>
      </c>
      <c r="L176" s="3">
        <v>707.95</v>
      </c>
    </row>
    <row r="177" spans="2:13" x14ac:dyDescent="0.35">
      <c r="B177" s="9" t="s">
        <v>13</v>
      </c>
      <c r="C177" s="3">
        <v>4.2349796854905503E-2</v>
      </c>
      <c r="D177" s="3">
        <v>27.4526476222319</v>
      </c>
      <c r="E177" s="3">
        <v>0.93268560578798498</v>
      </c>
      <c r="F177" s="3">
        <v>0.95736191514454505</v>
      </c>
      <c r="G177" s="3">
        <v>8.0839148185712997</v>
      </c>
      <c r="H177" s="3">
        <v>8.4631038392288502</v>
      </c>
      <c r="I177" s="3">
        <v>61.8</v>
      </c>
      <c r="J177" s="3">
        <v>81668</v>
      </c>
      <c r="K177" s="3">
        <v>4998451200</v>
      </c>
      <c r="L177" s="3">
        <v>707.95</v>
      </c>
    </row>
    <row r="178" spans="2:13" x14ac:dyDescent="0.35">
      <c r="B178" s="9" t="s">
        <v>14</v>
      </c>
      <c r="C178" s="3">
        <v>4.8881295179394199E-2</v>
      </c>
      <c r="D178" s="3">
        <v>26.213588174764801</v>
      </c>
      <c r="E178" s="3">
        <v>0.89110056318304198</v>
      </c>
      <c r="F178" s="3">
        <v>0.92202098906593</v>
      </c>
      <c r="G178" s="3">
        <v>8.7851950946041999</v>
      </c>
      <c r="H178" s="3">
        <v>11.177895713539201</v>
      </c>
      <c r="I178" s="3">
        <v>61.26</v>
      </c>
      <c r="J178" s="3">
        <v>81668</v>
      </c>
      <c r="K178" s="3">
        <v>4998451200</v>
      </c>
      <c r="L178" s="3">
        <v>707.95</v>
      </c>
    </row>
    <row r="179" spans="2:13" x14ac:dyDescent="0.35">
      <c r="B179" s="9" t="s">
        <v>15</v>
      </c>
      <c r="C179" s="3">
        <v>6.5531589319461098E-2</v>
      </c>
      <c r="D179" s="3">
        <v>23.6602186738751</v>
      </c>
      <c r="E179" s="3">
        <v>0.82201168771900601</v>
      </c>
      <c r="F179" s="3">
        <v>0.93611522427268301</v>
      </c>
      <c r="G179" s="3">
        <v>10.936820542914999</v>
      </c>
      <c r="H179" s="3">
        <v>12.5251488197769</v>
      </c>
      <c r="I179" s="3">
        <v>44.22</v>
      </c>
      <c r="J179" s="3">
        <v>62480</v>
      </c>
      <c r="K179" s="3">
        <v>4163804160</v>
      </c>
      <c r="L179" s="3">
        <v>707.95</v>
      </c>
    </row>
    <row r="180" spans="2:13" x14ac:dyDescent="0.35">
      <c r="B180" s="9" t="s">
        <v>16</v>
      </c>
      <c r="C180" s="3">
        <v>4.2334927480155403E-2</v>
      </c>
      <c r="D180" s="3">
        <v>27.455151729493501</v>
      </c>
      <c r="E180" s="3">
        <v>0.93126080962937396</v>
      </c>
      <c r="F180" s="3">
        <v>0.96068520541060298</v>
      </c>
      <c r="G180" s="3">
        <v>8.1669906437647608</v>
      </c>
      <c r="H180" s="3">
        <v>8.5301387308379404</v>
      </c>
      <c r="I180" s="3">
        <v>57.84</v>
      </c>
      <c r="J180" s="3">
        <v>75272</v>
      </c>
      <c r="K180" s="3">
        <v>4720235520</v>
      </c>
      <c r="L180" s="3">
        <v>707.95</v>
      </c>
    </row>
    <row r="181" spans="2:13" x14ac:dyDescent="0.35">
      <c r="B181" s="9" t="s">
        <v>17</v>
      </c>
      <c r="C181" s="3">
        <v>4.0584274671211298E-2</v>
      </c>
      <c r="D181" s="3">
        <v>27.820899522523799</v>
      </c>
      <c r="E181" s="3">
        <v>0.95241889646372702</v>
      </c>
      <c r="F181" s="3">
        <v>0.96998199051279499</v>
      </c>
      <c r="G181" s="3">
        <v>7.9476709493824398</v>
      </c>
      <c r="H181" s="3">
        <v>7.5281397343133198</v>
      </c>
      <c r="I181" s="3">
        <v>82.15</v>
      </c>
      <c r="J181" s="3">
        <v>107252</v>
      </c>
      <c r="K181" s="3">
        <v>6111313920</v>
      </c>
      <c r="L181" s="3">
        <v>707.95</v>
      </c>
    </row>
    <row r="182" spans="2:13" x14ac:dyDescent="0.35">
      <c r="B182" s="9" t="s">
        <v>18</v>
      </c>
      <c r="C182" s="3">
        <v>4.0546244046393697E-2</v>
      </c>
      <c r="D182" s="3">
        <v>27.832431347870699</v>
      </c>
      <c r="E182" s="3">
        <v>0.95462900029787701</v>
      </c>
      <c r="F182" s="3">
        <v>0.96896837523940804</v>
      </c>
      <c r="G182" s="3">
        <v>7.8869704867136496</v>
      </c>
      <c r="H182" s="3">
        <v>6.7134548337948798</v>
      </c>
      <c r="I182" s="3">
        <v>173.86</v>
      </c>
      <c r="J182" s="3">
        <v>158420</v>
      </c>
      <c r="K182" s="3">
        <v>8337039360</v>
      </c>
      <c r="L182" s="3">
        <v>707.95</v>
      </c>
    </row>
    <row r="183" spans="2:13" x14ac:dyDescent="0.35">
      <c r="B183" s="10" t="s">
        <v>38</v>
      </c>
    </row>
    <row r="184" spans="2:13" x14ac:dyDescent="0.35">
      <c r="B184" s="9" t="s">
        <v>11</v>
      </c>
      <c r="C184" s="3">
        <v>4.05384394835029E-2</v>
      </c>
      <c r="D184" s="3">
        <v>27.830285538615399</v>
      </c>
      <c r="E184" s="3">
        <v>0.94735904479684196</v>
      </c>
      <c r="F184" s="3">
        <v>0.96803493439107602</v>
      </c>
      <c r="G184" s="3">
        <v>7.8976910062477899</v>
      </c>
      <c r="H184" s="3">
        <v>7.7273985505173899</v>
      </c>
      <c r="I184" s="3">
        <v>77.92</v>
      </c>
      <c r="J184" s="3">
        <v>81668</v>
      </c>
      <c r="K184" s="3">
        <v>4998451200</v>
      </c>
      <c r="L184" s="3">
        <v>707.95</v>
      </c>
    </row>
    <row r="185" spans="2:13" x14ac:dyDescent="0.35">
      <c r="B185" s="9" t="s">
        <v>12</v>
      </c>
      <c r="C185" s="3">
        <v>4.1007223500692101E-2</v>
      </c>
      <c r="D185" s="3">
        <v>27.731899180775201</v>
      </c>
      <c r="E185" s="3">
        <v>0.94164804228334498</v>
      </c>
      <c r="F185" s="3">
        <v>0.96417181435880395</v>
      </c>
      <c r="G185" s="3">
        <v>7.9655124478757999</v>
      </c>
      <c r="H185" s="3">
        <v>7.8625722630601702</v>
      </c>
      <c r="I185" s="3">
        <v>62.6</v>
      </c>
      <c r="J185" s="3">
        <v>81668</v>
      </c>
      <c r="K185" s="3">
        <v>4998451200</v>
      </c>
      <c r="L185" s="3">
        <v>707.95</v>
      </c>
    </row>
    <row r="186" spans="2:13" x14ac:dyDescent="0.35">
      <c r="B186" s="9" t="s">
        <v>13</v>
      </c>
      <c r="C186" s="3">
        <v>4.1597148252642401E-2</v>
      </c>
      <c r="D186" s="3">
        <v>27.608813813509698</v>
      </c>
      <c r="E186" s="3">
        <v>0.93695755317459295</v>
      </c>
      <c r="F186" s="3">
        <v>0.95985794096339805</v>
      </c>
      <c r="G186" s="3">
        <v>8.0473665601795101</v>
      </c>
      <c r="H186" s="3">
        <v>8.3492830055788207</v>
      </c>
      <c r="I186" s="3">
        <v>61.73</v>
      </c>
      <c r="J186" s="3">
        <v>81668</v>
      </c>
      <c r="K186" s="3">
        <v>4998451200</v>
      </c>
      <c r="L186" s="3">
        <v>707.95</v>
      </c>
    </row>
    <row r="187" spans="2:13" x14ac:dyDescent="0.35">
      <c r="B187" s="9" t="s">
        <v>14</v>
      </c>
      <c r="C187" s="3">
        <v>4.9702730168183898E-2</v>
      </c>
      <c r="D187" s="3">
        <v>26.067199430221901</v>
      </c>
      <c r="E187" s="3">
        <v>0.89376689970338696</v>
      </c>
      <c r="F187" s="3">
        <v>0.92086089109765101</v>
      </c>
      <c r="G187" s="3">
        <v>8.9735764224105292</v>
      </c>
      <c r="H187" s="3">
        <v>11.437687081262499</v>
      </c>
      <c r="I187" s="3">
        <v>61.37</v>
      </c>
      <c r="J187" s="3">
        <v>81668</v>
      </c>
      <c r="K187" s="3">
        <v>4998451200</v>
      </c>
      <c r="L187" s="3">
        <v>707.95</v>
      </c>
    </row>
    <row r="188" spans="2:13" x14ac:dyDescent="0.35">
      <c r="B188" s="9" t="s">
        <v>15</v>
      </c>
      <c r="C188" s="3">
        <v>6.4974538600478304E-2</v>
      </c>
      <c r="D188" s="3">
        <v>23.734258328700399</v>
      </c>
      <c r="E188" s="3">
        <v>0.82773994022133102</v>
      </c>
      <c r="F188" s="3">
        <v>0.93710511681368502</v>
      </c>
      <c r="G188" s="3">
        <v>10.8826097711598</v>
      </c>
      <c r="H188" s="3">
        <v>12.6293689687748</v>
      </c>
      <c r="I188" s="3">
        <v>44.38</v>
      </c>
      <c r="J188" s="3">
        <v>62480</v>
      </c>
      <c r="K188" s="3">
        <v>4163804160</v>
      </c>
      <c r="L188" s="3">
        <v>707.95</v>
      </c>
    </row>
    <row r="189" spans="2:13" x14ac:dyDescent="0.35">
      <c r="B189" s="9" t="s">
        <v>16</v>
      </c>
      <c r="C189" s="3">
        <v>4.2403171802752597E-2</v>
      </c>
      <c r="D189" s="3">
        <v>27.440028921174299</v>
      </c>
      <c r="E189" s="3">
        <v>0.93095229188580297</v>
      </c>
      <c r="F189" s="3">
        <v>0.96142655389347098</v>
      </c>
      <c r="G189" s="3">
        <v>8.2301632343364304</v>
      </c>
      <c r="H189" s="3">
        <v>8.5004914409718495</v>
      </c>
      <c r="I189" s="3">
        <v>57.98</v>
      </c>
      <c r="J189" s="3">
        <v>75272</v>
      </c>
      <c r="K189" s="3">
        <v>4720235520</v>
      </c>
      <c r="L189" s="3">
        <v>707.95</v>
      </c>
    </row>
    <row r="190" spans="2:13" x14ac:dyDescent="0.35">
      <c r="B190" s="9" t="s">
        <v>17</v>
      </c>
      <c r="C190" s="3">
        <v>4.0032706854225997E-2</v>
      </c>
      <c r="D190" s="3">
        <v>27.939784508669302</v>
      </c>
      <c r="E190" s="3">
        <v>0.95259125064867101</v>
      </c>
      <c r="F190" s="3">
        <v>0.96949762850179999</v>
      </c>
      <c r="G190" s="3">
        <v>7.8519373438272897</v>
      </c>
      <c r="H190" s="3">
        <v>7.4484689927397003</v>
      </c>
      <c r="I190" s="3">
        <v>81.459999999999994</v>
      </c>
      <c r="J190" s="3">
        <v>107252</v>
      </c>
      <c r="K190" s="3">
        <v>6111313920</v>
      </c>
      <c r="L190" s="3">
        <v>707.95</v>
      </c>
    </row>
    <row r="191" spans="2:13" x14ac:dyDescent="0.35">
      <c r="B191" s="9" t="s">
        <v>18</v>
      </c>
      <c r="C191" s="3">
        <v>3.9293797303285902E-2</v>
      </c>
      <c r="D191" s="3">
        <v>28.105201963986602</v>
      </c>
      <c r="E191" s="3">
        <v>0.95661119456267996</v>
      </c>
      <c r="F191" s="3">
        <v>0.97016007907063295</v>
      </c>
      <c r="G191" s="3">
        <v>7.6551037929244004</v>
      </c>
      <c r="H191" s="3">
        <v>6.6418070031750904</v>
      </c>
      <c r="I191" s="3">
        <v>173.72</v>
      </c>
      <c r="J191" s="3">
        <v>158420</v>
      </c>
      <c r="K191" s="3">
        <v>8337039360</v>
      </c>
      <c r="L191" s="3">
        <v>707.95</v>
      </c>
    </row>
    <row r="192" spans="2:13" x14ac:dyDescent="0.35">
      <c r="B192" s="10" t="s">
        <v>19</v>
      </c>
      <c r="C192" s="10">
        <f>(SUM(C103:C110)+SUM(C112:C119)+SUM(C121:C128)+SUM(C130:C137)+SUM(C139:C146)+SUM(C148:C155)+SUM(C157:C164)+SUM(C166:C173)+SUM(C175:C182)+SUM(C184:C191))/80</f>
        <v>4.5399980693158433E-2</v>
      </c>
      <c r="D192" s="10">
        <f t="shared" ref="D192" si="4">(SUM(D103:D110)+SUM(D112:D119)+SUM(D121:D128)+SUM(D130:D137)+SUM(D139:D146)+SUM(D148:D155)+SUM(D157:D164)+SUM(D166:D173)+SUM(D175:D182)+SUM(D184:D191))/80</f>
        <v>26.973226963983013</v>
      </c>
      <c r="E192" s="10">
        <f t="shared" ref="E192" si="5">(SUM(E103:E110)+SUM(E112:E119)+SUM(E121:E128)+SUM(E130:E137)+SUM(E139:E146)+SUM(E148:E155)+SUM(E157:E164)+SUM(E166:E173)+SUM(E175:E182)+SUM(E184:E191))/80</f>
        <v>0.921950751842601</v>
      </c>
      <c r="F192" s="10">
        <f t="shared" ref="F192:L192" si="6">(SUM(F103:F110)+SUM(F112:F119)+SUM(F121:F128)+SUM(F130:F137)+SUM(F139:F146)+SUM(F148:F155)+SUM(F157:F164)+SUM(F166:F173)+SUM(F175:F182)+SUM(F184:F191))/80</f>
        <v>0.95607278798496931</v>
      </c>
      <c r="G192" s="10">
        <f t="shared" si="6"/>
        <v>8.5001906771535403</v>
      </c>
      <c r="H192" s="10">
        <f t="shared" si="6"/>
        <v>8.8961026944860198</v>
      </c>
      <c r="I192" s="10">
        <f t="shared" si="6"/>
        <v>77.243624999999994</v>
      </c>
      <c r="J192" s="10">
        <f t="shared" si="6"/>
        <v>91262</v>
      </c>
      <c r="K192" s="10">
        <f t="shared" si="6"/>
        <v>5415774720</v>
      </c>
      <c r="L192" s="10">
        <f t="shared" si="6"/>
        <v>707.94999999999993</v>
      </c>
      <c r="M192" s="10"/>
    </row>
    <row r="193" spans="2:12" x14ac:dyDescent="0.35">
      <c r="B193" s="16" t="s">
        <v>142</v>
      </c>
      <c r="C193" s="12">
        <f>SUM(C103:C106,C108:C110,C112:C115,C117:C119,C121:C124,C126:C128,C130:C133,C135:C137,C139:C142,C144:C146,C148:C151,C153:C155,C157:C160,C162:C164,C166:C169,C171:C173,C175:C178,C180:C182,C184:C187,C189:C191)/70</f>
        <v>4.2471376020225327E-2</v>
      </c>
      <c r="D193" s="12">
        <f t="shared" ref="D193:L193" si="7">SUM(D103:D106,D108:D110,D112:D115,D117:D119,D121:D124,D126:D128,D130:D133,D135:D137,D139:D142,D144:D146,D148:D151,D153:D155,D157:D160,D162:D164,D166:D169,D171:D173,D175:D178,D180:D182,D184:D187,D189:D191)/70</f>
        <v>27.453367048791229</v>
      </c>
      <c r="E193" s="12">
        <f t="shared" si="7"/>
        <v>0.93598355510866615</v>
      </c>
      <c r="F193" s="12">
        <f t="shared" si="7"/>
        <v>0.95890384827346975</v>
      </c>
      <c r="G193" s="12">
        <f t="shared" si="7"/>
        <v>8.1356225135381859</v>
      </c>
      <c r="H193" s="12">
        <f t="shared" si="7"/>
        <v>8.3767126001036143</v>
      </c>
      <c r="I193" s="12">
        <f t="shared" si="7"/>
        <v>81.955857142857127</v>
      </c>
      <c r="J193" s="12">
        <f t="shared" si="7"/>
        <v>95373.71428571429</v>
      </c>
      <c r="K193" s="12">
        <f t="shared" si="7"/>
        <v>5594627657.1428576</v>
      </c>
      <c r="L193" s="12">
        <f t="shared" si="7"/>
        <v>707.94999999999936</v>
      </c>
    </row>
    <row r="195" spans="2:12" x14ac:dyDescent="0.35">
      <c r="B195" s="9" t="s">
        <v>21</v>
      </c>
    </row>
    <row r="196" spans="2:12" x14ac:dyDescent="0.3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35">
      <c r="B197" s="10" t="s">
        <v>29</v>
      </c>
    </row>
    <row r="198" spans="2:12" x14ac:dyDescent="0.35">
      <c r="B198" s="9" t="s">
        <v>11</v>
      </c>
      <c r="C198" s="3">
        <v>1.7397182118118599E-2</v>
      </c>
      <c r="D198" s="3">
        <v>35.155111645475799</v>
      </c>
      <c r="E198" s="3">
        <v>0.96465816987066799</v>
      </c>
      <c r="F198" s="3">
        <v>0.993669427583872</v>
      </c>
      <c r="G198" s="3">
        <v>2.1232296822580401</v>
      </c>
      <c r="H198" s="3">
        <v>2.8721760813735702</v>
      </c>
      <c r="I198" s="3">
        <v>65.180000000000007</v>
      </c>
      <c r="J198" s="3">
        <v>53344</v>
      </c>
      <c r="K198" s="3">
        <v>2086444000</v>
      </c>
      <c r="L198" s="3">
        <v>293.47000000000003</v>
      </c>
    </row>
    <row r="199" spans="2:12" x14ac:dyDescent="0.35">
      <c r="B199" s="9" t="s">
        <v>12</v>
      </c>
      <c r="C199" s="3">
        <v>1.82113815450318E-2</v>
      </c>
      <c r="D199" s="3">
        <v>34.763876687560803</v>
      </c>
      <c r="E199" s="3">
        <v>0.96303547699296299</v>
      </c>
      <c r="F199" s="3">
        <v>0.991617002209635</v>
      </c>
      <c r="G199" s="3">
        <v>2.13177704197388</v>
      </c>
      <c r="H199" s="3">
        <v>3.0016946107270002</v>
      </c>
      <c r="I199" s="3">
        <v>62.47</v>
      </c>
      <c r="J199" s="3">
        <v>53344</v>
      </c>
      <c r="K199" s="3">
        <v>2086444000</v>
      </c>
      <c r="L199" s="3">
        <v>293.47000000000003</v>
      </c>
    </row>
    <row r="200" spans="2:12" x14ac:dyDescent="0.35">
      <c r="B200" s="9" t="s">
        <v>13</v>
      </c>
      <c r="C200" s="3">
        <v>2.46906604031286E-2</v>
      </c>
      <c r="D200" s="3">
        <v>32.143113969911802</v>
      </c>
      <c r="E200" s="3">
        <v>0.95044915143287101</v>
      </c>
      <c r="F200" s="3">
        <v>0.985047606009398</v>
      </c>
      <c r="G200" s="3">
        <v>2.8270466071661899</v>
      </c>
      <c r="H200" s="3">
        <v>4.0394942572296602</v>
      </c>
      <c r="I200" s="3">
        <v>61.12</v>
      </c>
      <c r="J200" s="3">
        <v>53344</v>
      </c>
      <c r="K200" s="3">
        <v>2086444000</v>
      </c>
      <c r="L200" s="3">
        <v>293.47000000000003</v>
      </c>
    </row>
    <row r="201" spans="2:12" x14ac:dyDescent="0.35">
      <c r="B201" s="9" t="s">
        <v>14</v>
      </c>
      <c r="C201" s="3">
        <v>5.6422902066006003E-2</v>
      </c>
      <c r="D201" s="3">
        <v>24.972770650986501</v>
      </c>
      <c r="E201" s="3">
        <v>0.85451914143822405</v>
      </c>
      <c r="F201" s="3">
        <v>0.949391045354542</v>
      </c>
      <c r="G201" s="3">
        <v>5.5354225587871104</v>
      </c>
      <c r="H201" s="3">
        <v>8.3379875802389094</v>
      </c>
      <c r="I201" s="3">
        <v>60.93</v>
      </c>
      <c r="J201" s="3">
        <v>53344</v>
      </c>
      <c r="K201" s="3">
        <v>2086444000</v>
      </c>
      <c r="L201" s="3">
        <v>293.47000000000003</v>
      </c>
    </row>
    <row r="202" spans="2:12" x14ac:dyDescent="0.35">
      <c r="B202" s="9" t="s">
        <v>15</v>
      </c>
      <c r="C202" s="3">
        <v>0.11712709735030601</v>
      </c>
      <c r="D202" s="3">
        <v>18.620715036192099</v>
      </c>
      <c r="E202" s="3">
        <v>0.67374409830334703</v>
      </c>
      <c r="F202" s="3">
        <v>0.89921643060682699</v>
      </c>
      <c r="G202" s="3">
        <v>8.6383384714220295</v>
      </c>
      <c r="H202" s="3">
        <v>12.172189402906399</v>
      </c>
      <c r="I202" s="3">
        <v>42.88</v>
      </c>
      <c r="J202" s="3">
        <v>42040</v>
      </c>
      <c r="K202" s="3">
        <v>1762900000</v>
      </c>
      <c r="L202" s="3">
        <v>293.47000000000003</v>
      </c>
    </row>
    <row r="203" spans="2:12" x14ac:dyDescent="0.35">
      <c r="B203" s="9" t="s">
        <v>16</v>
      </c>
      <c r="C203" s="3">
        <v>1.9539640283481902E-2</v>
      </c>
      <c r="D203" s="3">
        <v>34.156246328304</v>
      </c>
      <c r="E203" s="3">
        <v>0.95822601763941295</v>
      </c>
      <c r="F203" s="3">
        <v>0.99042209125138603</v>
      </c>
      <c r="G203" s="3">
        <v>2.4752619070189099</v>
      </c>
      <c r="H203" s="3">
        <v>3.1640196058810499</v>
      </c>
      <c r="I203" s="3">
        <v>58.27</v>
      </c>
      <c r="J203" s="3">
        <v>49576</v>
      </c>
      <c r="K203" s="3">
        <v>1978596000</v>
      </c>
      <c r="L203" s="3">
        <v>293.47000000000003</v>
      </c>
    </row>
    <row r="204" spans="2:12" x14ac:dyDescent="0.35">
      <c r="B204" s="9" t="s">
        <v>17</v>
      </c>
      <c r="C204" s="3">
        <v>1.43500670865202E-2</v>
      </c>
      <c r="D204" s="3">
        <v>36.806986536398597</v>
      </c>
      <c r="E204" s="3">
        <v>0.97300801052081998</v>
      </c>
      <c r="F204" s="3">
        <v>0.995419451844756</v>
      </c>
      <c r="G204" s="3">
        <v>1.75673743497918</v>
      </c>
      <c r="H204" s="3">
        <v>2.4178026560369399</v>
      </c>
      <c r="I204" s="3">
        <v>82.06</v>
      </c>
      <c r="J204" s="3">
        <v>68416</v>
      </c>
      <c r="K204" s="3">
        <v>2517836000</v>
      </c>
      <c r="L204" s="3">
        <v>293.47000000000003</v>
      </c>
    </row>
    <row r="205" spans="2:12" x14ac:dyDescent="0.35">
      <c r="B205" s="9" t="s">
        <v>18</v>
      </c>
      <c r="C205" s="3">
        <v>1.4160096704794701E-2</v>
      </c>
      <c r="D205" s="3">
        <v>36.9094748015644</v>
      </c>
      <c r="E205" s="3">
        <v>0.97999081070221095</v>
      </c>
      <c r="F205" s="3">
        <v>0.99679898156437996</v>
      </c>
      <c r="G205" s="3">
        <v>1.52079550355503</v>
      </c>
      <c r="H205" s="3">
        <v>2.1775695350019602</v>
      </c>
      <c r="I205" s="3">
        <v>141.22999999999999</v>
      </c>
      <c r="J205" s="3">
        <v>98560</v>
      </c>
      <c r="K205" s="3">
        <v>3380620000</v>
      </c>
      <c r="L205" s="3">
        <v>293.47000000000003</v>
      </c>
    </row>
    <row r="206" spans="2:12" x14ac:dyDescent="0.35">
      <c r="B206" s="10" t="s">
        <v>30</v>
      </c>
    </row>
    <row r="207" spans="2:12" x14ac:dyDescent="0.35">
      <c r="B207" s="9" t="s">
        <v>11</v>
      </c>
      <c r="C207" s="3">
        <v>1.69096660783421E-2</v>
      </c>
      <c r="D207" s="3">
        <v>35.395751365587799</v>
      </c>
      <c r="E207" s="3">
        <v>0.96530816049568102</v>
      </c>
      <c r="F207" s="3">
        <v>0.99468985094382401</v>
      </c>
      <c r="G207" s="3">
        <v>2.0958406957973401</v>
      </c>
      <c r="H207" s="3">
        <v>2.68842734411413</v>
      </c>
      <c r="I207" s="3">
        <v>62.43</v>
      </c>
      <c r="J207" s="3">
        <v>53344</v>
      </c>
      <c r="K207" s="3">
        <v>2086444000</v>
      </c>
      <c r="L207" s="3">
        <v>293.47000000000003</v>
      </c>
    </row>
    <row r="208" spans="2:12" x14ac:dyDescent="0.35">
      <c r="B208" s="9" t="s">
        <v>12</v>
      </c>
      <c r="C208" s="3">
        <v>1.67562794174545E-2</v>
      </c>
      <c r="D208" s="3">
        <v>35.4714385633212</v>
      </c>
      <c r="E208" s="3">
        <v>0.965780661803739</v>
      </c>
      <c r="F208" s="3">
        <v>0.99483605532360497</v>
      </c>
      <c r="G208" s="3">
        <v>2.0742270485233001</v>
      </c>
      <c r="H208" s="3">
        <v>2.6774580603070901</v>
      </c>
      <c r="I208" s="3">
        <v>62.65</v>
      </c>
      <c r="J208" s="3">
        <v>53344</v>
      </c>
      <c r="K208" s="3">
        <v>2086444000</v>
      </c>
      <c r="L208" s="3">
        <v>293.47000000000003</v>
      </c>
    </row>
    <row r="209" spans="2:12" x14ac:dyDescent="0.35">
      <c r="B209" s="9" t="s">
        <v>13</v>
      </c>
      <c r="C209" s="3">
        <v>2.0670773339229599E-2</v>
      </c>
      <c r="D209" s="3">
        <v>33.659960817734998</v>
      </c>
      <c r="E209" s="3">
        <v>0.96203463029603298</v>
      </c>
      <c r="F209" s="3">
        <v>0.99302955023670503</v>
      </c>
      <c r="G209" s="3">
        <v>2.3866910478952899</v>
      </c>
      <c r="H209" s="3">
        <v>3.14178157716055</v>
      </c>
      <c r="I209" s="3">
        <v>61.38</v>
      </c>
      <c r="J209" s="3">
        <v>53344</v>
      </c>
      <c r="K209" s="3">
        <v>2086444000</v>
      </c>
      <c r="L209" s="3">
        <v>293.47000000000003</v>
      </c>
    </row>
    <row r="210" spans="2:12" x14ac:dyDescent="0.35">
      <c r="B210" s="9" t="s">
        <v>14</v>
      </c>
      <c r="C210" s="3">
        <v>4.5809181337296903E-2</v>
      </c>
      <c r="D210" s="3">
        <v>26.781472068800198</v>
      </c>
      <c r="E210" s="3">
        <v>0.90270959481642199</v>
      </c>
      <c r="F210" s="3">
        <v>0.96424900245587797</v>
      </c>
      <c r="G210" s="3">
        <v>4.2492292886245497</v>
      </c>
      <c r="H210" s="3">
        <v>6.4386904107504304</v>
      </c>
      <c r="I210" s="3">
        <v>61.04</v>
      </c>
      <c r="J210" s="3">
        <v>53344</v>
      </c>
      <c r="K210" s="3">
        <v>2086444000</v>
      </c>
      <c r="L210" s="3">
        <v>293.47000000000003</v>
      </c>
    </row>
    <row r="211" spans="2:12" x14ac:dyDescent="0.35">
      <c r="B211" s="9" t="s">
        <v>15</v>
      </c>
      <c r="C211" s="3">
        <v>0.11633415053290801</v>
      </c>
      <c r="D211" s="3">
        <v>18.680041725624999</v>
      </c>
      <c r="E211" s="3">
        <v>0.68242122785998405</v>
      </c>
      <c r="F211" s="3">
        <v>0.90169919614092298</v>
      </c>
      <c r="G211" s="3">
        <v>8.5535471860707695</v>
      </c>
      <c r="H211" s="3">
        <v>12.0751776648038</v>
      </c>
      <c r="I211" s="3">
        <v>43.18</v>
      </c>
      <c r="J211" s="3">
        <v>42040</v>
      </c>
      <c r="K211" s="3">
        <v>1762900000</v>
      </c>
      <c r="L211" s="3">
        <v>293.47000000000003</v>
      </c>
    </row>
    <row r="212" spans="2:12" x14ac:dyDescent="0.35">
      <c r="B212" s="9" t="s">
        <v>16</v>
      </c>
      <c r="C212" s="3">
        <v>1.9187098163383799E-2</v>
      </c>
      <c r="D212" s="3">
        <v>34.305855134864998</v>
      </c>
      <c r="E212" s="3">
        <v>0.959162669042529</v>
      </c>
      <c r="F212" s="3">
        <v>0.992861685603174</v>
      </c>
      <c r="G212" s="3">
        <v>2.4466457873379901</v>
      </c>
      <c r="H212" s="3">
        <v>3.01077918920994</v>
      </c>
      <c r="I212" s="3">
        <v>57.96</v>
      </c>
      <c r="J212" s="3">
        <v>49576</v>
      </c>
      <c r="K212" s="3">
        <v>1978596000</v>
      </c>
      <c r="L212" s="3">
        <v>293.47000000000003</v>
      </c>
    </row>
    <row r="213" spans="2:12" x14ac:dyDescent="0.35">
      <c r="B213" s="9" t="s">
        <v>17</v>
      </c>
      <c r="C213" s="3">
        <v>1.4953367065074099E-2</v>
      </c>
      <c r="D213" s="3">
        <v>36.456237213707901</v>
      </c>
      <c r="E213" s="3">
        <v>0.97263566268048796</v>
      </c>
      <c r="F213" s="3">
        <v>0.99457451824730603</v>
      </c>
      <c r="G213" s="3">
        <v>1.7948291564266099</v>
      </c>
      <c r="H213" s="3">
        <v>2.5175069827764398</v>
      </c>
      <c r="I213" s="3">
        <v>82.38</v>
      </c>
      <c r="J213" s="3">
        <v>68416</v>
      </c>
      <c r="K213" s="3">
        <v>2517836000</v>
      </c>
      <c r="L213" s="3">
        <v>293.47000000000003</v>
      </c>
    </row>
    <row r="214" spans="2:12" x14ac:dyDescent="0.35">
      <c r="B214" s="9" t="s">
        <v>18</v>
      </c>
      <c r="C214" s="3">
        <v>1.3445655908391399E-2</v>
      </c>
      <c r="D214" s="3">
        <v>37.3624411859143</v>
      </c>
      <c r="E214" s="3">
        <v>0.97926158360377102</v>
      </c>
      <c r="F214" s="3">
        <v>0.99628445605782801</v>
      </c>
      <c r="G214" s="3">
        <v>1.4794465075460901</v>
      </c>
      <c r="H214" s="3">
        <v>2.2305728701783201</v>
      </c>
      <c r="I214" s="3">
        <v>147.97</v>
      </c>
      <c r="J214" s="3">
        <v>98560</v>
      </c>
      <c r="K214" s="3">
        <v>3380620000</v>
      </c>
      <c r="L214" s="3">
        <v>293.47000000000003</v>
      </c>
    </row>
    <row r="215" spans="2:12" x14ac:dyDescent="0.35">
      <c r="B215" s="10" t="s">
        <v>31</v>
      </c>
    </row>
    <row r="216" spans="2:12" x14ac:dyDescent="0.35">
      <c r="B216" s="9" t="s">
        <v>11</v>
      </c>
      <c r="C216" s="3">
        <v>1.6003050320660801E-2</v>
      </c>
      <c r="D216" s="3">
        <v>35.872486630277201</v>
      </c>
      <c r="E216" s="3">
        <v>0.96621757943086595</v>
      </c>
      <c r="F216" s="3">
        <v>0.99499407678332796</v>
      </c>
      <c r="G216" s="3">
        <v>1.99806468321974</v>
      </c>
      <c r="H216" s="3">
        <v>2.57073848895975</v>
      </c>
      <c r="I216" s="3">
        <v>62.46</v>
      </c>
      <c r="J216" s="3">
        <v>53344</v>
      </c>
      <c r="K216" s="3">
        <v>2086444000</v>
      </c>
      <c r="L216" s="3">
        <v>293.47000000000003</v>
      </c>
    </row>
    <row r="217" spans="2:12" x14ac:dyDescent="0.35">
      <c r="B217" s="9" t="s">
        <v>12</v>
      </c>
      <c r="C217" s="3">
        <v>1.6642191029609201E-2</v>
      </c>
      <c r="D217" s="3">
        <v>35.534616047911797</v>
      </c>
      <c r="E217" s="3">
        <v>0.96531347512802501</v>
      </c>
      <c r="F217" s="3">
        <v>0.99450858429805</v>
      </c>
      <c r="G217" s="3">
        <v>2.0466521284044101</v>
      </c>
      <c r="H217" s="3">
        <v>2.6651374662614402</v>
      </c>
      <c r="I217" s="3">
        <v>62.86</v>
      </c>
      <c r="J217" s="3">
        <v>53344</v>
      </c>
      <c r="K217" s="3">
        <v>2086444000</v>
      </c>
      <c r="L217" s="3">
        <v>293.47000000000003</v>
      </c>
    </row>
    <row r="218" spans="2:12" x14ac:dyDescent="0.35">
      <c r="B218" s="9" t="s">
        <v>13</v>
      </c>
      <c r="C218" s="3">
        <v>2.22580274003828E-2</v>
      </c>
      <c r="D218" s="3">
        <v>33.035372001832897</v>
      </c>
      <c r="E218" s="3">
        <v>0.95627033836678399</v>
      </c>
      <c r="F218" s="3">
        <v>0.98779535243135397</v>
      </c>
      <c r="G218" s="3">
        <v>2.51768727569103</v>
      </c>
      <c r="H218" s="3">
        <v>4.1738406631092202</v>
      </c>
      <c r="I218" s="3">
        <v>61.3</v>
      </c>
      <c r="J218" s="3">
        <v>53344</v>
      </c>
      <c r="K218" s="3">
        <v>2086444000</v>
      </c>
      <c r="L218" s="3">
        <v>293.47000000000003</v>
      </c>
    </row>
    <row r="219" spans="2:12" x14ac:dyDescent="0.35">
      <c r="B219" s="9" t="s">
        <v>14</v>
      </c>
      <c r="C219" s="3">
        <v>9.39872508093057E-2</v>
      </c>
      <c r="D219" s="3">
        <v>20.534961591690902</v>
      </c>
      <c r="E219" s="3">
        <v>0.74149653493732204</v>
      </c>
      <c r="F219" s="3">
        <v>0.94418231261852903</v>
      </c>
      <c r="G219" s="3">
        <v>6.1115848895837601</v>
      </c>
      <c r="H219" s="3">
        <v>9.0739985199157296</v>
      </c>
      <c r="I219" s="3">
        <v>61.04</v>
      </c>
      <c r="J219" s="3">
        <v>53344</v>
      </c>
      <c r="K219" s="3">
        <v>2086444000</v>
      </c>
      <c r="L219" s="3">
        <v>293.47000000000003</v>
      </c>
    </row>
    <row r="220" spans="2:12" x14ac:dyDescent="0.35">
      <c r="B220" s="9" t="s">
        <v>15</v>
      </c>
      <c r="C220" s="3">
        <v>0.11368122574749499</v>
      </c>
      <c r="D220" s="3">
        <v>18.8790271912412</v>
      </c>
      <c r="E220" s="3">
        <v>0.68843548554858902</v>
      </c>
      <c r="F220" s="3">
        <v>0.906046061162885</v>
      </c>
      <c r="G220" s="3">
        <v>8.3480880094963492</v>
      </c>
      <c r="H220" s="3">
        <v>11.6738955133291</v>
      </c>
      <c r="I220" s="3">
        <v>43.47</v>
      </c>
      <c r="J220" s="3">
        <v>42040</v>
      </c>
      <c r="K220" s="3">
        <v>1762900000</v>
      </c>
      <c r="L220" s="3">
        <v>293.47000000000003</v>
      </c>
    </row>
    <row r="221" spans="2:12" x14ac:dyDescent="0.35">
      <c r="B221" s="9" t="s">
        <v>16</v>
      </c>
      <c r="C221" s="3">
        <v>1.88694171213039E-2</v>
      </c>
      <c r="D221" s="3">
        <v>34.4500983317931</v>
      </c>
      <c r="E221" s="3">
        <v>0.95989752794329597</v>
      </c>
      <c r="F221" s="3">
        <v>0.99320372944159696</v>
      </c>
      <c r="G221" s="3">
        <v>2.39705618018376</v>
      </c>
      <c r="H221" s="3">
        <v>2.99662874479696</v>
      </c>
      <c r="I221" s="3">
        <v>58.98</v>
      </c>
      <c r="J221" s="3">
        <v>49576</v>
      </c>
      <c r="K221" s="3">
        <v>1978596000</v>
      </c>
      <c r="L221" s="3">
        <v>293.47000000000003</v>
      </c>
    </row>
    <row r="222" spans="2:12" x14ac:dyDescent="0.35">
      <c r="B222" s="9" t="s">
        <v>17</v>
      </c>
      <c r="C222" s="3">
        <v>1.40885271744164E-2</v>
      </c>
      <c r="D222" s="3">
        <v>36.9652366052511</v>
      </c>
      <c r="E222" s="3">
        <v>0.97323019860053095</v>
      </c>
      <c r="F222" s="3">
        <v>0.99571952804323904</v>
      </c>
      <c r="G222" s="3">
        <v>1.7424380903566701</v>
      </c>
      <c r="H222" s="3">
        <v>2.35715719295299</v>
      </c>
      <c r="I222" s="3">
        <v>82.68</v>
      </c>
      <c r="J222" s="3">
        <v>68416</v>
      </c>
      <c r="K222" s="3">
        <v>2517836000</v>
      </c>
      <c r="L222" s="3">
        <v>293.47000000000003</v>
      </c>
    </row>
    <row r="223" spans="2:12" x14ac:dyDescent="0.35">
      <c r="B223" s="9" t="s">
        <v>18</v>
      </c>
      <c r="C223" s="3">
        <v>1.29674514667829E-2</v>
      </c>
      <c r="D223" s="3">
        <v>37.675967964523899</v>
      </c>
      <c r="E223" s="3">
        <v>0.98011803949920195</v>
      </c>
      <c r="F223" s="3">
        <v>0.99662859810118598</v>
      </c>
      <c r="G223" s="3">
        <v>1.4184276769872</v>
      </c>
      <c r="H223" s="3">
        <v>2.1280585609256</v>
      </c>
      <c r="I223" s="3">
        <v>148.22</v>
      </c>
      <c r="J223" s="3">
        <v>98560</v>
      </c>
      <c r="K223" s="3">
        <v>3380620000</v>
      </c>
      <c r="L223" s="3">
        <v>293.47000000000003</v>
      </c>
    </row>
    <row r="224" spans="2:12" x14ac:dyDescent="0.35">
      <c r="B224" s="10" t="s">
        <v>32</v>
      </c>
    </row>
    <row r="225" spans="2:12" x14ac:dyDescent="0.35">
      <c r="B225" s="9" t="s">
        <v>11</v>
      </c>
      <c r="C225" s="3">
        <v>6.2021576624894298E-2</v>
      </c>
      <c r="D225" s="3">
        <v>24.1410750612953</v>
      </c>
      <c r="E225" s="3">
        <v>0.87223513671068797</v>
      </c>
      <c r="F225" s="3">
        <v>0.98721703647496295</v>
      </c>
      <c r="G225" s="3">
        <v>3.34740324626845</v>
      </c>
      <c r="H225" s="3">
        <v>4.2367864058395899</v>
      </c>
      <c r="I225" s="3">
        <v>63.22</v>
      </c>
      <c r="J225" s="3">
        <v>53344</v>
      </c>
      <c r="K225" s="3">
        <v>2086444000</v>
      </c>
      <c r="L225" s="3">
        <v>293.47000000000003</v>
      </c>
    </row>
    <row r="226" spans="2:12" x14ac:dyDescent="0.35">
      <c r="B226" s="9" t="s">
        <v>12</v>
      </c>
      <c r="C226" s="3">
        <v>1.6571896573843801E-2</v>
      </c>
      <c r="D226" s="3">
        <v>35.575132936318198</v>
      </c>
      <c r="E226" s="3">
        <v>0.965431392674299</v>
      </c>
      <c r="F226" s="3">
        <v>0.99420881777441905</v>
      </c>
      <c r="G226" s="3">
        <v>2.05714563234464</v>
      </c>
      <c r="H226" s="3">
        <v>2.8622881018895101</v>
      </c>
      <c r="I226" s="3">
        <v>63.94</v>
      </c>
      <c r="J226" s="3">
        <v>53344</v>
      </c>
      <c r="K226" s="3">
        <v>2086444000</v>
      </c>
      <c r="L226" s="3">
        <v>293.47000000000003</v>
      </c>
    </row>
    <row r="227" spans="2:12" x14ac:dyDescent="0.35">
      <c r="B227" s="9" t="s">
        <v>13</v>
      </c>
      <c r="C227" s="3">
        <v>2.0799375204054601E-2</v>
      </c>
      <c r="D227" s="3">
        <v>33.624309831159401</v>
      </c>
      <c r="E227" s="3">
        <v>0.95724289334325097</v>
      </c>
      <c r="F227" s="3">
        <v>0.98777032833192602</v>
      </c>
      <c r="G227" s="3">
        <v>2.3935186878842201</v>
      </c>
      <c r="H227" s="3">
        <v>3.6405510186588499</v>
      </c>
      <c r="I227" s="3">
        <v>61.57</v>
      </c>
      <c r="J227" s="3">
        <v>53344</v>
      </c>
      <c r="K227" s="3">
        <v>2086444000</v>
      </c>
      <c r="L227" s="3">
        <v>293.47000000000003</v>
      </c>
    </row>
    <row r="228" spans="2:12" x14ac:dyDescent="0.35">
      <c r="B228" s="9" t="s">
        <v>14</v>
      </c>
      <c r="C228" s="3">
        <v>5.4204742098668601E-2</v>
      </c>
      <c r="D228" s="3">
        <v>25.315788991804499</v>
      </c>
      <c r="E228" s="3">
        <v>0.87020292407191102</v>
      </c>
      <c r="F228" s="3">
        <v>0.95707609600008103</v>
      </c>
      <c r="G228" s="3">
        <v>4.6182879239032602</v>
      </c>
      <c r="H228" s="3">
        <v>7.0815853814724701</v>
      </c>
      <c r="I228" s="3">
        <v>61.67</v>
      </c>
      <c r="J228" s="3">
        <v>53344</v>
      </c>
      <c r="K228" s="3">
        <v>2086444000</v>
      </c>
      <c r="L228" s="3">
        <v>293.47000000000003</v>
      </c>
    </row>
    <row r="229" spans="2:12" x14ac:dyDescent="0.35">
      <c r="B229" s="9" t="s">
        <v>15</v>
      </c>
      <c r="C229" s="3">
        <v>0.11547056198448</v>
      </c>
      <c r="D229" s="3">
        <v>18.744135262026798</v>
      </c>
      <c r="E229" s="3">
        <v>0.68254432839240597</v>
      </c>
      <c r="F229" s="3">
        <v>0.90357330074189102</v>
      </c>
      <c r="G229" s="3">
        <v>8.49129581593537</v>
      </c>
      <c r="H229" s="3">
        <v>11.9173576062942</v>
      </c>
      <c r="I229" s="3">
        <v>43.47</v>
      </c>
      <c r="J229" s="3">
        <v>42040</v>
      </c>
      <c r="K229" s="3">
        <v>1762900000</v>
      </c>
      <c r="L229" s="3">
        <v>293.47000000000003</v>
      </c>
    </row>
    <row r="230" spans="2:12" x14ac:dyDescent="0.35">
      <c r="B230" s="9" t="s">
        <v>16</v>
      </c>
      <c r="C230" s="3">
        <v>1.9510335354628001E-2</v>
      </c>
      <c r="D230" s="3">
        <v>34.162138547168098</v>
      </c>
      <c r="E230" s="3">
        <v>0.95908160089015804</v>
      </c>
      <c r="F230" s="3">
        <v>0.99274683928674001</v>
      </c>
      <c r="G230" s="3">
        <v>2.4954069693558698</v>
      </c>
      <c r="H230" s="3">
        <v>2.96181996635246</v>
      </c>
      <c r="I230" s="3">
        <v>58.57</v>
      </c>
      <c r="J230" s="3">
        <v>49576</v>
      </c>
      <c r="K230" s="3">
        <v>1978596000</v>
      </c>
      <c r="L230" s="3">
        <v>293.47000000000003</v>
      </c>
    </row>
    <row r="231" spans="2:12" x14ac:dyDescent="0.35">
      <c r="B231" s="9" t="s">
        <v>17</v>
      </c>
      <c r="C231" s="3">
        <v>1.42046199522885E-2</v>
      </c>
      <c r="D231" s="3">
        <v>36.894079975641297</v>
      </c>
      <c r="E231" s="3">
        <v>0.97300789678206701</v>
      </c>
      <c r="F231" s="3">
        <v>0.99570669988530403</v>
      </c>
      <c r="G231" s="3">
        <v>1.7437514367012401</v>
      </c>
      <c r="H231" s="3">
        <v>2.4138757241510098</v>
      </c>
      <c r="I231" s="3">
        <v>82.68</v>
      </c>
      <c r="J231" s="3">
        <v>68416</v>
      </c>
      <c r="K231" s="3">
        <v>2517836000</v>
      </c>
      <c r="L231" s="3">
        <v>293.47000000000003</v>
      </c>
    </row>
    <row r="232" spans="2:12" x14ac:dyDescent="0.35">
      <c r="B232" s="9" t="s">
        <v>18</v>
      </c>
      <c r="C232" s="3">
        <v>1.27698636360466E-2</v>
      </c>
      <c r="D232" s="3">
        <v>37.812212310839698</v>
      </c>
      <c r="E232" s="3">
        <v>0.980775721498655</v>
      </c>
      <c r="F232" s="3">
        <v>0.99587259637785397</v>
      </c>
      <c r="G232" s="3">
        <v>1.41178031015716</v>
      </c>
      <c r="H232" s="3">
        <v>2.1613307602502601</v>
      </c>
      <c r="I232" s="3">
        <v>152.72</v>
      </c>
      <c r="J232" s="3">
        <v>98560</v>
      </c>
      <c r="K232" s="3">
        <v>3380620000</v>
      </c>
      <c r="L232" s="3">
        <v>293.47000000000003</v>
      </c>
    </row>
    <row r="233" spans="2:12" x14ac:dyDescent="0.35">
      <c r="B233" s="10" t="s">
        <v>33</v>
      </c>
    </row>
    <row r="234" spans="2:12" x14ac:dyDescent="0.35">
      <c r="B234" s="9" t="s">
        <v>11</v>
      </c>
      <c r="C234" s="3">
        <v>1.5949684696506799E-2</v>
      </c>
      <c r="D234" s="3">
        <v>35.899891992948596</v>
      </c>
      <c r="E234" s="3">
        <v>0.96616997509220304</v>
      </c>
      <c r="F234" s="3">
        <v>0.99498643015162502</v>
      </c>
      <c r="G234" s="3">
        <v>2.0010329222715701</v>
      </c>
      <c r="H234" s="3">
        <v>2.5646664507876098</v>
      </c>
      <c r="I234" s="3">
        <v>62.62</v>
      </c>
      <c r="J234" s="3">
        <v>53344</v>
      </c>
      <c r="K234" s="3">
        <v>2086444000</v>
      </c>
      <c r="L234" s="3">
        <v>293.47000000000003</v>
      </c>
    </row>
    <row r="235" spans="2:12" x14ac:dyDescent="0.35">
      <c r="B235" s="9" t="s">
        <v>12</v>
      </c>
      <c r="C235" s="3">
        <v>1.6904322346351901E-2</v>
      </c>
      <c r="D235" s="3">
        <v>35.3992192267159</v>
      </c>
      <c r="E235" s="3">
        <v>0.965337904420422</v>
      </c>
      <c r="F235" s="3">
        <v>0.99465170570227501</v>
      </c>
      <c r="G235" s="3">
        <v>2.0819545667079802</v>
      </c>
      <c r="H235" s="3">
        <v>2.7059928831121098</v>
      </c>
      <c r="I235" s="3">
        <v>62.87</v>
      </c>
      <c r="J235" s="3">
        <v>53344</v>
      </c>
      <c r="K235" s="3">
        <v>2086444000</v>
      </c>
      <c r="L235" s="3">
        <v>293.47000000000003</v>
      </c>
    </row>
    <row r="236" spans="2:12" x14ac:dyDescent="0.35">
      <c r="B236" s="9" t="s">
        <v>13</v>
      </c>
      <c r="C236" s="3">
        <v>2.2156761143115E-2</v>
      </c>
      <c r="D236" s="3">
        <v>33.069926439946798</v>
      </c>
      <c r="E236" s="3">
        <v>0.95635161853241202</v>
      </c>
      <c r="F236" s="3">
        <v>0.98724992530375999</v>
      </c>
      <c r="G236" s="3">
        <v>2.5202951114381298</v>
      </c>
      <c r="H236" s="3">
        <v>3.8675835184623102</v>
      </c>
      <c r="I236" s="3">
        <v>61.85</v>
      </c>
      <c r="J236" s="3">
        <v>53344</v>
      </c>
      <c r="K236" s="3">
        <v>2086444000</v>
      </c>
      <c r="L236" s="3">
        <v>293.47000000000003</v>
      </c>
    </row>
    <row r="237" spans="2:12" x14ac:dyDescent="0.35">
      <c r="B237" s="9" t="s">
        <v>14</v>
      </c>
      <c r="C237" s="3">
        <v>5.86298904750093E-2</v>
      </c>
      <c r="D237" s="3">
        <v>24.6380365876871</v>
      </c>
      <c r="E237" s="3">
        <v>0.86112810536190298</v>
      </c>
      <c r="F237" s="3">
        <v>0.95725549503307195</v>
      </c>
      <c r="G237" s="3">
        <v>5.3936937775706504</v>
      </c>
      <c r="H237" s="3">
        <v>7.9117632854626097</v>
      </c>
      <c r="I237" s="3">
        <v>61.48</v>
      </c>
      <c r="J237" s="3">
        <v>53344</v>
      </c>
      <c r="K237" s="3">
        <v>2086444000</v>
      </c>
      <c r="L237" s="3">
        <v>293.47000000000003</v>
      </c>
    </row>
    <row r="238" spans="2:12" x14ac:dyDescent="0.35">
      <c r="B238" s="9" t="s">
        <v>15</v>
      </c>
      <c r="C238" s="3">
        <v>0.11214559893977501</v>
      </c>
      <c r="D238" s="3">
        <v>18.997680702709399</v>
      </c>
      <c r="E238" s="3">
        <v>0.691558742235173</v>
      </c>
      <c r="F238" s="3">
        <v>0.90774984457507801</v>
      </c>
      <c r="G238" s="3">
        <v>8.2661590217901697</v>
      </c>
      <c r="H238" s="3">
        <v>11.5827082190412</v>
      </c>
      <c r="I238" s="3">
        <v>43.15</v>
      </c>
      <c r="J238" s="3">
        <v>42040</v>
      </c>
      <c r="K238" s="3">
        <v>1762900000</v>
      </c>
      <c r="L238" s="3">
        <v>293.47000000000003</v>
      </c>
    </row>
    <row r="239" spans="2:12" x14ac:dyDescent="0.35">
      <c r="B239" s="9" t="s">
        <v>16</v>
      </c>
      <c r="C239" s="3">
        <v>1.8914585756920801E-2</v>
      </c>
      <c r="D239" s="3">
        <v>34.430431319696297</v>
      </c>
      <c r="E239" s="3">
        <v>0.95988402337426804</v>
      </c>
      <c r="F239" s="3">
        <v>0.99314061488797301</v>
      </c>
      <c r="G239" s="3">
        <v>2.4076483461583602</v>
      </c>
      <c r="H239" s="3">
        <v>2.9068572206579599</v>
      </c>
      <c r="I239" s="3">
        <v>58.1</v>
      </c>
      <c r="J239" s="3">
        <v>49576</v>
      </c>
      <c r="K239" s="3">
        <v>1978596000</v>
      </c>
      <c r="L239" s="3">
        <v>293.47000000000003</v>
      </c>
    </row>
    <row r="240" spans="2:12" x14ac:dyDescent="0.35">
      <c r="B240" s="9" t="s">
        <v>17</v>
      </c>
      <c r="C240" s="3">
        <v>1.42675384460601E-2</v>
      </c>
      <c r="D240" s="3">
        <v>36.849798010223303</v>
      </c>
      <c r="E240" s="3">
        <v>0.97317032928568803</v>
      </c>
      <c r="F240" s="3">
        <v>0.99597655067315805</v>
      </c>
      <c r="G240" s="3">
        <v>1.7505780382745399</v>
      </c>
      <c r="H240" s="3">
        <v>2.38349973847785</v>
      </c>
      <c r="I240" s="3">
        <v>82.61</v>
      </c>
      <c r="J240" s="3">
        <v>68416</v>
      </c>
      <c r="K240" s="3">
        <v>2517836000</v>
      </c>
      <c r="L240" s="3">
        <v>293.47000000000003</v>
      </c>
    </row>
    <row r="241" spans="2:12" x14ac:dyDescent="0.35">
      <c r="B241" s="9" t="s">
        <v>18</v>
      </c>
      <c r="C241" s="3">
        <v>1.1708358907666199E-2</v>
      </c>
      <c r="D241" s="3">
        <v>38.539948420314197</v>
      </c>
      <c r="E241" s="3">
        <v>0.98298704117648505</v>
      </c>
      <c r="F241" s="3">
        <v>0.99757756363767403</v>
      </c>
      <c r="G241" s="3">
        <v>1.30461793793454</v>
      </c>
      <c r="H241" s="3">
        <v>1.8955098295937001</v>
      </c>
      <c r="I241" s="3">
        <v>157.93</v>
      </c>
      <c r="J241" s="3">
        <v>98560</v>
      </c>
      <c r="K241" s="3">
        <v>3380620000</v>
      </c>
      <c r="L241" s="3">
        <v>293.47000000000003</v>
      </c>
    </row>
    <row r="242" spans="2:12" x14ac:dyDescent="0.35">
      <c r="B242" s="10" t="s">
        <v>34</v>
      </c>
    </row>
    <row r="243" spans="2:12" x14ac:dyDescent="0.35">
      <c r="B243" s="9" t="s">
        <v>11</v>
      </c>
      <c r="C243" s="3">
        <v>1.7133951701497799E-2</v>
      </c>
      <c r="D243" s="3">
        <v>35.2826538704632</v>
      </c>
      <c r="E243" s="3">
        <v>0.96487311263063602</v>
      </c>
      <c r="F243" s="3">
        <v>0.99439295870561495</v>
      </c>
      <c r="G243" s="3">
        <v>2.1006221528815598</v>
      </c>
      <c r="H243" s="3">
        <v>2.70247917767096</v>
      </c>
      <c r="I243" s="3">
        <v>62.53</v>
      </c>
      <c r="J243" s="3">
        <v>53344</v>
      </c>
      <c r="K243" s="3">
        <v>2086444000</v>
      </c>
      <c r="L243" s="3">
        <v>293.47000000000003</v>
      </c>
    </row>
    <row r="244" spans="2:12" x14ac:dyDescent="0.35">
      <c r="B244" s="9" t="s">
        <v>12</v>
      </c>
      <c r="C244" s="3">
        <v>1.6677466578251299E-2</v>
      </c>
      <c r="D244" s="3">
        <v>35.5151444450645</v>
      </c>
      <c r="E244" s="3">
        <v>0.965448712764571</v>
      </c>
      <c r="F244" s="3">
        <v>0.99449551100425704</v>
      </c>
      <c r="G244" s="3">
        <v>2.0628951622000602</v>
      </c>
      <c r="H244" s="3">
        <v>2.7009278709557201</v>
      </c>
      <c r="I244" s="3">
        <v>64.58</v>
      </c>
      <c r="J244" s="3">
        <v>53344</v>
      </c>
      <c r="K244" s="3">
        <v>2086444000</v>
      </c>
      <c r="L244" s="3">
        <v>293.47000000000003</v>
      </c>
    </row>
    <row r="245" spans="2:12" x14ac:dyDescent="0.35">
      <c r="B245" s="9" t="s">
        <v>13</v>
      </c>
      <c r="C245" s="3">
        <v>2.71471046092427E-2</v>
      </c>
      <c r="D245" s="3">
        <v>31.327881921661799</v>
      </c>
      <c r="E245" s="3">
        <v>0.94817045779029097</v>
      </c>
      <c r="F245" s="3">
        <v>0.98457766027515203</v>
      </c>
      <c r="G245" s="3">
        <v>3.0239045880203599</v>
      </c>
      <c r="H245" s="3">
        <v>4.5382047883463699</v>
      </c>
      <c r="I245" s="3">
        <v>61.63</v>
      </c>
      <c r="J245" s="3">
        <v>53344</v>
      </c>
      <c r="K245" s="3">
        <v>2086444000</v>
      </c>
      <c r="L245" s="3">
        <v>293.47000000000003</v>
      </c>
    </row>
    <row r="246" spans="2:12" x14ac:dyDescent="0.35">
      <c r="B246" s="9" t="s">
        <v>14</v>
      </c>
      <c r="C246" s="3">
        <v>5.9304652178695801E-2</v>
      </c>
      <c r="D246" s="3">
        <v>24.539645512733099</v>
      </c>
      <c r="E246" s="3">
        <v>0.85963439400726005</v>
      </c>
      <c r="F246" s="3">
        <v>0.94914301105841803</v>
      </c>
      <c r="G246" s="3">
        <v>5.77613955565801</v>
      </c>
      <c r="H246" s="3">
        <v>7.4815416224745501</v>
      </c>
      <c r="I246" s="3">
        <v>61.62</v>
      </c>
      <c r="J246" s="3">
        <v>53344</v>
      </c>
      <c r="K246" s="3">
        <v>2086444000</v>
      </c>
      <c r="L246" s="3">
        <v>293.47000000000003</v>
      </c>
    </row>
    <row r="247" spans="2:12" x14ac:dyDescent="0.35">
      <c r="B247" s="9" t="s">
        <v>15</v>
      </c>
      <c r="C247" s="3">
        <v>0.116414213780305</v>
      </c>
      <c r="D247" s="3">
        <v>18.672582799193201</v>
      </c>
      <c r="E247" s="3">
        <v>0.68051080231803995</v>
      </c>
      <c r="F247" s="3">
        <v>0.90159897610694895</v>
      </c>
      <c r="G247" s="3">
        <v>8.5414192588508797</v>
      </c>
      <c r="H247" s="3">
        <v>12.0608615883034</v>
      </c>
      <c r="I247" s="3">
        <v>43.23</v>
      </c>
      <c r="J247" s="3">
        <v>42040</v>
      </c>
      <c r="K247" s="3">
        <v>1762900000</v>
      </c>
      <c r="L247" s="3">
        <v>293.47000000000003</v>
      </c>
    </row>
    <row r="248" spans="2:12" x14ac:dyDescent="0.35">
      <c r="B248" s="9" t="s">
        <v>16</v>
      </c>
      <c r="C248" s="3">
        <v>1.9595289732816001E-2</v>
      </c>
      <c r="D248" s="3">
        <v>34.130829028785101</v>
      </c>
      <c r="E248" s="3">
        <v>0.95714190195458004</v>
      </c>
      <c r="F248" s="3">
        <v>0.98961821466187105</v>
      </c>
      <c r="G248" s="3">
        <v>2.4727764946092901</v>
      </c>
      <c r="H248" s="3">
        <v>3.2450514760901998</v>
      </c>
      <c r="I248" s="3">
        <v>58.3</v>
      </c>
      <c r="J248" s="3">
        <v>49576</v>
      </c>
      <c r="K248" s="3">
        <v>1978596000</v>
      </c>
      <c r="L248" s="3">
        <v>293.47000000000003</v>
      </c>
    </row>
    <row r="249" spans="2:12" x14ac:dyDescent="0.35">
      <c r="B249" s="9" t="s">
        <v>17</v>
      </c>
      <c r="C249" s="3">
        <v>1.4338684035494599E-2</v>
      </c>
      <c r="D249" s="3">
        <v>36.816841799262903</v>
      </c>
      <c r="E249" s="3">
        <v>0.97275239019068405</v>
      </c>
      <c r="F249" s="3">
        <v>0.99536588799306103</v>
      </c>
      <c r="G249" s="3">
        <v>1.7723541735153201</v>
      </c>
      <c r="H249" s="3">
        <v>2.5118725035980001</v>
      </c>
      <c r="I249" s="3">
        <v>82.88</v>
      </c>
      <c r="J249" s="3">
        <v>68416</v>
      </c>
      <c r="K249" s="3">
        <v>2517836000</v>
      </c>
      <c r="L249" s="3">
        <v>293.47000000000003</v>
      </c>
    </row>
    <row r="250" spans="2:12" x14ac:dyDescent="0.35">
      <c r="B250" s="9" t="s">
        <v>18</v>
      </c>
      <c r="C250" s="3">
        <v>1.32410181547486E-2</v>
      </c>
      <c r="D250" s="3">
        <v>37.492233308905298</v>
      </c>
      <c r="E250" s="3">
        <v>0.97921823655462203</v>
      </c>
      <c r="F250" s="3">
        <v>0.99616764608221697</v>
      </c>
      <c r="G250" s="3">
        <v>1.4854162240415001</v>
      </c>
      <c r="H250" s="3">
        <v>2.2498920602457</v>
      </c>
      <c r="I250" s="3">
        <v>151.16</v>
      </c>
      <c r="J250" s="3">
        <v>98560</v>
      </c>
      <c r="K250" s="3">
        <v>3380620000</v>
      </c>
      <c r="L250" s="3">
        <v>293.47000000000003</v>
      </c>
    </row>
    <row r="251" spans="2:12" x14ac:dyDescent="0.35">
      <c r="B251" s="10" t="s">
        <v>35</v>
      </c>
    </row>
    <row r="252" spans="2:12" x14ac:dyDescent="0.35">
      <c r="B252" s="9" t="s">
        <v>11</v>
      </c>
      <c r="C252" s="3">
        <v>1.6955422844964201E-2</v>
      </c>
      <c r="D252" s="3">
        <v>35.371042017214897</v>
      </c>
      <c r="E252" s="3">
        <v>0.96513729290247197</v>
      </c>
      <c r="F252" s="3">
        <v>0.99442716990993396</v>
      </c>
      <c r="G252" s="3">
        <v>2.10535676355232</v>
      </c>
      <c r="H252" s="3">
        <v>2.69784745564005</v>
      </c>
      <c r="I252" s="3">
        <v>63.49</v>
      </c>
      <c r="J252" s="3">
        <v>53344</v>
      </c>
      <c r="K252" s="3">
        <v>2086444000</v>
      </c>
      <c r="L252" s="3">
        <v>293.47000000000003</v>
      </c>
    </row>
    <row r="253" spans="2:12" x14ac:dyDescent="0.35">
      <c r="B253" s="9" t="s">
        <v>12</v>
      </c>
      <c r="C253" s="3">
        <v>1.7068912340581398E-2</v>
      </c>
      <c r="D253" s="3">
        <v>35.3171207505235</v>
      </c>
      <c r="E253" s="3">
        <v>0.96459105163063297</v>
      </c>
      <c r="F253" s="3">
        <v>0.993828627977274</v>
      </c>
      <c r="G253" s="3">
        <v>2.1110040491689102</v>
      </c>
      <c r="H253" s="3">
        <v>2.7717116826454999</v>
      </c>
      <c r="I253" s="3">
        <v>63.22</v>
      </c>
      <c r="J253" s="3">
        <v>53344</v>
      </c>
      <c r="K253" s="3">
        <v>2086444000</v>
      </c>
      <c r="L253" s="3">
        <v>293.47000000000003</v>
      </c>
    </row>
    <row r="254" spans="2:12" x14ac:dyDescent="0.35">
      <c r="B254" s="9" t="s">
        <v>13</v>
      </c>
      <c r="C254" s="3">
        <v>2.4529613816243301E-2</v>
      </c>
      <c r="D254" s="3">
        <v>32.192550854966697</v>
      </c>
      <c r="E254" s="3">
        <v>0.95080215229270904</v>
      </c>
      <c r="F254" s="3">
        <v>0.98443467628659997</v>
      </c>
      <c r="G254" s="3">
        <v>2.8149403614843802</v>
      </c>
      <c r="H254" s="3">
        <v>4.1507260222974303</v>
      </c>
      <c r="I254" s="3">
        <v>61.52</v>
      </c>
      <c r="J254" s="3">
        <v>53344</v>
      </c>
      <c r="K254" s="3">
        <v>2086444000</v>
      </c>
      <c r="L254" s="3">
        <v>293.47000000000003</v>
      </c>
    </row>
    <row r="255" spans="2:12" x14ac:dyDescent="0.35">
      <c r="B255" s="9" t="s">
        <v>14</v>
      </c>
      <c r="C255" s="3">
        <v>0.100183253226187</v>
      </c>
      <c r="D255" s="3">
        <v>19.9848683382065</v>
      </c>
      <c r="E255" s="3">
        <v>0.76307512422998203</v>
      </c>
      <c r="F255" s="3">
        <v>0.91976719866273904</v>
      </c>
      <c r="G255" s="3">
        <v>10.213866993497801</v>
      </c>
      <c r="H255" s="3">
        <v>8.5732952811086705</v>
      </c>
      <c r="I255" s="3">
        <v>61.82</v>
      </c>
      <c r="J255" s="3">
        <v>53344</v>
      </c>
      <c r="K255" s="3">
        <v>2086444000</v>
      </c>
      <c r="L255" s="3">
        <v>293.47000000000003</v>
      </c>
    </row>
    <row r="256" spans="2:12" x14ac:dyDescent="0.35">
      <c r="B256" s="9" t="s">
        <v>15</v>
      </c>
      <c r="C256" s="3">
        <v>0.117662165147032</v>
      </c>
      <c r="D256" s="3">
        <v>18.581989202200099</v>
      </c>
      <c r="E256" s="3">
        <v>0.68358200244634804</v>
      </c>
      <c r="F256" s="3">
        <v>0.89888876253940897</v>
      </c>
      <c r="G256" s="3">
        <v>8.6250572411415192</v>
      </c>
      <c r="H256" s="3">
        <v>13.5369499915342</v>
      </c>
      <c r="I256" s="3">
        <v>43.51</v>
      </c>
      <c r="J256" s="3">
        <v>42040</v>
      </c>
      <c r="K256" s="3">
        <v>1762900000</v>
      </c>
      <c r="L256" s="3">
        <v>293.47000000000003</v>
      </c>
    </row>
    <row r="257" spans="2:12" x14ac:dyDescent="0.35">
      <c r="B257" s="9" t="s">
        <v>16</v>
      </c>
      <c r="C257" s="3">
        <v>2.0081049209256598E-2</v>
      </c>
      <c r="D257" s="3">
        <v>33.906592769607599</v>
      </c>
      <c r="E257" s="3">
        <v>0.95875178364704405</v>
      </c>
      <c r="F257" s="3">
        <v>0.9929750493417</v>
      </c>
      <c r="G257" s="3">
        <v>2.4909923435211998</v>
      </c>
      <c r="H257" s="3">
        <v>2.9875349882473299</v>
      </c>
      <c r="I257" s="3">
        <v>58.58</v>
      </c>
      <c r="J257" s="3">
        <v>49576</v>
      </c>
      <c r="K257" s="3">
        <v>1978596000</v>
      </c>
      <c r="L257" s="3">
        <v>293.47000000000003</v>
      </c>
    </row>
    <row r="258" spans="2:12" x14ac:dyDescent="0.35">
      <c r="B258" s="9" t="s">
        <v>17</v>
      </c>
      <c r="C258" s="3">
        <v>1.47283698197324E-2</v>
      </c>
      <c r="D258" s="3">
        <v>36.583985974515699</v>
      </c>
      <c r="E258" s="3">
        <v>0.97238877070367102</v>
      </c>
      <c r="F258" s="3">
        <v>0.99443295368712703</v>
      </c>
      <c r="G258" s="3">
        <v>1.7849785186225999</v>
      </c>
      <c r="H258" s="3">
        <v>2.48209373259039</v>
      </c>
      <c r="I258" s="3">
        <v>82.81</v>
      </c>
      <c r="J258" s="3">
        <v>68416</v>
      </c>
      <c r="K258" s="3">
        <v>2517836000</v>
      </c>
      <c r="L258" s="3">
        <v>293.47000000000003</v>
      </c>
    </row>
    <row r="259" spans="2:12" x14ac:dyDescent="0.35">
      <c r="B259" s="9" t="s">
        <v>18</v>
      </c>
      <c r="C259" s="3">
        <v>1.49136388863485E-2</v>
      </c>
      <c r="D259" s="3">
        <v>36.4730851078291</v>
      </c>
      <c r="E259" s="3">
        <v>0.97528560360619498</v>
      </c>
      <c r="F259" s="3">
        <v>0.994462174560242</v>
      </c>
      <c r="G259" s="3">
        <v>1.73850683842522</v>
      </c>
      <c r="H259" s="3">
        <v>2.4452508384336999</v>
      </c>
      <c r="I259" s="3">
        <v>159.16999999999999</v>
      </c>
      <c r="J259" s="3">
        <v>98560</v>
      </c>
      <c r="K259" s="3">
        <v>3380620000</v>
      </c>
      <c r="L259" s="3">
        <v>293.47000000000003</v>
      </c>
    </row>
    <row r="260" spans="2:12" x14ac:dyDescent="0.35">
      <c r="B260" s="10" t="s">
        <v>36</v>
      </c>
    </row>
    <row r="261" spans="2:12" x14ac:dyDescent="0.35">
      <c r="B261" s="9" t="s">
        <v>11</v>
      </c>
      <c r="C261" s="3">
        <v>1.6226724541150199E-2</v>
      </c>
      <c r="D261" s="3">
        <v>35.753228493922101</v>
      </c>
      <c r="E261" s="3">
        <v>0.96575029713779803</v>
      </c>
      <c r="F261" s="3">
        <v>0.99481507573814898</v>
      </c>
      <c r="G261" s="3">
        <v>2.0075363529989199</v>
      </c>
      <c r="H261" s="3">
        <v>2.6234997793074002</v>
      </c>
      <c r="I261" s="3">
        <v>62.81</v>
      </c>
      <c r="J261" s="3">
        <v>53344</v>
      </c>
      <c r="K261" s="3">
        <v>2086444000</v>
      </c>
      <c r="L261" s="3">
        <v>293.47000000000003</v>
      </c>
    </row>
    <row r="262" spans="2:12" x14ac:dyDescent="0.35">
      <c r="B262" s="9" t="s">
        <v>12</v>
      </c>
      <c r="C262" s="3">
        <v>1.6389783104298498E-2</v>
      </c>
      <c r="D262" s="3">
        <v>35.665087543335503</v>
      </c>
      <c r="E262" s="3">
        <v>0.96568308668213099</v>
      </c>
      <c r="F262" s="3">
        <v>0.994687279460434</v>
      </c>
      <c r="G262" s="3">
        <v>2.0160301741682698</v>
      </c>
      <c r="H262" s="3">
        <v>2.6599578349930502</v>
      </c>
      <c r="I262" s="3">
        <v>63.07</v>
      </c>
      <c r="J262" s="3">
        <v>53344</v>
      </c>
      <c r="K262" s="3">
        <v>2086444000</v>
      </c>
      <c r="L262" s="3">
        <v>293.47000000000003</v>
      </c>
    </row>
    <row r="263" spans="2:12" x14ac:dyDescent="0.35">
      <c r="B263" s="9" t="s">
        <v>13</v>
      </c>
      <c r="C263" s="3">
        <v>2.7304714579696202E-2</v>
      </c>
      <c r="D263" s="3">
        <v>31.262224740360899</v>
      </c>
      <c r="E263" s="3">
        <v>0.95177629832599497</v>
      </c>
      <c r="F263" s="3">
        <v>0.98613366138001302</v>
      </c>
      <c r="G263" s="3">
        <v>2.7892485099313502</v>
      </c>
      <c r="H263" s="3">
        <v>3.8897799257175598</v>
      </c>
      <c r="I263" s="3">
        <v>61.66</v>
      </c>
      <c r="J263" s="3">
        <v>53344</v>
      </c>
      <c r="K263" s="3">
        <v>2086444000</v>
      </c>
      <c r="L263" s="3">
        <v>293.47000000000003</v>
      </c>
    </row>
    <row r="264" spans="2:12" x14ac:dyDescent="0.35">
      <c r="B264" s="9" t="s">
        <v>14</v>
      </c>
      <c r="C264" s="3">
        <v>5.6631486628315499E-2</v>
      </c>
      <c r="D264" s="3">
        <v>24.939938069145899</v>
      </c>
      <c r="E264" s="3">
        <v>0.86576946747716799</v>
      </c>
      <c r="F264" s="3">
        <v>0.95515983474605104</v>
      </c>
      <c r="G264" s="3">
        <v>5.3743994317673103</v>
      </c>
      <c r="H264" s="3">
        <v>7.0591554671249703</v>
      </c>
      <c r="I264" s="3">
        <v>61.44</v>
      </c>
      <c r="J264" s="3">
        <v>53344</v>
      </c>
      <c r="K264" s="3">
        <v>2086444000</v>
      </c>
      <c r="L264" s="3">
        <v>293.47000000000003</v>
      </c>
    </row>
    <row r="265" spans="2:12" x14ac:dyDescent="0.35">
      <c r="B265" s="9" t="s">
        <v>15</v>
      </c>
      <c r="C265" s="3">
        <v>0.11462695949627701</v>
      </c>
      <c r="D265" s="3">
        <v>18.8077571595772</v>
      </c>
      <c r="E265" s="3">
        <v>0.68698726722423498</v>
      </c>
      <c r="F265" s="3">
        <v>0.90440459898012804</v>
      </c>
      <c r="G265" s="3">
        <v>8.4381538937102807</v>
      </c>
      <c r="H265" s="3">
        <v>11.7986506260666</v>
      </c>
      <c r="I265" s="3">
        <v>43.65</v>
      </c>
      <c r="J265" s="3">
        <v>42040</v>
      </c>
      <c r="K265" s="3">
        <v>1762900000</v>
      </c>
      <c r="L265" s="3">
        <v>293.47000000000003</v>
      </c>
    </row>
    <row r="266" spans="2:12" x14ac:dyDescent="0.35">
      <c r="B266" s="9" t="s">
        <v>16</v>
      </c>
      <c r="C266" s="3">
        <v>1.8945171136539301E-2</v>
      </c>
      <c r="D266" s="3">
        <v>34.414314652019698</v>
      </c>
      <c r="E266" s="3">
        <v>0.95957620144016198</v>
      </c>
      <c r="F266" s="3">
        <v>0.99317983953895494</v>
      </c>
      <c r="G266" s="3">
        <v>2.3812504606427498</v>
      </c>
      <c r="H266" s="3">
        <v>2.9033174751206001</v>
      </c>
      <c r="I266" s="3">
        <v>58.66</v>
      </c>
      <c r="J266" s="3">
        <v>49576</v>
      </c>
      <c r="K266" s="3">
        <v>1978596000</v>
      </c>
      <c r="L266" s="3">
        <v>293.47000000000003</v>
      </c>
    </row>
    <row r="267" spans="2:12" x14ac:dyDescent="0.35">
      <c r="B267" s="9" t="s">
        <v>17</v>
      </c>
      <c r="C267" s="3">
        <v>1.43998676934635E-2</v>
      </c>
      <c r="D267" s="3">
        <v>36.776363821103203</v>
      </c>
      <c r="E267" s="3">
        <v>0.97302356003311397</v>
      </c>
      <c r="F267" s="3">
        <v>0.99574358679263297</v>
      </c>
      <c r="G267" s="3">
        <v>1.75572441193158</v>
      </c>
      <c r="H267" s="3">
        <v>2.4248311341363</v>
      </c>
      <c r="I267" s="3">
        <v>82.56</v>
      </c>
      <c r="J267" s="3">
        <v>68416</v>
      </c>
      <c r="K267" s="3">
        <v>2517836000</v>
      </c>
      <c r="L267" s="3">
        <v>293.47000000000003</v>
      </c>
    </row>
    <row r="268" spans="2:12" x14ac:dyDescent="0.35">
      <c r="B268" s="9" t="s">
        <v>18</v>
      </c>
      <c r="C268" s="3">
        <v>1.2262867186498499E-2</v>
      </c>
      <c r="D268" s="3">
        <v>38.147046282286503</v>
      </c>
      <c r="E268" s="3">
        <v>0.98291307290460195</v>
      </c>
      <c r="F268" s="3">
        <v>0.99706496760089802</v>
      </c>
      <c r="G268" s="3">
        <v>1.35096668027332</v>
      </c>
      <c r="H268" s="3">
        <v>1.9946391397824501</v>
      </c>
      <c r="I268" s="3">
        <v>150.22</v>
      </c>
      <c r="J268" s="3">
        <v>98560</v>
      </c>
      <c r="K268" s="3">
        <v>3380620000</v>
      </c>
      <c r="L268" s="3">
        <v>293.47000000000003</v>
      </c>
    </row>
    <row r="269" spans="2:12" x14ac:dyDescent="0.35">
      <c r="B269" s="10" t="s">
        <v>37</v>
      </c>
    </row>
    <row r="270" spans="2:12" x14ac:dyDescent="0.35">
      <c r="B270" s="9" t="s">
        <v>11</v>
      </c>
      <c r="C270" s="3">
        <v>1.7497228475706499E-2</v>
      </c>
      <c r="D270" s="3">
        <v>35.094164211921601</v>
      </c>
      <c r="E270" s="3">
        <v>0.96485313049690002</v>
      </c>
      <c r="F270" s="3">
        <v>0.99467552521591995</v>
      </c>
      <c r="G270" s="3">
        <v>2.0693573399721101</v>
      </c>
      <c r="H270" s="3">
        <v>2.7078946639091299</v>
      </c>
      <c r="I270" s="3">
        <v>62.44</v>
      </c>
      <c r="J270" s="3">
        <v>53344</v>
      </c>
      <c r="K270" s="3">
        <v>2086444000</v>
      </c>
      <c r="L270" s="3">
        <v>293.47000000000003</v>
      </c>
    </row>
    <row r="271" spans="2:12" x14ac:dyDescent="0.35">
      <c r="B271" s="9" t="s">
        <v>12</v>
      </c>
      <c r="C271" s="3">
        <v>2.0598799907544402E-2</v>
      </c>
      <c r="D271" s="3">
        <v>33.697336712072399</v>
      </c>
      <c r="E271" s="3">
        <v>0.96205848206983102</v>
      </c>
      <c r="F271" s="3">
        <v>0.99233480123796902</v>
      </c>
      <c r="G271" s="3">
        <v>2.2828843835305901</v>
      </c>
      <c r="H271" s="3">
        <v>3.0535289163382302</v>
      </c>
      <c r="I271" s="3">
        <v>63</v>
      </c>
      <c r="J271" s="3">
        <v>53344</v>
      </c>
      <c r="K271" s="3">
        <v>2086444000</v>
      </c>
      <c r="L271" s="3">
        <v>293.47000000000003</v>
      </c>
    </row>
    <row r="272" spans="2:12" x14ac:dyDescent="0.35">
      <c r="B272" s="9" t="s">
        <v>13</v>
      </c>
      <c r="C272" s="3">
        <v>1.7841722206813401E-2</v>
      </c>
      <c r="D272" s="3">
        <v>34.9431489973759</v>
      </c>
      <c r="E272" s="3">
        <v>0.96236948411605605</v>
      </c>
      <c r="F272" s="3">
        <v>0.99049906772045704</v>
      </c>
      <c r="G272" s="3">
        <v>2.1634594836026002</v>
      </c>
      <c r="H272" s="3">
        <v>3.0263754992928402</v>
      </c>
      <c r="I272" s="3">
        <v>61.77</v>
      </c>
      <c r="J272" s="3">
        <v>53344</v>
      </c>
      <c r="K272" s="3">
        <v>2086444000</v>
      </c>
      <c r="L272" s="3">
        <v>293.47000000000003</v>
      </c>
    </row>
    <row r="273" spans="2:13" x14ac:dyDescent="0.35">
      <c r="B273" s="9" t="s">
        <v>14</v>
      </c>
      <c r="C273" s="3">
        <v>7.2003648965436304E-2</v>
      </c>
      <c r="D273" s="3">
        <v>22.8492188191879</v>
      </c>
      <c r="E273" s="3">
        <v>0.81845124909548805</v>
      </c>
      <c r="F273" s="3">
        <v>0.94875828914337701</v>
      </c>
      <c r="G273" s="3">
        <v>5.8962948362117702</v>
      </c>
      <c r="H273" s="3">
        <v>7.6494481628409696</v>
      </c>
      <c r="I273" s="3">
        <v>61.54</v>
      </c>
      <c r="J273" s="3">
        <v>53344</v>
      </c>
      <c r="K273" s="3">
        <v>2086444000</v>
      </c>
      <c r="L273" s="3">
        <v>293.47000000000003</v>
      </c>
    </row>
    <row r="274" spans="2:13" x14ac:dyDescent="0.35">
      <c r="B274" s="9" t="s">
        <v>15</v>
      </c>
      <c r="C274" s="3">
        <v>0.11747380917016199</v>
      </c>
      <c r="D274" s="3">
        <v>18.5948214223646</v>
      </c>
      <c r="E274" s="3">
        <v>0.67589881737541802</v>
      </c>
      <c r="F274" s="3">
        <v>0.90018077568215604</v>
      </c>
      <c r="G274" s="3">
        <v>8.6297044732492907</v>
      </c>
      <c r="H274" s="3">
        <v>12.487988321823799</v>
      </c>
      <c r="I274" s="3">
        <v>43.25</v>
      </c>
      <c r="J274" s="3">
        <v>42040</v>
      </c>
      <c r="K274" s="3">
        <v>1762900000</v>
      </c>
      <c r="L274" s="3">
        <v>293.47000000000003</v>
      </c>
    </row>
    <row r="275" spans="2:13" x14ac:dyDescent="0.35">
      <c r="B275" s="9" t="s">
        <v>16</v>
      </c>
      <c r="C275" s="3">
        <v>1.91999421028692E-2</v>
      </c>
      <c r="D275" s="3">
        <v>34.309583442757798</v>
      </c>
      <c r="E275" s="3">
        <v>0.95837145050766004</v>
      </c>
      <c r="F275" s="3">
        <v>0.99044018061223205</v>
      </c>
      <c r="G275" s="3">
        <v>2.4284495785687401</v>
      </c>
      <c r="H275" s="3">
        <v>3.1659723996534401</v>
      </c>
      <c r="I275" s="3">
        <v>58.12</v>
      </c>
      <c r="J275" s="3">
        <v>49576</v>
      </c>
      <c r="K275" s="3">
        <v>1978596000</v>
      </c>
      <c r="L275" s="3">
        <v>293.47000000000003</v>
      </c>
    </row>
    <row r="276" spans="2:13" x14ac:dyDescent="0.35">
      <c r="B276" s="9" t="s">
        <v>17</v>
      </c>
      <c r="C276" s="3">
        <v>1.54262902424105E-2</v>
      </c>
      <c r="D276" s="3">
        <v>36.181502915336999</v>
      </c>
      <c r="E276" s="3">
        <v>0.97208235640243901</v>
      </c>
      <c r="F276" s="3">
        <v>0.99507094506804095</v>
      </c>
      <c r="G276" s="3">
        <v>1.82126744487717</v>
      </c>
      <c r="H276" s="3">
        <v>2.5596257711801398</v>
      </c>
      <c r="I276" s="3">
        <v>82.53</v>
      </c>
      <c r="J276" s="3">
        <v>68416</v>
      </c>
      <c r="K276" s="3">
        <v>2517836000</v>
      </c>
      <c r="L276" s="3">
        <v>293.47000000000003</v>
      </c>
    </row>
    <row r="277" spans="2:13" x14ac:dyDescent="0.35">
      <c r="B277" s="9" t="s">
        <v>18</v>
      </c>
      <c r="C277" s="3">
        <v>1.4144838332645101E-2</v>
      </c>
      <c r="D277" s="3">
        <v>36.922710945576398</v>
      </c>
      <c r="E277" s="3">
        <v>0.97887931274108297</v>
      </c>
      <c r="F277" s="3">
        <v>0.99653459480908302</v>
      </c>
      <c r="G277" s="3">
        <v>1.5295040383324101</v>
      </c>
      <c r="H277" s="3">
        <v>2.29816975829005</v>
      </c>
      <c r="I277" s="3">
        <v>160.96</v>
      </c>
      <c r="J277" s="3">
        <v>98560</v>
      </c>
      <c r="K277" s="3">
        <v>3380620000</v>
      </c>
      <c r="L277" s="3">
        <v>293.47000000000003</v>
      </c>
    </row>
    <row r="278" spans="2:13" x14ac:dyDescent="0.35">
      <c r="B278" s="10" t="s">
        <v>38</v>
      </c>
    </row>
    <row r="279" spans="2:13" x14ac:dyDescent="0.35">
      <c r="B279" s="9" t="s">
        <v>11</v>
      </c>
      <c r="C279" s="3">
        <v>1.5716640902293199E-2</v>
      </c>
      <c r="D279" s="3">
        <v>36.026007519096602</v>
      </c>
      <c r="E279" s="3">
        <v>0.96653350059828902</v>
      </c>
      <c r="F279" s="3">
        <v>0.99510896303959995</v>
      </c>
      <c r="G279" s="3">
        <v>1.98790761337533</v>
      </c>
      <c r="H279" s="3">
        <v>2.54314089617491</v>
      </c>
      <c r="I279" s="3">
        <v>62.85</v>
      </c>
      <c r="J279" s="3">
        <v>53344</v>
      </c>
      <c r="K279" s="3">
        <v>2086444000</v>
      </c>
      <c r="L279" s="3">
        <v>293.47000000000003</v>
      </c>
    </row>
    <row r="280" spans="2:13" x14ac:dyDescent="0.35">
      <c r="B280" s="9" t="s">
        <v>12</v>
      </c>
      <c r="C280" s="3">
        <v>1.6131443634260199E-2</v>
      </c>
      <c r="D280" s="3">
        <v>35.802408268283799</v>
      </c>
      <c r="E280" s="3">
        <v>0.96594071272125004</v>
      </c>
      <c r="F280" s="3">
        <v>0.994894484799</v>
      </c>
      <c r="G280" s="3">
        <v>2.0023420852190399</v>
      </c>
      <c r="H280" s="3">
        <v>2.6525863533313099</v>
      </c>
      <c r="I280" s="3">
        <v>63.32</v>
      </c>
      <c r="J280" s="3">
        <v>53344</v>
      </c>
      <c r="K280" s="3">
        <v>2086444000</v>
      </c>
      <c r="L280" s="3">
        <v>293.47000000000003</v>
      </c>
    </row>
    <row r="281" spans="2:13" x14ac:dyDescent="0.35">
      <c r="B281" s="9" t="s">
        <v>13</v>
      </c>
      <c r="C281" s="3">
        <v>2.8221941356547101E-2</v>
      </c>
      <c r="D281" s="3">
        <v>30.9898624027044</v>
      </c>
      <c r="E281" s="3">
        <v>0.94644427351641502</v>
      </c>
      <c r="F281" s="3">
        <v>0.98282956269831501</v>
      </c>
      <c r="G281" s="3">
        <v>2.87877832561928</v>
      </c>
      <c r="H281" s="3">
        <v>4.8972669792402899</v>
      </c>
      <c r="I281" s="3">
        <v>61.5</v>
      </c>
      <c r="J281" s="3">
        <v>53344</v>
      </c>
      <c r="K281" s="3">
        <v>2086444000</v>
      </c>
      <c r="L281" s="3">
        <v>293.47000000000003</v>
      </c>
    </row>
    <row r="282" spans="2:13" x14ac:dyDescent="0.35">
      <c r="B282" s="9" t="s">
        <v>14</v>
      </c>
      <c r="C282" s="3">
        <v>5.4352422735231103E-2</v>
      </c>
      <c r="D282" s="3">
        <v>25.295251562874402</v>
      </c>
      <c r="E282" s="3">
        <v>0.85733104339918997</v>
      </c>
      <c r="F282" s="3">
        <v>0.95070377285529195</v>
      </c>
      <c r="G282" s="3">
        <v>5.07849634665852</v>
      </c>
      <c r="H282" s="3">
        <v>7.3071617703222502</v>
      </c>
      <c r="I282" s="3">
        <v>61.51</v>
      </c>
      <c r="J282" s="3">
        <v>53344</v>
      </c>
      <c r="K282" s="3">
        <v>2086444000</v>
      </c>
      <c r="L282" s="3">
        <v>293.47000000000003</v>
      </c>
    </row>
    <row r="283" spans="2:13" x14ac:dyDescent="0.35">
      <c r="B283" s="9" t="s">
        <v>15</v>
      </c>
      <c r="C283" s="3">
        <v>0.11353733148129</v>
      </c>
      <c r="D283" s="3">
        <v>18.891750828675601</v>
      </c>
      <c r="E283" s="3">
        <v>0.68822868190391195</v>
      </c>
      <c r="F283" s="3">
        <v>0.90357079982352695</v>
      </c>
      <c r="G283" s="3">
        <v>8.3696546372696297</v>
      </c>
      <c r="H283" s="3">
        <v>12.927430740191401</v>
      </c>
      <c r="I283" s="3">
        <v>43.25</v>
      </c>
      <c r="J283" s="3">
        <v>42040</v>
      </c>
      <c r="K283" s="3">
        <v>1762900000</v>
      </c>
      <c r="L283" s="3">
        <v>293.47000000000003</v>
      </c>
    </row>
    <row r="284" spans="2:13" x14ac:dyDescent="0.35">
      <c r="B284" s="9" t="s">
        <v>16</v>
      </c>
      <c r="C284" s="3">
        <v>1.87952871570326E-2</v>
      </c>
      <c r="D284" s="3">
        <v>34.485437018556603</v>
      </c>
      <c r="E284" s="3">
        <v>0.95980024834295796</v>
      </c>
      <c r="F284" s="3">
        <v>0.99309360108677602</v>
      </c>
      <c r="G284" s="3">
        <v>2.4043276035260801</v>
      </c>
      <c r="H284" s="3">
        <v>2.9615631939283502</v>
      </c>
      <c r="I284" s="3">
        <v>58.45</v>
      </c>
      <c r="J284" s="3">
        <v>49576</v>
      </c>
      <c r="K284" s="3">
        <v>1978596000</v>
      </c>
      <c r="L284" s="3">
        <v>293.47000000000003</v>
      </c>
    </row>
    <row r="285" spans="2:13" x14ac:dyDescent="0.35">
      <c r="B285" s="9" t="s">
        <v>17</v>
      </c>
      <c r="C285" s="3">
        <v>1.3986922294812E-2</v>
      </c>
      <c r="D285" s="3">
        <v>37.026724228373297</v>
      </c>
      <c r="E285" s="3">
        <v>0.973401806641637</v>
      </c>
      <c r="F285" s="3">
        <v>0.99598456578468197</v>
      </c>
      <c r="G285" s="3">
        <v>1.7297461065144699</v>
      </c>
      <c r="H285" s="3">
        <v>2.3772010234026202</v>
      </c>
      <c r="I285" s="3">
        <v>82.76</v>
      </c>
      <c r="J285" s="3">
        <v>68416</v>
      </c>
      <c r="K285" s="3">
        <v>2517836000</v>
      </c>
      <c r="L285" s="3">
        <v>293.47000000000003</v>
      </c>
    </row>
    <row r="286" spans="2:13" x14ac:dyDescent="0.35">
      <c r="B286" s="9" t="s">
        <v>18</v>
      </c>
      <c r="C286" s="3">
        <v>1.18482262471704E-2</v>
      </c>
      <c r="D286" s="3">
        <v>38.443757478963903</v>
      </c>
      <c r="E286" s="3">
        <v>0.98320917047257095</v>
      </c>
      <c r="F286" s="3">
        <v>0.99715932480042102</v>
      </c>
      <c r="G286" s="3">
        <v>1.3253204949219499</v>
      </c>
      <c r="H286" s="3">
        <v>1.91436883566575</v>
      </c>
      <c r="I286" s="3">
        <v>154.94999999999999</v>
      </c>
      <c r="J286" s="3">
        <v>98560</v>
      </c>
      <c r="K286" s="3">
        <v>3380620000</v>
      </c>
      <c r="L286" s="3">
        <v>293.47000000000003</v>
      </c>
    </row>
    <row r="287" spans="2:13" x14ac:dyDescent="0.35">
      <c r="B287" s="10" t="s">
        <v>19</v>
      </c>
      <c r="C287" s="10">
        <f>(SUM(C198:C205)+SUM(C207:C214)+SUM(C216:C223)+SUM(C225:C232)+SUM(C234:C241)+SUM(C243:C250)+SUM(C252:C259)+SUM(C261:C268)+SUM(C270:C277)+SUM(C279:C286))/80</f>
        <v>3.6177886603119921E-2</v>
      </c>
      <c r="D287" s="10">
        <f t="shared" ref="D287" si="8">(SUM(D198:D205)+SUM(D207:D214)+SUM(D216:D223)+SUM(D225:D232)+SUM(D234:D241)+SUM(D243:D250)+SUM(D252:D259)+SUM(D261:D268)+SUM(D270:D277)+SUM(D279:D286))/80</f>
        <v>31.702397011874673</v>
      </c>
      <c r="E287" s="10">
        <f t="shared" ref="E287" si="9">(SUM(E198:E205)+SUM(E207:E214)+SUM(E216:E223)+SUM(E225:E232)+SUM(E234:E241)+SUM(E243:E250)+SUM(E252:E259)+SUM(E261:E268)+SUM(E270:E277)+SUM(E279:E286))/80</f>
        <v>0.91377163302614761</v>
      </c>
      <c r="F287" s="10">
        <f t="shared" ref="F287:L287" si="10">(SUM(F198:F205)+SUM(F207:F214)+SUM(F216:F223)+SUM(F225:F232)+SUM(F234:F241)+SUM(F243:F250)+SUM(F252:F259)+SUM(F261:F268)+SUM(F270:F277)+SUM(F279:F286))/80</f>
        <v>0.9763906127077332</v>
      </c>
      <c r="G287" s="10">
        <f t="shared" si="10"/>
        <v>3.3598083753758132</v>
      </c>
      <c r="H287" s="10">
        <f t="shared" si="10"/>
        <v>4.6339594354683404</v>
      </c>
      <c r="I287" s="10">
        <f t="shared" si="10"/>
        <v>73.236374999999995</v>
      </c>
      <c r="J287" s="10">
        <f t="shared" si="10"/>
        <v>58996</v>
      </c>
      <c r="K287" s="10">
        <f t="shared" si="10"/>
        <v>2248216000</v>
      </c>
      <c r="L287" s="10">
        <f t="shared" si="10"/>
        <v>293.47000000000008</v>
      </c>
      <c r="M287" s="10"/>
    </row>
    <row r="288" spans="2:13" x14ac:dyDescent="0.35">
      <c r="B288" s="17" t="s">
        <v>142</v>
      </c>
      <c r="C288" s="12">
        <f>SUM(C198:C201,C203:C205,C207:C210,C212:C214,C216:C219,C221:C223,C225:C228,C230:C232,C234:C237,C239:C241,C243:C246,C248:C250,C252:C255,C257:C259,C261:C264,C266:C268,C270:C273,C275:C277,C279:C282,C284:C286)/70</f>
        <v>2.4853683065993788E-2</v>
      </c>
      <c r="D288" s="12">
        <f t="shared" ref="D288:L288" si="11">SUM(D198:D201,D203:D205,D207:D210,D212:D214,D216:D219,D221:D223,D225:D228,D230:D232,D234:D237,D239:D241,D243:D246,D248:D250,D252:D255,D257:D259,D261:D264,D266:D268,D270:D273,D275:D277,D279:D282,D284:D286)/70</f>
        <v>33.553160851716704</v>
      </c>
      <c r="E288" s="12">
        <f t="shared" si="11"/>
        <v>0.94668313126406234</v>
      </c>
      <c r="F288" s="12">
        <f t="shared" si="11"/>
        <v>0.98691886100369841</v>
      </c>
      <c r="G288" s="12">
        <f t="shared" si="11"/>
        <v>2.6269036003018402</v>
      </c>
      <c r="H288" s="12">
        <f t="shared" si="11"/>
        <v>3.5497649309024744</v>
      </c>
      <c r="I288" s="12">
        <f t="shared" si="11"/>
        <v>77.512428571428572</v>
      </c>
      <c r="J288" s="12">
        <f t="shared" si="11"/>
        <v>61418.285714285717</v>
      </c>
      <c r="K288" s="12">
        <f t="shared" si="11"/>
        <v>2317546857.1428571</v>
      </c>
      <c r="L288" s="12">
        <f t="shared" si="11"/>
        <v>293.47000000000008</v>
      </c>
    </row>
    <row r="290" spans="2:12" x14ac:dyDescent="0.35">
      <c r="B290" s="9" t="s">
        <v>22</v>
      </c>
    </row>
    <row r="291" spans="2:12" x14ac:dyDescent="0.3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35">
      <c r="B292" s="10" t="s">
        <v>29</v>
      </c>
    </row>
    <row r="293" spans="2:12" x14ac:dyDescent="0.35">
      <c r="B293" s="9" t="s">
        <v>11</v>
      </c>
      <c r="C293" s="3">
        <v>1.6336380157227499E-2</v>
      </c>
      <c r="D293" s="3">
        <v>35.6866357431566</v>
      </c>
      <c r="E293" s="3">
        <v>0.97883621183993297</v>
      </c>
      <c r="F293" s="3">
        <v>0.99709213600181301</v>
      </c>
      <c r="G293" s="3">
        <v>1.64326420670618</v>
      </c>
      <c r="H293" s="3">
        <v>3.2072901349335501</v>
      </c>
      <c r="I293" s="3">
        <v>108.27</v>
      </c>
      <c r="J293" s="3">
        <v>52956</v>
      </c>
      <c r="K293" s="3">
        <v>7820727200</v>
      </c>
      <c r="L293" s="3">
        <v>1094.0999999999999</v>
      </c>
    </row>
    <row r="294" spans="2:12" x14ac:dyDescent="0.35">
      <c r="B294" s="9" t="s">
        <v>12</v>
      </c>
      <c r="C294" s="3">
        <v>1.60657062461452E-2</v>
      </c>
      <c r="D294" s="3">
        <v>35.832778981133501</v>
      </c>
      <c r="E294" s="3">
        <v>0.97887662607757198</v>
      </c>
      <c r="F294" s="3">
        <v>0.99709031317194996</v>
      </c>
      <c r="G294" s="3">
        <v>1.6411004529255999</v>
      </c>
      <c r="H294" s="3">
        <v>3.2146283194230798</v>
      </c>
      <c r="I294" s="3">
        <v>62.79</v>
      </c>
      <c r="J294" s="3">
        <v>52956</v>
      </c>
      <c r="K294" s="3">
        <v>7820727200</v>
      </c>
      <c r="L294" s="3">
        <v>1094.0999999999999</v>
      </c>
    </row>
    <row r="295" spans="2:12" x14ac:dyDescent="0.35">
      <c r="B295" s="9" t="s">
        <v>13</v>
      </c>
      <c r="C295" s="3">
        <v>1.6950451820182798E-2</v>
      </c>
      <c r="D295" s="3">
        <v>35.371140271604098</v>
      </c>
      <c r="E295" s="3">
        <v>0.97805193080063402</v>
      </c>
      <c r="F295" s="3">
        <v>0.99667032086916196</v>
      </c>
      <c r="G295" s="3">
        <v>1.6909447435554801</v>
      </c>
      <c r="H295" s="3">
        <v>3.4231157884129</v>
      </c>
      <c r="I295" s="3">
        <v>62.98</v>
      </c>
      <c r="J295" s="3">
        <v>52956</v>
      </c>
      <c r="K295" s="3">
        <v>7820727200</v>
      </c>
      <c r="L295" s="3">
        <v>1094.0999999999999</v>
      </c>
    </row>
    <row r="296" spans="2:12" x14ac:dyDescent="0.35">
      <c r="B296" s="9" t="s">
        <v>14</v>
      </c>
      <c r="C296" s="3">
        <v>2.8620041508395502E-2</v>
      </c>
      <c r="D296" s="3">
        <v>30.845521511036502</v>
      </c>
      <c r="E296" s="3">
        <v>0.96655181733941098</v>
      </c>
      <c r="F296" s="3">
        <v>0.99295418510799205</v>
      </c>
      <c r="G296" s="3">
        <v>2.5206405583898799</v>
      </c>
      <c r="H296" s="3">
        <v>4.9243666085459701</v>
      </c>
      <c r="I296" s="3">
        <v>61.58</v>
      </c>
      <c r="J296" s="3">
        <v>52956</v>
      </c>
      <c r="K296" s="3">
        <v>7820727200</v>
      </c>
      <c r="L296" s="3">
        <v>1094.0999999999999</v>
      </c>
    </row>
    <row r="297" spans="2:12" x14ac:dyDescent="0.35">
      <c r="B297" s="9" t="s">
        <v>15</v>
      </c>
      <c r="C297" s="3">
        <v>0.105335001676264</v>
      </c>
      <c r="D297" s="3">
        <v>19.542559316830701</v>
      </c>
      <c r="E297" s="3">
        <v>0.79589340312429502</v>
      </c>
      <c r="F297" s="3">
        <v>0.92758699191484195</v>
      </c>
      <c r="G297" s="3">
        <v>7.6416998279909398</v>
      </c>
      <c r="H297" s="3">
        <v>15.529828436614601</v>
      </c>
      <c r="I297" s="3">
        <v>45.36</v>
      </c>
      <c r="J297" s="3">
        <v>41760</v>
      </c>
      <c r="K297" s="3">
        <v>6610003400</v>
      </c>
      <c r="L297" s="3">
        <v>1094.0999999999999</v>
      </c>
    </row>
    <row r="298" spans="2:12" x14ac:dyDescent="0.35">
      <c r="B298" s="9" t="s">
        <v>16</v>
      </c>
      <c r="C298" s="3">
        <v>1.82320834054789E-2</v>
      </c>
      <c r="D298" s="3">
        <v>34.743884721593197</v>
      </c>
      <c r="E298" s="3">
        <v>0.97563055248847097</v>
      </c>
      <c r="F298" s="3">
        <v>0.99607951670718498</v>
      </c>
      <c r="G298" s="3">
        <v>1.8588038668487501</v>
      </c>
      <c r="H298" s="3">
        <v>3.57705245749254</v>
      </c>
      <c r="I298" s="3">
        <v>58.55</v>
      </c>
      <c r="J298" s="3">
        <v>49224</v>
      </c>
      <c r="K298" s="3">
        <v>7417152600</v>
      </c>
      <c r="L298" s="3">
        <v>1094.0999999999999</v>
      </c>
    </row>
    <row r="299" spans="2:12" x14ac:dyDescent="0.35">
      <c r="B299" s="9" t="s">
        <v>17</v>
      </c>
      <c r="C299" s="3">
        <v>1.4178547062223899E-2</v>
      </c>
      <c r="D299" s="3">
        <v>36.889410169367899</v>
      </c>
      <c r="E299" s="3">
        <v>0.98369299279227695</v>
      </c>
      <c r="F299" s="3">
        <v>0.99783967504016302</v>
      </c>
      <c r="G299" s="3">
        <v>1.43193894172206</v>
      </c>
      <c r="H299" s="3">
        <v>2.8677411541681201</v>
      </c>
      <c r="I299" s="3">
        <v>82.99</v>
      </c>
      <c r="J299" s="3">
        <v>67884</v>
      </c>
      <c r="K299" s="3">
        <v>9435025600</v>
      </c>
      <c r="L299" s="3">
        <v>1094.0999999999999</v>
      </c>
    </row>
    <row r="300" spans="2:12" x14ac:dyDescent="0.35">
      <c r="B300" s="9" t="s">
        <v>18</v>
      </c>
      <c r="C300" s="3">
        <v>1.2057199605861201E-2</v>
      </c>
      <c r="D300" s="3">
        <v>38.283337254076997</v>
      </c>
      <c r="E300" s="3">
        <v>0.98943121247167898</v>
      </c>
      <c r="F300" s="3">
        <v>0.99852201216454295</v>
      </c>
      <c r="G300" s="3">
        <v>1.18083134250232</v>
      </c>
      <c r="H300" s="3">
        <v>2.3951723183259901</v>
      </c>
      <c r="I300" s="3">
        <v>167.72</v>
      </c>
      <c r="J300" s="3">
        <v>97740</v>
      </c>
      <c r="K300" s="3">
        <v>12663622400</v>
      </c>
      <c r="L300" s="3">
        <v>1094.0999999999999</v>
      </c>
    </row>
    <row r="301" spans="2:12" x14ac:dyDescent="0.35">
      <c r="B301" s="10" t="s">
        <v>30</v>
      </c>
    </row>
    <row r="302" spans="2:12" x14ac:dyDescent="0.35">
      <c r="B302" s="9" t="s">
        <v>11</v>
      </c>
      <c r="C302" s="3">
        <v>1.58908595964476E-2</v>
      </c>
      <c r="D302" s="3">
        <v>35.9267329599436</v>
      </c>
      <c r="E302" s="3">
        <v>0.97894505015237598</v>
      </c>
      <c r="F302" s="3">
        <v>0.99713737092818999</v>
      </c>
      <c r="G302" s="3">
        <v>1.6283968331043699</v>
      </c>
      <c r="H302" s="3">
        <v>3.1898910817965902</v>
      </c>
      <c r="I302" s="3">
        <v>108.26</v>
      </c>
      <c r="J302" s="3">
        <v>52956</v>
      </c>
      <c r="K302" s="3">
        <v>7820727200</v>
      </c>
      <c r="L302" s="3">
        <v>1094.0999999999999</v>
      </c>
    </row>
    <row r="303" spans="2:12" x14ac:dyDescent="0.35">
      <c r="B303" s="9" t="s">
        <v>12</v>
      </c>
      <c r="C303" s="3">
        <v>1.6173518446668499E-2</v>
      </c>
      <c r="D303" s="3">
        <v>35.7702310453381</v>
      </c>
      <c r="E303" s="3">
        <v>0.97893083845432105</v>
      </c>
      <c r="F303" s="3">
        <v>0.99710720817514598</v>
      </c>
      <c r="G303" s="3">
        <v>1.64092402978173</v>
      </c>
      <c r="H303" s="3">
        <v>3.2232802481107901</v>
      </c>
      <c r="I303" s="3">
        <v>62.71</v>
      </c>
      <c r="J303" s="3">
        <v>52956</v>
      </c>
      <c r="K303" s="3">
        <v>7820727200</v>
      </c>
      <c r="L303" s="3">
        <v>1094.0999999999999</v>
      </c>
    </row>
    <row r="304" spans="2:12" x14ac:dyDescent="0.35">
      <c r="B304" s="9" t="s">
        <v>13</v>
      </c>
      <c r="C304" s="3">
        <v>1.7913859798093901E-2</v>
      </c>
      <c r="D304" s="3">
        <v>34.887977586698703</v>
      </c>
      <c r="E304" s="3">
        <v>0.97804494128081099</v>
      </c>
      <c r="F304" s="3">
        <v>0.99677966852089295</v>
      </c>
      <c r="G304" s="3">
        <v>1.7258842561297001</v>
      </c>
      <c r="H304" s="3">
        <v>3.3593081611866502</v>
      </c>
      <c r="I304" s="3">
        <v>62.8</v>
      </c>
      <c r="J304" s="3">
        <v>52956</v>
      </c>
      <c r="K304" s="3">
        <v>7820727200</v>
      </c>
      <c r="L304" s="3">
        <v>1094.0999999999999</v>
      </c>
    </row>
    <row r="305" spans="2:12" x14ac:dyDescent="0.35">
      <c r="B305" s="9" t="s">
        <v>14</v>
      </c>
      <c r="C305" s="3">
        <v>2.3894138582741399E-2</v>
      </c>
      <c r="D305" s="3">
        <v>32.405053007652</v>
      </c>
      <c r="E305" s="3">
        <v>0.96997747298844295</v>
      </c>
      <c r="F305" s="3">
        <v>0.99280849396912496</v>
      </c>
      <c r="G305" s="3">
        <v>2.1841013941078198</v>
      </c>
      <c r="H305" s="3">
        <v>4.7296712124811098</v>
      </c>
      <c r="I305" s="3">
        <v>61.39</v>
      </c>
      <c r="J305" s="3">
        <v>52956</v>
      </c>
      <c r="K305" s="3">
        <v>7820727200</v>
      </c>
      <c r="L305" s="3">
        <v>1094.0999999999999</v>
      </c>
    </row>
    <row r="306" spans="2:12" x14ac:dyDescent="0.35">
      <c r="B306" s="9" t="s">
        <v>15</v>
      </c>
      <c r="C306" s="3">
        <v>0.10547301840103</v>
      </c>
      <c r="D306" s="3">
        <v>19.5311853943378</v>
      </c>
      <c r="E306" s="3">
        <v>0.79639013899438005</v>
      </c>
      <c r="F306" s="3">
        <v>0.92774140759004797</v>
      </c>
      <c r="G306" s="3">
        <v>7.6330501690020398</v>
      </c>
      <c r="H306" s="3">
        <v>15.4394479584224</v>
      </c>
      <c r="I306" s="3">
        <v>45.29</v>
      </c>
      <c r="J306" s="3">
        <v>41760</v>
      </c>
      <c r="K306" s="3">
        <v>6610003400</v>
      </c>
      <c r="L306" s="3">
        <v>1094.0999999999999</v>
      </c>
    </row>
    <row r="307" spans="2:12" x14ac:dyDescent="0.35">
      <c r="B307" s="9" t="s">
        <v>16</v>
      </c>
      <c r="C307" s="3">
        <v>1.9167260602293901E-2</v>
      </c>
      <c r="D307" s="3">
        <v>34.307352873493898</v>
      </c>
      <c r="E307" s="3">
        <v>0.974944123343925</v>
      </c>
      <c r="F307" s="3">
        <v>0.99597846490014297</v>
      </c>
      <c r="G307" s="3">
        <v>1.8939015731553801</v>
      </c>
      <c r="H307" s="3">
        <v>3.6360085159739701</v>
      </c>
      <c r="I307" s="3">
        <v>58.4</v>
      </c>
      <c r="J307" s="3">
        <v>49224</v>
      </c>
      <c r="K307" s="3">
        <v>7417152600</v>
      </c>
      <c r="L307" s="3">
        <v>1094.0999999999999</v>
      </c>
    </row>
    <row r="308" spans="2:12" x14ac:dyDescent="0.35">
      <c r="B308" s="9" t="s">
        <v>17</v>
      </c>
      <c r="C308" s="3">
        <v>1.4036437513361999E-2</v>
      </c>
      <c r="D308" s="3">
        <v>36.9866430308644</v>
      </c>
      <c r="E308" s="3">
        <v>0.98367500839458699</v>
      </c>
      <c r="F308" s="3">
        <v>0.99783986465720098</v>
      </c>
      <c r="G308" s="3">
        <v>1.4266624342135299</v>
      </c>
      <c r="H308" s="3">
        <v>2.8733754199031498</v>
      </c>
      <c r="I308" s="3">
        <v>82.5</v>
      </c>
      <c r="J308" s="3">
        <v>67884</v>
      </c>
      <c r="K308" s="3">
        <v>9435025600</v>
      </c>
      <c r="L308" s="3">
        <v>1094.0999999999999</v>
      </c>
    </row>
    <row r="309" spans="2:12" x14ac:dyDescent="0.35">
      <c r="B309" s="9" t="s">
        <v>18</v>
      </c>
      <c r="C309" s="3">
        <v>1.1991571964000599E-2</v>
      </c>
      <c r="D309" s="3">
        <v>38.330658038024801</v>
      </c>
      <c r="E309" s="3">
        <v>0.989988986885591</v>
      </c>
      <c r="F309" s="3">
        <v>0.99858388677410304</v>
      </c>
      <c r="G309" s="3">
        <v>1.1491059485163599</v>
      </c>
      <c r="H309" s="3">
        <v>2.3651017701747699</v>
      </c>
      <c r="I309" s="3">
        <v>170.11</v>
      </c>
      <c r="J309" s="3">
        <v>97740</v>
      </c>
      <c r="K309" s="3">
        <v>12663622400</v>
      </c>
      <c r="L309" s="3">
        <v>1094.0999999999999</v>
      </c>
    </row>
    <row r="310" spans="2:12" x14ac:dyDescent="0.35">
      <c r="B310" s="10" t="s">
        <v>31</v>
      </c>
    </row>
    <row r="311" spans="2:12" x14ac:dyDescent="0.35">
      <c r="B311" s="9" t="s">
        <v>11</v>
      </c>
      <c r="C311" s="3">
        <v>1.54696502897364E-2</v>
      </c>
      <c r="D311" s="3">
        <v>36.158790579184299</v>
      </c>
      <c r="E311" s="3">
        <v>0.97921682838518898</v>
      </c>
      <c r="F311" s="3">
        <v>0.99721076166839895</v>
      </c>
      <c r="G311" s="3">
        <v>1.6036051419072499</v>
      </c>
      <c r="H311" s="3">
        <v>3.1254491007511702</v>
      </c>
      <c r="I311" s="3">
        <v>107.98</v>
      </c>
      <c r="J311" s="3">
        <v>52956</v>
      </c>
      <c r="K311" s="3">
        <v>7820727200</v>
      </c>
      <c r="L311" s="3">
        <v>1094.0999999999999</v>
      </c>
    </row>
    <row r="312" spans="2:12" x14ac:dyDescent="0.35">
      <c r="B312" s="9" t="s">
        <v>12</v>
      </c>
      <c r="C312" s="3">
        <v>1.5780294301139901E-2</v>
      </c>
      <c r="D312" s="3">
        <v>35.985653337244997</v>
      </c>
      <c r="E312" s="3">
        <v>0.97897654218353902</v>
      </c>
      <c r="F312" s="3">
        <v>0.99714226307364096</v>
      </c>
      <c r="G312" s="3">
        <v>1.62215392720708</v>
      </c>
      <c r="H312" s="3">
        <v>3.1753656173095002</v>
      </c>
      <c r="I312" s="3">
        <v>62.56</v>
      </c>
      <c r="J312" s="3">
        <v>52956</v>
      </c>
      <c r="K312" s="3">
        <v>7820727200</v>
      </c>
      <c r="L312" s="3">
        <v>1094.0999999999999</v>
      </c>
    </row>
    <row r="313" spans="2:12" x14ac:dyDescent="0.35">
      <c r="B313" s="9" t="s">
        <v>13</v>
      </c>
      <c r="C313" s="3">
        <v>1.7908290072398001E-2</v>
      </c>
      <c r="D313" s="3">
        <v>34.883432262267</v>
      </c>
      <c r="E313" s="3">
        <v>0.97802463707009502</v>
      </c>
      <c r="F313" s="3">
        <v>0.99683837381364304</v>
      </c>
      <c r="G313" s="3">
        <v>1.7525411059384499</v>
      </c>
      <c r="H313" s="3">
        <v>3.3124033311654602</v>
      </c>
      <c r="I313" s="3">
        <v>62.86</v>
      </c>
      <c r="J313" s="3">
        <v>52956</v>
      </c>
      <c r="K313" s="3">
        <v>7820727200</v>
      </c>
      <c r="L313" s="3">
        <v>1094.0999999999999</v>
      </c>
    </row>
    <row r="314" spans="2:12" x14ac:dyDescent="0.35">
      <c r="B314" s="9" t="s">
        <v>14</v>
      </c>
      <c r="C314" s="3">
        <v>4.0568600774280802E-2</v>
      </c>
      <c r="D314" s="3">
        <v>27.827684339090801</v>
      </c>
      <c r="E314" s="3">
        <v>0.93916194083466598</v>
      </c>
      <c r="F314" s="3">
        <v>0.98005174156684005</v>
      </c>
      <c r="G314" s="3">
        <v>3.3299136086641599</v>
      </c>
      <c r="H314" s="3">
        <v>7.0496721763492296</v>
      </c>
      <c r="I314" s="3">
        <v>61.45</v>
      </c>
      <c r="J314" s="3">
        <v>52956</v>
      </c>
      <c r="K314" s="3">
        <v>7820727200</v>
      </c>
      <c r="L314" s="3">
        <v>1094.0999999999999</v>
      </c>
    </row>
    <row r="315" spans="2:12" x14ac:dyDescent="0.35">
      <c r="B315" s="9" t="s">
        <v>15</v>
      </c>
      <c r="C315" s="3">
        <v>0.104586290360629</v>
      </c>
      <c r="D315" s="3">
        <v>19.604344202715801</v>
      </c>
      <c r="E315" s="3">
        <v>0.80437389106203205</v>
      </c>
      <c r="F315" s="3">
        <v>0.92932859853872596</v>
      </c>
      <c r="G315" s="3">
        <v>7.5305545181511597</v>
      </c>
      <c r="H315" s="3">
        <v>14.763870532521899</v>
      </c>
      <c r="I315" s="3">
        <v>45.55</v>
      </c>
      <c r="J315" s="3">
        <v>41760</v>
      </c>
      <c r="K315" s="3">
        <v>6610003400</v>
      </c>
      <c r="L315" s="3">
        <v>1094.0999999999999</v>
      </c>
    </row>
    <row r="316" spans="2:12" x14ac:dyDescent="0.35">
      <c r="B316" s="9" t="s">
        <v>16</v>
      </c>
      <c r="C316" s="3">
        <v>1.7784522434263199E-2</v>
      </c>
      <c r="D316" s="3">
        <v>34.957668022853802</v>
      </c>
      <c r="E316" s="3">
        <v>0.97560753620475704</v>
      </c>
      <c r="F316" s="3">
        <v>0.99623486838936903</v>
      </c>
      <c r="G316" s="3">
        <v>1.82549396312638</v>
      </c>
      <c r="H316" s="3">
        <v>3.5030036019360802</v>
      </c>
      <c r="I316" s="3">
        <v>58.41</v>
      </c>
      <c r="J316" s="3">
        <v>49224</v>
      </c>
      <c r="K316" s="3">
        <v>7417152600</v>
      </c>
      <c r="L316" s="3">
        <v>1094.0999999999999</v>
      </c>
    </row>
    <row r="317" spans="2:12" x14ac:dyDescent="0.35">
      <c r="B317" s="9" t="s">
        <v>17</v>
      </c>
      <c r="C317" s="3">
        <v>1.35447534138473E-2</v>
      </c>
      <c r="D317" s="3">
        <v>37.297019209210703</v>
      </c>
      <c r="E317" s="3">
        <v>0.98385015528118702</v>
      </c>
      <c r="F317" s="3">
        <v>0.99788390070337896</v>
      </c>
      <c r="G317" s="3">
        <v>1.39662345904138</v>
      </c>
      <c r="H317" s="3">
        <v>2.8299917658425202</v>
      </c>
      <c r="I317" s="3">
        <v>82.42</v>
      </c>
      <c r="J317" s="3">
        <v>67884</v>
      </c>
      <c r="K317" s="3">
        <v>9435025600</v>
      </c>
      <c r="L317" s="3">
        <v>1094.0999999999999</v>
      </c>
    </row>
    <row r="318" spans="2:12" x14ac:dyDescent="0.35">
      <c r="B318" s="9" t="s">
        <v>18</v>
      </c>
      <c r="C318" s="3">
        <v>1.16625800824121E-2</v>
      </c>
      <c r="D318" s="3">
        <v>38.572319313704398</v>
      </c>
      <c r="E318" s="3">
        <v>0.98987921298590997</v>
      </c>
      <c r="F318" s="3">
        <v>0.99859704329758003</v>
      </c>
      <c r="G318" s="3">
        <v>1.1412124820445899</v>
      </c>
      <c r="H318" s="3">
        <v>2.3291077404658602</v>
      </c>
      <c r="I318" s="3">
        <v>167.44</v>
      </c>
      <c r="J318" s="3">
        <v>97740</v>
      </c>
      <c r="K318" s="3">
        <v>12663622400</v>
      </c>
      <c r="L318" s="3">
        <v>1094.0999999999999</v>
      </c>
    </row>
    <row r="319" spans="2:12" x14ac:dyDescent="0.35">
      <c r="B319" s="10" t="s">
        <v>32</v>
      </c>
    </row>
    <row r="320" spans="2:12" x14ac:dyDescent="0.35">
      <c r="B320" s="9" t="s">
        <v>11</v>
      </c>
      <c r="C320" s="3">
        <v>1.5688938027665099E-2</v>
      </c>
      <c r="D320" s="3">
        <v>36.036353175796698</v>
      </c>
      <c r="E320" s="3">
        <v>0.97916727026968198</v>
      </c>
      <c r="F320" s="3">
        <v>0.99717562187752895</v>
      </c>
      <c r="G320" s="3">
        <v>1.61535630114512</v>
      </c>
      <c r="H320" s="3">
        <v>3.1588553425382901</v>
      </c>
      <c r="I320" s="3">
        <v>108.01</v>
      </c>
      <c r="J320" s="3">
        <v>52956</v>
      </c>
      <c r="K320" s="3">
        <v>7820727200</v>
      </c>
      <c r="L320" s="3">
        <v>1094.0999999999999</v>
      </c>
    </row>
    <row r="321" spans="2:12" x14ac:dyDescent="0.35">
      <c r="B321" s="9" t="s">
        <v>12</v>
      </c>
      <c r="C321" s="3">
        <v>1.6054125311978699E-2</v>
      </c>
      <c r="D321" s="3">
        <v>35.838491001858799</v>
      </c>
      <c r="E321" s="3">
        <v>0.97890489364288902</v>
      </c>
      <c r="F321" s="3">
        <v>0.99712590563834202</v>
      </c>
      <c r="G321" s="3">
        <v>1.64303311618172</v>
      </c>
      <c r="H321" s="3">
        <v>3.2004418030735602</v>
      </c>
      <c r="I321" s="3">
        <v>62.52</v>
      </c>
      <c r="J321" s="3">
        <v>52956</v>
      </c>
      <c r="K321" s="3">
        <v>7820727200</v>
      </c>
      <c r="L321" s="3">
        <v>1094.0999999999999</v>
      </c>
    </row>
    <row r="322" spans="2:12" x14ac:dyDescent="0.35">
      <c r="B322" s="9" t="s">
        <v>13</v>
      </c>
      <c r="C322" s="3">
        <v>1.7267447740846199E-2</v>
      </c>
      <c r="D322" s="3">
        <v>35.203545899152402</v>
      </c>
      <c r="E322" s="3">
        <v>0.97828535018816498</v>
      </c>
      <c r="F322" s="3">
        <v>0.99687768862739401</v>
      </c>
      <c r="G322" s="3">
        <v>1.6914192219983499</v>
      </c>
      <c r="H322" s="3">
        <v>3.32995713077581</v>
      </c>
      <c r="I322" s="3">
        <v>62.83</v>
      </c>
      <c r="J322" s="3">
        <v>52956</v>
      </c>
      <c r="K322" s="3">
        <v>7820727200</v>
      </c>
      <c r="L322" s="3">
        <v>1094.0999999999999</v>
      </c>
    </row>
    <row r="323" spans="2:12" x14ac:dyDescent="0.35">
      <c r="B323" s="9" t="s">
        <v>14</v>
      </c>
      <c r="C323" s="3">
        <v>3.6159181550524597E-2</v>
      </c>
      <c r="D323" s="3">
        <v>28.821655417650099</v>
      </c>
      <c r="E323" s="3">
        <v>0.95412421414082804</v>
      </c>
      <c r="F323" s="3">
        <v>0.98637974794815497</v>
      </c>
      <c r="G323" s="3">
        <v>3.02797083722094</v>
      </c>
      <c r="H323" s="3">
        <v>5.7338712374657703</v>
      </c>
      <c r="I323" s="3">
        <v>61.62</v>
      </c>
      <c r="J323" s="3">
        <v>52956</v>
      </c>
      <c r="K323" s="3">
        <v>7820727200</v>
      </c>
      <c r="L323" s="3">
        <v>1094.0999999999999</v>
      </c>
    </row>
    <row r="324" spans="2:12" x14ac:dyDescent="0.35">
      <c r="B324" s="9" t="s">
        <v>15</v>
      </c>
      <c r="C324" s="3">
        <v>0.104948084812079</v>
      </c>
      <c r="D324" s="3">
        <v>19.574455191377101</v>
      </c>
      <c r="E324" s="3">
        <v>0.79982747730547898</v>
      </c>
      <c r="F324" s="3">
        <v>0.92861992620841305</v>
      </c>
      <c r="G324" s="3">
        <v>7.5745191686395197</v>
      </c>
      <c r="H324" s="3">
        <v>14.995400285006999</v>
      </c>
      <c r="I324" s="3">
        <v>45.28</v>
      </c>
      <c r="J324" s="3">
        <v>41760</v>
      </c>
      <c r="K324" s="3">
        <v>6610003400</v>
      </c>
      <c r="L324" s="3">
        <v>1094.0999999999999</v>
      </c>
    </row>
    <row r="325" spans="2:12" x14ac:dyDescent="0.35">
      <c r="B325" s="9" t="s">
        <v>16</v>
      </c>
      <c r="C325" s="3">
        <v>1.80591715773443E-2</v>
      </c>
      <c r="D325" s="3">
        <v>34.824768138204398</v>
      </c>
      <c r="E325" s="3">
        <v>0.97570157796207202</v>
      </c>
      <c r="F325" s="3">
        <v>0.99613209137403902</v>
      </c>
      <c r="G325" s="3">
        <v>1.84565516663817</v>
      </c>
      <c r="H325" s="3">
        <v>3.5302383409212701</v>
      </c>
      <c r="I325" s="3">
        <v>58.6</v>
      </c>
      <c r="J325" s="3">
        <v>49224</v>
      </c>
      <c r="K325" s="3">
        <v>7417152600</v>
      </c>
      <c r="L325" s="3">
        <v>1094.0999999999999</v>
      </c>
    </row>
    <row r="326" spans="2:12" x14ac:dyDescent="0.35">
      <c r="B326" s="9" t="s">
        <v>17</v>
      </c>
      <c r="C326" s="3">
        <v>1.34862784435582E-2</v>
      </c>
      <c r="D326" s="3">
        <v>37.334761726248203</v>
      </c>
      <c r="E326" s="3">
        <v>0.98383662674555605</v>
      </c>
      <c r="F326" s="3">
        <v>0.99786461378854796</v>
      </c>
      <c r="G326" s="3">
        <v>1.38665336074615</v>
      </c>
      <c r="H326" s="3">
        <v>2.8442013340804899</v>
      </c>
      <c r="I326" s="3">
        <v>82.14</v>
      </c>
      <c r="J326" s="3">
        <v>67884</v>
      </c>
      <c r="K326" s="3">
        <v>9435025600</v>
      </c>
      <c r="L326" s="3">
        <v>1094.0999999999999</v>
      </c>
    </row>
    <row r="327" spans="2:12" x14ac:dyDescent="0.35">
      <c r="B327" s="9" t="s">
        <v>18</v>
      </c>
      <c r="C327" s="3">
        <v>1.14903552445289E-2</v>
      </c>
      <c r="D327" s="3">
        <v>38.697053771035101</v>
      </c>
      <c r="E327" s="3">
        <v>0.99000844819256895</v>
      </c>
      <c r="F327" s="3">
        <v>0.99861014613406895</v>
      </c>
      <c r="G327" s="3">
        <v>1.11418230085814</v>
      </c>
      <c r="H327" s="3">
        <v>2.3322767347973299</v>
      </c>
      <c r="I327" s="3">
        <v>179.52</v>
      </c>
      <c r="J327" s="3">
        <v>97740</v>
      </c>
      <c r="K327" s="3">
        <v>12663622400</v>
      </c>
      <c r="L327" s="3">
        <v>1094.0999999999999</v>
      </c>
    </row>
    <row r="328" spans="2:12" x14ac:dyDescent="0.35">
      <c r="B328" s="10" t="s">
        <v>33</v>
      </c>
    </row>
    <row r="329" spans="2:12" x14ac:dyDescent="0.35">
      <c r="B329" s="9" t="s">
        <v>11</v>
      </c>
      <c r="C329" s="3">
        <v>1.54012229969165E-2</v>
      </c>
      <c r="D329" s="3">
        <v>36.197005443889502</v>
      </c>
      <c r="E329" s="3">
        <v>0.979235709293652</v>
      </c>
      <c r="F329" s="3">
        <v>0.99721749893023504</v>
      </c>
      <c r="G329" s="3">
        <v>1.5972992437909099</v>
      </c>
      <c r="H329" s="3">
        <v>3.11152298536375</v>
      </c>
      <c r="I329" s="3">
        <v>108.44</v>
      </c>
      <c r="J329" s="3">
        <v>52956</v>
      </c>
      <c r="K329" s="3">
        <v>7820727200</v>
      </c>
      <c r="L329" s="3">
        <v>1094.0999999999999</v>
      </c>
    </row>
    <row r="330" spans="2:12" x14ac:dyDescent="0.35">
      <c r="B330" s="9" t="s">
        <v>12</v>
      </c>
      <c r="C330" s="3">
        <v>1.5678524336758301E-2</v>
      </c>
      <c r="D330" s="3">
        <v>36.042594058132202</v>
      </c>
      <c r="E330" s="3">
        <v>0.97910742059292</v>
      </c>
      <c r="F330" s="3">
        <v>0.997157008189545</v>
      </c>
      <c r="G330" s="3">
        <v>1.61556760166083</v>
      </c>
      <c r="H330" s="3">
        <v>3.15609167724537</v>
      </c>
      <c r="I330" s="3">
        <v>62.63</v>
      </c>
      <c r="J330" s="3">
        <v>52956</v>
      </c>
      <c r="K330" s="3">
        <v>7820727200</v>
      </c>
      <c r="L330" s="3">
        <v>1094.0999999999999</v>
      </c>
    </row>
    <row r="331" spans="2:12" x14ac:dyDescent="0.35">
      <c r="B331" s="9" t="s">
        <v>13</v>
      </c>
      <c r="C331" s="3">
        <v>1.80900567358332E-2</v>
      </c>
      <c r="D331" s="3">
        <v>34.804232097101398</v>
      </c>
      <c r="E331" s="3">
        <v>0.97785308896726597</v>
      </c>
      <c r="F331" s="3">
        <v>0.99679478721275305</v>
      </c>
      <c r="G331" s="3">
        <v>1.80690990626538</v>
      </c>
      <c r="H331" s="3">
        <v>3.3511676429130501</v>
      </c>
      <c r="I331" s="3">
        <v>63.08</v>
      </c>
      <c r="J331" s="3">
        <v>52956</v>
      </c>
      <c r="K331" s="3">
        <v>7820727200</v>
      </c>
      <c r="L331" s="3">
        <v>1094.0999999999999</v>
      </c>
    </row>
    <row r="332" spans="2:12" x14ac:dyDescent="0.35">
      <c r="B332" s="9" t="s">
        <v>14</v>
      </c>
      <c r="C332" s="3">
        <v>3.2005489339744897E-2</v>
      </c>
      <c r="D332" s="3">
        <v>29.871627107713401</v>
      </c>
      <c r="E332" s="3">
        <v>0.96202397629163805</v>
      </c>
      <c r="F332" s="3">
        <v>0.99045185062312802</v>
      </c>
      <c r="G332" s="3">
        <v>2.66844468652303</v>
      </c>
      <c r="H332" s="3">
        <v>5.4321706827689002</v>
      </c>
      <c r="I332" s="3">
        <v>61.68</v>
      </c>
      <c r="J332" s="3">
        <v>52956</v>
      </c>
      <c r="K332" s="3">
        <v>7820727200</v>
      </c>
      <c r="L332" s="3">
        <v>1094.0999999999999</v>
      </c>
    </row>
    <row r="333" spans="2:12" x14ac:dyDescent="0.35">
      <c r="B333" s="9" t="s">
        <v>15</v>
      </c>
      <c r="C333" s="3">
        <v>0.10367876055639901</v>
      </c>
      <c r="D333" s="3">
        <v>19.6801188116908</v>
      </c>
      <c r="E333" s="3">
        <v>0.81261166941391905</v>
      </c>
      <c r="F333" s="3">
        <v>0.92974972783546905</v>
      </c>
      <c r="G333" s="3">
        <v>7.4698710381668398</v>
      </c>
      <c r="H333" s="3">
        <v>14.672199148576601</v>
      </c>
      <c r="I333" s="3">
        <v>45.48</v>
      </c>
      <c r="J333" s="3">
        <v>41760</v>
      </c>
      <c r="K333" s="3">
        <v>6610003400</v>
      </c>
      <c r="L333" s="3">
        <v>1094.0999999999999</v>
      </c>
    </row>
    <row r="334" spans="2:12" x14ac:dyDescent="0.35">
      <c r="B334" s="9" t="s">
        <v>16</v>
      </c>
      <c r="C334" s="3">
        <v>1.7648797354930201E-2</v>
      </c>
      <c r="D334" s="3">
        <v>35.023969790859397</v>
      </c>
      <c r="E334" s="3">
        <v>0.975869161797003</v>
      </c>
      <c r="F334" s="3">
        <v>0.99629283810165004</v>
      </c>
      <c r="G334" s="3">
        <v>1.8228550043493701</v>
      </c>
      <c r="H334" s="3">
        <v>3.4540892021950298</v>
      </c>
      <c r="I334" s="3">
        <v>58.55</v>
      </c>
      <c r="J334" s="3">
        <v>49224</v>
      </c>
      <c r="K334" s="3">
        <v>7417152600</v>
      </c>
      <c r="L334" s="3">
        <v>1094.0999999999999</v>
      </c>
    </row>
    <row r="335" spans="2:12" x14ac:dyDescent="0.35">
      <c r="B335" s="9" t="s">
        <v>17</v>
      </c>
      <c r="C335" s="3">
        <v>1.3427420925595001E-2</v>
      </c>
      <c r="D335" s="3">
        <v>37.370276685686697</v>
      </c>
      <c r="E335" s="3">
        <v>0.983910826697181</v>
      </c>
      <c r="F335" s="3">
        <v>0.99790256021836599</v>
      </c>
      <c r="G335" s="3">
        <v>1.38352437643084</v>
      </c>
      <c r="H335" s="3">
        <v>2.8084141310373898</v>
      </c>
      <c r="I335" s="3">
        <v>82.9</v>
      </c>
      <c r="J335" s="3">
        <v>67884</v>
      </c>
      <c r="K335" s="3">
        <v>9435025600</v>
      </c>
      <c r="L335" s="3">
        <v>1094.0999999999999</v>
      </c>
    </row>
    <row r="336" spans="2:12" x14ac:dyDescent="0.35">
      <c r="B336" s="9" t="s">
        <v>18</v>
      </c>
      <c r="C336" s="3">
        <v>1.36548623701936E-2</v>
      </c>
      <c r="D336" s="3">
        <v>37.228378140547697</v>
      </c>
      <c r="E336" s="3">
        <v>0.98190695226812696</v>
      </c>
      <c r="F336" s="3">
        <v>0.99778121647437001</v>
      </c>
      <c r="G336" s="3">
        <v>1.4630218933980801</v>
      </c>
      <c r="H336" s="3">
        <v>2.8235099163201798</v>
      </c>
      <c r="I336" s="3">
        <v>150.29</v>
      </c>
      <c r="J336" s="3">
        <v>97740</v>
      </c>
      <c r="K336" s="3">
        <v>12663622400</v>
      </c>
      <c r="L336" s="3">
        <v>1094.0999999999999</v>
      </c>
    </row>
    <row r="337" spans="2:12" x14ac:dyDescent="0.35">
      <c r="B337" s="10" t="s">
        <v>34</v>
      </c>
    </row>
    <row r="338" spans="2:12" x14ac:dyDescent="0.35">
      <c r="B338" s="9" t="s">
        <v>11</v>
      </c>
      <c r="C338" s="3">
        <v>1.5865525828789199E-2</v>
      </c>
      <c r="D338" s="3">
        <v>35.939879516694504</v>
      </c>
      <c r="E338" s="3">
        <v>0.97903848370584501</v>
      </c>
      <c r="F338" s="3">
        <v>0.99715767796829702</v>
      </c>
      <c r="G338" s="3">
        <v>1.62295250461055</v>
      </c>
      <c r="H338" s="3">
        <v>3.1767890714212101</v>
      </c>
      <c r="I338" s="3">
        <v>108.2</v>
      </c>
      <c r="J338" s="3">
        <v>52956</v>
      </c>
      <c r="K338" s="3">
        <v>7820727200</v>
      </c>
      <c r="L338" s="3">
        <v>1094.0999999999999</v>
      </c>
    </row>
    <row r="339" spans="2:12" x14ac:dyDescent="0.35">
      <c r="B339" s="9" t="s">
        <v>12</v>
      </c>
      <c r="C339" s="3">
        <v>1.6756562085241501E-2</v>
      </c>
      <c r="D339" s="3">
        <v>35.460404152842997</v>
      </c>
      <c r="E339" s="3">
        <v>0.97861815089085602</v>
      </c>
      <c r="F339" s="3">
        <v>0.99702148357203002</v>
      </c>
      <c r="G339" s="3">
        <v>1.70970051332346</v>
      </c>
      <c r="H339" s="3">
        <v>3.2306762757648499</v>
      </c>
      <c r="I339" s="3">
        <v>63.13</v>
      </c>
      <c r="J339" s="3">
        <v>52956</v>
      </c>
      <c r="K339" s="3">
        <v>7820727200</v>
      </c>
      <c r="L339" s="3">
        <v>1094.0999999999999</v>
      </c>
    </row>
    <row r="340" spans="2:12" x14ac:dyDescent="0.35">
      <c r="B340" s="9" t="s">
        <v>13</v>
      </c>
      <c r="C340" s="3">
        <v>1.69499477862796E-2</v>
      </c>
      <c r="D340" s="3">
        <v>35.367137539184299</v>
      </c>
      <c r="E340" s="3">
        <v>0.978384670614033</v>
      </c>
      <c r="F340" s="3">
        <v>0.99670906960422301</v>
      </c>
      <c r="G340" s="3">
        <v>1.7124134640842399</v>
      </c>
      <c r="H340" s="3">
        <v>3.36947361710574</v>
      </c>
      <c r="I340" s="3">
        <v>63.11</v>
      </c>
      <c r="J340" s="3">
        <v>52956</v>
      </c>
      <c r="K340" s="3">
        <v>7820727200</v>
      </c>
      <c r="L340" s="3">
        <v>1094.0999999999999</v>
      </c>
    </row>
    <row r="341" spans="2:12" x14ac:dyDescent="0.35">
      <c r="B341" s="9" t="s">
        <v>14</v>
      </c>
      <c r="C341" s="3">
        <v>2.46699974275288E-2</v>
      </c>
      <c r="D341" s="3">
        <v>32.126329290549101</v>
      </c>
      <c r="E341" s="3">
        <v>0.97094843845491496</v>
      </c>
      <c r="F341" s="3">
        <v>0.99401509361107498</v>
      </c>
      <c r="G341" s="3">
        <v>2.3186913844132402</v>
      </c>
      <c r="H341" s="3">
        <v>4.5634628278970801</v>
      </c>
      <c r="I341" s="3">
        <v>61.54</v>
      </c>
      <c r="J341" s="3">
        <v>52956</v>
      </c>
      <c r="K341" s="3">
        <v>7820727200</v>
      </c>
      <c r="L341" s="3">
        <v>1094.0999999999999</v>
      </c>
    </row>
    <row r="342" spans="2:12" x14ac:dyDescent="0.35">
      <c r="B342" s="9" t="s">
        <v>15</v>
      </c>
      <c r="C342" s="3">
        <v>0.10541691337665</v>
      </c>
      <c r="D342" s="3">
        <v>19.5357465133354</v>
      </c>
      <c r="E342" s="3">
        <v>0.79634704187813898</v>
      </c>
      <c r="F342" s="3">
        <v>0.927636312074957</v>
      </c>
      <c r="G342" s="3">
        <v>7.6254746089308503</v>
      </c>
      <c r="H342" s="3">
        <v>15.480106367004201</v>
      </c>
      <c r="I342" s="3">
        <v>45.48</v>
      </c>
      <c r="J342" s="3">
        <v>41760</v>
      </c>
      <c r="K342" s="3">
        <v>6610003400</v>
      </c>
      <c r="L342" s="3">
        <v>1094.0999999999999</v>
      </c>
    </row>
    <row r="343" spans="2:12" x14ac:dyDescent="0.35">
      <c r="B343" s="9" t="s">
        <v>16</v>
      </c>
      <c r="C343" s="3">
        <v>1.7839722661197498E-2</v>
      </c>
      <c r="D343" s="3">
        <v>34.932239184588902</v>
      </c>
      <c r="E343" s="3">
        <v>0.975881664984388</v>
      </c>
      <c r="F343" s="3">
        <v>0.99616623505198898</v>
      </c>
      <c r="G343" s="3">
        <v>1.8326080778921501</v>
      </c>
      <c r="H343" s="3">
        <v>3.5276849173887399</v>
      </c>
      <c r="I343" s="3">
        <v>58.39</v>
      </c>
      <c r="J343" s="3">
        <v>49224</v>
      </c>
      <c r="K343" s="3">
        <v>7417152600</v>
      </c>
      <c r="L343" s="3">
        <v>1094.0999999999999</v>
      </c>
    </row>
    <row r="344" spans="2:12" x14ac:dyDescent="0.35">
      <c r="B344" s="9" t="s">
        <v>17</v>
      </c>
      <c r="C344" s="3">
        <v>1.36654122095256E-2</v>
      </c>
      <c r="D344" s="3">
        <v>37.2175729659334</v>
      </c>
      <c r="E344" s="3">
        <v>0.98374811222483505</v>
      </c>
      <c r="F344" s="3">
        <v>0.997865496986167</v>
      </c>
      <c r="G344" s="3">
        <v>1.3951960889894801</v>
      </c>
      <c r="H344" s="3">
        <v>2.8591470686449498</v>
      </c>
      <c r="I344" s="3">
        <v>82.36</v>
      </c>
      <c r="J344" s="3">
        <v>67884</v>
      </c>
      <c r="K344" s="3">
        <v>9435025600</v>
      </c>
      <c r="L344" s="3">
        <v>1094.0999999999999</v>
      </c>
    </row>
    <row r="345" spans="2:12" x14ac:dyDescent="0.35">
      <c r="B345" s="9" t="s">
        <v>18</v>
      </c>
      <c r="C345" s="3">
        <v>1.1875973893169601E-2</v>
      </c>
      <c r="D345" s="3">
        <v>38.4141985237356</v>
      </c>
      <c r="E345" s="3">
        <v>0.99042452595376795</v>
      </c>
      <c r="F345" s="3">
        <v>0.99866067949287096</v>
      </c>
      <c r="G345" s="3">
        <v>1.1154498258527099</v>
      </c>
      <c r="H345" s="3">
        <v>2.3315606321515401</v>
      </c>
      <c r="I345" s="3">
        <v>246.46</v>
      </c>
      <c r="J345" s="3">
        <v>97740</v>
      </c>
      <c r="K345" s="3">
        <v>12663622400</v>
      </c>
      <c r="L345" s="3">
        <v>1094.0999999999999</v>
      </c>
    </row>
    <row r="346" spans="2:12" x14ac:dyDescent="0.35">
      <c r="B346" s="10" t="s">
        <v>35</v>
      </c>
    </row>
    <row r="347" spans="2:12" x14ac:dyDescent="0.35">
      <c r="B347" s="9" t="s">
        <v>11</v>
      </c>
      <c r="C347" s="3">
        <v>1.6064013835121901E-2</v>
      </c>
      <c r="D347" s="3">
        <v>35.831667977756702</v>
      </c>
      <c r="E347" s="3">
        <v>0.97889596822538705</v>
      </c>
      <c r="F347" s="3">
        <v>0.99706234451508702</v>
      </c>
      <c r="G347" s="3">
        <v>1.64315681216414</v>
      </c>
      <c r="H347" s="3">
        <v>3.2320245977957001</v>
      </c>
      <c r="I347" s="3">
        <v>108.77</v>
      </c>
      <c r="J347" s="3">
        <v>52956</v>
      </c>
      <c r="K347" s="3">
        <v>7820727200</v>
      </c>
      <c r="L347" s="3">
        <v>1094.0999999999999</v>
      </c>
    </row>
    <row r="348" spans="2:12" x14ac:dyDescent="0.35">
      <c r="B348" s="9" t="s">
        <v>12</v>
      </c>
      <c r="C348" s="3">
        <v>1.8062620208820601E-2</v>
      </c>
      <c r="D348" s="3">
        <v>34.814098436283501</v>
      </c>
      <c r="E348" s="3">
        <v>0.97804947897668804</v>
      </c>
      <c r="F348" s="3">
        <v>0.99693314261937305</v>
      </c>
      <c r="G348" s="3">
        <v>1.7598906813141699</v>
      </c>
      <c r="H348" s="3">
        <v>3.2549418034517901</v>
      </c>
      <c r="I348" s="3">
        <v>63.78</v>
      </c>
      <c r="J348" s="3">
        <v>52956</v>
      </c>
      <c r="K348" s="3">
        <v>7820727200</v>
      </c>
      <c r="L348" s="3">
        <v>1094.0999999999999</v>
      </c>
    </row>
    <row r="349" spans="2:12" x14ac:dyDescent="0.35">
      <c r="B349" s="9" t="s">
        <v>13</v>
      </c>
      <c r="C349" s="3">
        <v>1.68433976450049E-2</v>
      </c>
      <c r="D349" s="3">
        <v>35.424690368725003</v>
      </c>
      <c r="E349" s="3">
        <v>0.97815430060036102</v>
      </c>
      <c r="F349" s="3">
        <v>0.99677388184249105</v>
      </c>
      <c r="G349" s="3">
        <v>1.6995023041144299</v>
      </c>
      <c r="H349" s="3">
        <v>3.4080001528928401</v>
      </c>
      <c r="I349" s="3">
        <v>63.46</v>
      </c>
      <c r="J349" s="3">
        <v>52956</v>
      </c>
      <c r="K349" s="3">
        <v>7820727200</v>
      </c>
      <c r="L349" s="3">
        <v>1094.0999999999999</v>
      </c>
    </row>
    <row r="350" spans="2:12" x14ac:dyDescent="0.35">
      <c r="B350" s="9" t="s">
        <v>14</v>
      </c>
      <c r="C350" s="3">
        <v>3.2119703362840001E-2</v>
      </c>
      <c r="D350" s="3">
        <v>29.843997224328401</v>
      </c>
      <c r="E350" s="3">
        <v>0.96243547435939703</v>
      </c>
      <c r="F350" s="3">
        <v>0.99068413143562195</v>
      </c>
      <c r="G350" s="3">
        <v>2.8722042335322899</v>
      </c>
      <c r="H350" s="3">
        <v>5.4399395960629704</v>
      </c>
      <c r="I350" s="3">
        <v>61.89</v>
      </c>
      <c r="J350" s="3">
        <v>52956</v>
      </c>
      <c r="K350" s="3">
        <v>7820727200</v>
      </c>
      <c r="L350" s="3">
        <v>1094.0999999999999</v>
      </c>
    </row>
    <row r="351" spans="2:12" x14ac:dyDescent="0.35">
      <c r="B351" s="9" t="s">
        <v>15</v>
      </c>
      <c r="C351" s="3">
        <v>0.105550459794608</v>
      </c>
      <c r="D351" s="3">
        <v>19.524822483180799</v>
      </c>
      <c r="E351" s="3">
        <v>0.79448513385844099</v>
      </c>
      <c r="F351" s="3">
        <v>0.92697761834049897</v>
      </c>
      <c r="G351" s="3">
        <v>7.6931681461624901</v>
      </c>
      <c r="H351" s="3">
        <v>15.7475970654694</v>
      </c>
      <c r="I351" s="3">
        <v>45.48</v>
      </c>
      <c r="J351" s="3">
        <v>41760</v>
      </c>
      <c r="K351" s="3">
        <v>6610003400</v>
      </c>
      <c r="L351" s="3">
        <v>1094.0999999999999</v>
      </c>
    </row>
    <row r="352" spans="2:12" x14ac:dyDescent="0.35">
      <c r="B352" s="9" t="s">
        <v>16</v>
      </c>
      <c r="C352" s="3">
        <v>1.8175009397679898E-2</v>
      </c>
      <c r="D352" s="3">
        <v>34.769807973113998</v>
      </c>
      <c r="E352" s="3">
        <v>0.97562863306758396</v>
      </c>
      <c r="F352" s="3">
        <v>0.99603793025381904</v>
      </c>
      <c r="G352" s="3">
        <v>1.8602266081027501</v>
      </c>
      <c r="H352" s="3">
        <v>3.6022690890214002</v>
      </c>
      <c r="I352" s="3">
        <v>58.3</v>
      </c>
      <c r="J352" s="3">
        <v>49224</v>
      </c>
      <c r="K352" s="3">
        <v>7417152600</v>
      </c>
      <c r="L352" s="3">
        <v>1094.0999999999999</v>
      </c>
    </row>
    <row r="353" spans="2:12" x14ac:dyDescent="0.35">
      <c r="B353" s="9" t="s">
        <v>17</v>
      </c>
      <c r="C353" s="3">
        <v>1.41096708685985E-2</v>
      </c>
      <c r="D353" s="3">
        <v>36.944882440375899</v>
      </c>
      <c r="E353" s="3">
        <v>0.98348489530393401</v>
      </c>
      <c r="F353" s="3">
        <v>0.99778774116995095</v>
      </c>
      <c r="G353" s="3">
        <v>1.43027276443519</v>
      </c>
      <c r="H353" s="3">
        <v>2.9261217692119801</v>
      </c>
      <c r="I353" s="3">
        <v>87.49</v>
      </c>
      <c r="J353" s="3">
        <v>67884</v>
      </c>
      <c r="K353" s="3">
        <v>9435025600</v>
      </c>
      <c r="L353" s="3">
        <v>1094.0999999999999</v>
      </c>
    </row>
    <row r="354" spans="2:12" x14ac:dyDescent="0.35">
      <c r="B354" s="9" t="s">
        <v>18</v>
      </c>
      <c r="C354" s="3">
        <v>1.2181581763266299E-2</v>
      </c>
      <c r="D354" s="3">
        <v>38.191182978670398</v>
      </c>
      <c r="E354" s="3">
        <v>0.98930099761801604</v>
      </c>
      <c r="F354" s="3">
        <v>0.99844779263118999</v>
      </c>
      <c r="G354" s="3">
        <v>1.17664904210115</v>
      </c>
      <c r="H354" s="3">
        <v>2.4216787883909201</v>
      </c>
      <c r="I354" s="3">
        <v>229.68</v>
      </c>
      <c r="J354" s="3">
        <v>97740</v>
      </c>
      <c r="K354" s="3">
        <v>12663622400</v>
      </c>
      <c r="L354" s="3">
        <v>1094.0999999999999</v>
      </c>
    </row>
    <row r="355" spans="2:12" x14ac:dyDescent="0.35">
      <c r="B355" s="10" t="s">
        <v>36</v>
      </c>
    </row>
    <row r="356" spans="2:12" x14ac:dyDescent="0.35">
      <c r="B356" s="9" t="s">
        <v>11</v>
      </c>
      <c r="C356" s="3">
        <v>1.5529325663756E-2</v>
      </c>
      <c r="D356" s="3">
        <v>36.125552170052799</v>
      </c>
      <c r="E356" s="3">
        <v>0.97921743420009399</v>
      </c>
      <c r="F356" s="3">
        <v>0.99721858561760102</v>
      </c>
      <c r="G356" s="3">
        <v>1.60645892643219</v>
      </c>
      <c r="H356" s="3">
        <v>3.1289102991130702</v>
      </c>
      <c r="I356" s="3">
        <v>108.95</v>
      </c>
      <c r="J356" s="3">
        <v>52956</v>
      </c>
      <c r="K356" s="3">
        <v>7820727200</v>
      </c>
      <c r="L356" s="3">
        <v>1094.0999999999999</v>
      </c>
    </row>
    <row r="357" spans="2:12" x14ac:dyDescent="0.35">
      <c r="B357" s="9" t="s">
        <v>12</v>
      </c>
      <c r="C357" s="3">
        <v>1.59067032831746E-2</v>
      </c>
      <c r="D357" s="3">
        <v>35.918582915636101</v>
      </c>
      <c r="E357" s="3">
        <v>0.97905641201997695</v>
      </c>
      <c r="F357" s="3">
        <v>0.99711366548352998</v>
      </c>
      <c r="G357" s="3">
        <v>1.6279442636160999</v>
      </c>
      <c r="H357" s="3">
        <v>3.1875560108740899</v>
      </c>
      <c r="I357" s="3">
        <v>63.8</v>
      </c>
      <c r="J357" s="3">
        <v>52956</v>
      </c>
      <c r="K357" s="3">
        <v>7820727200</v>
      </c>
      <c r="L357" s="3">
        <v>1094.0999999999999</v>
      </c>
    </row>
    <row r="358" spans="2:12" x14ac:dyDescent="0.35">
      <c r="B358" s="9" t="s">
        <v>13</v>
      </c>
      <c r="C358" s="3">
        <v>1.6957573575686599E-2</v>
      </c>
      <c r="D358" s="3">
        <v>35.362541296051603</v>
      </c>
      <c r="E358" s="3">
        <v>0.97833461336750804</v>
      </c>
      <c r="F358" s="3">
        <v>0.99687746756197204</v>
      </c>
      <c r="G358" s="3">
        <v>1.7089690447418999</v>
      </c>
      <c r="H358" s="3">
        <v>3.3425417543215601</v>
      </c>
      <c r="I358" s="3">
        <v>63.7</v>
      </c>
      <c r="J358" s="3">
        <v>52956</v>
      </c>
      <c r="K358" s="3">
        <v>7820727200</v>
      </c>
      <c r="L358" s="3">
        <v>1094.0999999999999</v>
      </c>
    </row>
    <row r="359" spans="2:12" x14ac:dyDescent="0.35">
      <c r="B359" s="9" t="s">
        <v>14</v>
      </c>
      <c r="C359" s="3">
        <v>3.2794308007356297E-2</v>
      </c>
      <c r="D359" s="3">
        <v>29.670304432460899</v>
      </c>
      <c r="E359" s="3">
        <v>0.96056621089472005</v>
      </c>
      <c r="F359" s="3">
        <v>0.98989823955700795</v>
      </c>
      <c r="G359" s="3">
        <v>2.8842560936967301</v>
      </c>
      <c r="H359" s="3">
        <v>5.8493791278407903</v>
      </c>
      <c r="I359" s="3">
        <v>62.28</v>
      </c>
      <c r="J359" s="3">
        <v>52956</v>
      </c>
      <c r="K359" s="3">
        <v>7820727200</v>
      </c>
      <c r="L359" s="3">
        <v>1094.0999999999999</v>
      </c>
    </row>
    <row r="360" spans="2:12" x14ac:dyDescent="0.35">
      <c r="B360" s="9" t="s">
        <v>15</v>
      </c>
      <c r="C360" s="3">
        <v>0.104934073834184</v>
      </c>
      <c r="D360" s="3">
        <v>19.575654032844199</v>
      </c>
      <c r="E360" s="3">
        <v>0.801960370449459</v>
      </c>
      <c r="F360" s="3">
        <v>0.92881045873510804</v>
      </c>
      <c r="G360" s="3">
        <v>7.5631506878630201</v>
      </c>
      <c r="H360" s="3">
        <v>14.954743583972499</v>
      </c>
      <c r="I360" s="3">
        <v>45.63</v>
      </c>
      <c r="J360" s="3">
        <v>41760</v>
      </c>
      <c r="K360" s="3">
        <v>6610003400</v>
      </c>
      <c r="L360" s="3">
        <v>1094.0999999999999</v>
      </c>
    </row>
    <row r="361" spans="2:12" x14ac:dyDescent="0.35">
      <c r="B361" s="9" t="s">
        <v>16</v>
      </c>
      <c r="C361" s="3">
        <v>1.8110180055661899E-2</v>
      </c>
      <c r="D361" s="3">
        <v>34.798131347552903</v>
      </c>
      <c r="E361" s="3">
        <v>0.97554818640116103</v>
      </c>
      <c r="F361" s="3">
        <v>0.99620310379533095</v>
      </c>
      <c r="G361" s="3">
        <v>1.8385943806370899</v>
      </c>
      <c r="H361" s="3">
        <v>3.5146364813096702</v>
      </c>
      <c r="I361" s="3">
        <v>58.45</v>
      </c>
      <c r="J361" s="3">
        <v>49224</v>
      </c>
      <c r="K361" s="3">
        <v>7417152600</v>
      </c>
      <c r="L361" s="3">
        <v>1094.0999999999999</v>
      </c>
    </row>
    <row r="362" spans="2:12" x14ac:dyDescent="0.35">
      <c r="B362" s="9" t="s">
        <v>17</v>
      </c>
      <c r="C362" s="3">
        <v>1.3651118394883199E-2</v>
      </c>
      <c r="D362" s="3">
        <v>37.229003857402702</v>
      </c>
      <c r="E362" s="3">
        <v>0.98382520808509699</v>
      </c>
      <c r="F362" s="3">
        <v>0.99786214402725304</v>
      </c>
      <c r="G362" s="3">
        <v>1.4011526466747399</v>
      </c>
      <c r="H362" s="3">
        <v>2.8443712350361001</v>
      </c>
      <c r="I362" s="3">
        <v>85.5</v>
      </c>
      <c r="J362" s="3">
        <v>67884</v>
      </c>
      <c r="K362" s="3">
        <v>9435025600</v>
      </c>
      <c r="L362" s="3">
        <v>1094.0999999999999</v>
      </c>
    </row>
    <row r="363" spans="2:12" x14ac:dyDescent="0.35">
      <c r="B363" s="9" t="s">
        <v>18</v>
      </c>
      <c r="C363" s="3">
        <v>1.14808209897319E-2</v>
      </c>
      <c r="D363" s="3">
        <v>38.703974934276999</v>
      </c>
      <c r="E363" s="3">
        <v>0.99052871251670305</v>
      </c>
      <c r="F363" s="3">
        <v>0.99869325126848196</v>
      </c>
      <c r="G363" s="3">
        <v>1.09025764288347</v>
      </c>
      <c r="H363" s="3">
        <v>2.3017154802429398</v>
      </c>
      <c r="I363" s="3">
        <v>199.84</v>
      </c>
      <c r="J363" s="3">
        <v>97740</v>
      </c>
      <c r="K363" s="3">
        <v>12663622400</v>
      </c>
      <c r="L363" s="3">
        <v>1094.0999999999999</v>
      </c>
    </row>
    <row r="364" spans="2:12" x14ac:dyDescent="0.35">
      <c r="B364" s="10" t="s">
        <v>37</v>
      </c>
    </row>
    <row r="365" spans="2:12" x14ac:dyDescent="0.35">
      <c r="B365" s="9" t="s">
        <v>11</v>
      </c>
      <c r="C365" s="3">
        <v>1.6309984265826E-2</v>
      </c>
      <c r="D365" s="3">
        <v>35.6993772067839</v>
      </c>
      <c r="E365" s="3">
        <v>0.97879481354283804</v>
      </c>
      <c r="F365" s="3">
        <v>0.99708598856889896</v>
      </c>
      <c r="G365" s="3">
        <v>1.6429851359743599</v>
      </c>
      <c r="H365" s="3">
        <v>3.20454205100968</v>
      </c>
      <c r="I365" s="3">
        <v>108.69</v>
      </c>
      <c r="J365" s="3">
        <v>52956</v>
      </c>
      <c r="K365" s="3">
        <v>7820727200</v>
      </c>
      <c r="L365" s="3">
        <v>1094.0999999999999</v>
      </c>
    </row>
    <row r="366" spans="2:12" x14ac:dyDescent="0.35">
      <c r="B366" s="9" t="s">
        <v>12</v>
      </c>
      <c r="C366" s="3">
        <v>1.9250259225472299E-2</v>
      </c>
      <c r="D366" s="3">
        <v>34.274548861518603</v>
      </c>
      <c r="E366" s="3">
        <v>0.97211657554547903</v>
      </c>
      <c r="F366" s="3">
        <v>0.994574696280767</v>
      </c>
      <c r="G366" s="3">
        <v>2.1071961897664</v>
      </c>
      <c r="H366" s="3">
        <v>3.8065933442686899</v>
      </c>
      <c r="I366" s="3">
        <v>63.52</v>
      </c>
      <c r="J366" s="3">
        <v>52956</v>
      </c>
      <c r="K366" s="3">
        <v>7820727200</v>
      </c>
      <c r="L366" s="3">
        <v>1094.0999999999999</v>
      </c>
    </row>
    <row r="367" spans="2:12" x14ac:dyDescent="0.35">
      <c r="B367" s="9" t="s">
        <v>13</v>
      </c>
      <c r="C367" s="3">
        <v>1.75932828885468E-2</v>
      </c>
      <c r="D367" s="3">
        <v>35.045998148248401</v>
      </c>
      <c r="E367" s="3">
        <v>0.97799002262602897</v>
      </c>
      <c r="F367" s="3">
        <v>0.99675813860614404</v>
      </c>
      <c r="G367" s="3">
        <v>1.7344382949743999</v>
      </c>
      <c r="H367" s="3">
        <v>3.4225358626636901</v>
      </c>
      <c r="I367" s="3">
        <v>64.08</v>
      </c>
      <c r="J367" s="3">
        <v>52956</v>
      </c>
      <c r="K367" s="3">
        <v>7820727200</v>
      </c>
      <c r="L367" s="3">
        <v>1094.0999999999999</v>
      </c>
    </row>
    <row r="368" spans="2:12" x14ac:dyDescent="0.35">
      <c r="B368" s="9" t="s">
        <v>14</v>
      </c>
      <c r="C368" s="3">
        <v>2.6564378338094202E-2</v>
      </c>
      <c r="D368" s="3">
        <v>31.490496515237599</v>
      </c>
      <c r="E368" s="3">
        <v>0.96816876699753796</v>
      </c>
      <c r="F368" s="3">
        <v>0.99225734592459502</v>
      </c>
      <c r="G368" s="3">
        <v>2.4358651296274099</v>
      </c>
      <c r="H368" s="3">
        <v>5.0166864335756198</v>
      </c>
      <c r="I368" s="3">
        <v>62.8</v>
      </c>
      <c r="J368" s="3">
        <v>52956</v>
      </c>
      <c r="K368" s="3">
        <v>7820727200</v>
      </c>
      <c r="L368" s="3">
        <v>1094.0999999999999</v>
      </c>
    </row>
    <row r="369" spans="2:13" x14ac:dyDescent="0.35">
      <c r="B369" s="9" t="s">
        <v>15</v>
      </c>
      <c r="C369" s="3">
        <v>0.105453239704227</v>
      </c>
      <c r="D369" s="3">
        <v>19.532666759575001</v>
      </c>
      <c r="E369" s="3">
        <v>0.79386573110367498</v>
      </c>
      <c r="F369" s="3">
        <v>0.92708861167512102</v>
      </c>
      <c r="G369" s="3">
        <v>7.6733470417940604</v>
      </c>
      <c r="H369" s="3">
        <v>15.7500422731923</v>
      </c>
      <c r="I369" s="3">
        <v>45.54</v>
      </c>
      <c r="J369" s="3">
        <v>41760</v>
      </c>
      <c r="K369" s="3">
        <v>6610003400</v>
      </c>
      <c r="L369" s="3">
        <v>1094.0999999999999</v>
      </c>
    </row>
    <row r="370" spans="2:13" x14ac:dyDescent="0.35">
      <c r="B370" s="9" t="s">
        <v>16</v>
      </c>
      <c r="C370" s="3">
        <v>1.83177098911027E-2</v>
      </c>
      <c r="D370" s="3">
        <v>34.701099394826798</v>
      </c>
      <c r="E370" s="3">
        <v>0.97553233022253105</v>
      </c>
      <c r="F370" s="3">
        <v>0.996056690847826</v>
      </c>
      <c r="G370" s="3">
        <v>1.8727450768417899</v>
      </c>
      <c r="H370" s="3">
        <v>3.5901506258864999</v>
      </c>
      <c r="I370" s="3">
        <v>59.48</v>
      </c>
      <c r="J370" s="3">
        <v>49224</v>
      </c>
      <c r="K370" s="3">
        <v>7417152600</v>
      </c>
      <c r="L370" s="3">
        <v>1094.0999999999999</v>
      </c>
    </row>
    <row r="371" spans="2:13" x14ac:dyDescent="0.35">
      <c r="B371" s="9" t="s">
        <v>17</v>
      </c>
      <c r="C371" s="3">
        <v>1.4013861901179999E-2</v>
      </c>
      <c r="D371" s="3">
        <v>37.0018135557604</v>
      </c>
      <c r="E371" s="3">
        <v>0.98362247389552204</v>
      </c>
      <c r="F371" s="3">
        <v>0.99778477291737599</v>
      </c>
      <c r="G371" s="3">
        <v>1.43816171422316</v>
      </c>
      <c r="H371" s="3">
        <v>2.8987542684248</v>
      </c>
      <c r="I371" s="3">
        <v>88.2</v>
      </c>
      <c r="J371" s="3">
        <v>67884</v>
      </c>
      <c r="K371" s="3">
        <v>9435025600</v>
      </c>
      <c r="L371" s="3">
        <v>1094.0999999999999</v>
      </c>
    </row>
    <row r="372" spans="2:13" x14ac:dyDescent="0.35">
      <c r="B372" s="9" t="s">
        <v>18</v>
      </c>
      <c r="C372" s="3">
        <v>1.21835583865047E-2</v>
      </c>
      <c r="D372" s="3">
        <v>38.196845752101403</v>
      </c>
      <c r="E372" s="3">
        <v>0.98957862122442897</v>
      </c>
      <c r="F372" s="3">
        <v>0.99851004280460198</v>
      </c>
      <c r="G372" s="3">
        <v>1.1460167098348299</v>
      </c>
      <c r="H372" s="3">
        <v>2.43789173648983</v>
      </c>
      <c r="I372" s="3">
        <v>258.63</v>
      </c>
      <c r="J372" s="3">
        <v>97740</v>
      </c>
      <c r="K372" s="3">
        <v>12663622400</v>
      </c>
      <c r="L372" s="3">
        <v>1094.0999999999999</v>
      </c>
    </row>
    <row r="373" spans="2:13" x14ac:dyDescent="0.35">
      <c r="B373" s="10" t="s">
        <v>38</v>
      </c>
    </row>
    <row r="374" spans="2:13" x14ac:dyDescent="0.35">
      <c r="B374" s="9" t="s">
        <v>11</v>
      </c>
      <c r="C374" s="3">
        <v>1.54243662758659E-2</v>
      </c>
      <c r="D374" s="3">
        <v>36.182338337411899</v>
      </c>
      <c r="E374" s="3">
        <v>0.979328856038995</v>
      </c>
      <c r="F374" s="3">
        <v>0.99721435954863902</v>
      </c>
      <c r="G374" s="3">
        <v>1.60385343334007</v>
      </c>
      <c r="H374" s="3">
        <v>3.1176464633980698</v>
      </c>
      <c r="I374" s="3">
        <v>108.52</v>
      </c>
      <c r="J374" s="3">
        <v>52956</v>
      </c>
      <c r="K374" s="3">
        <v>7820727200</v>
      </c>
      <c r="L374" s="3">
        <v>1094.0999999999999</v>
      </c>
    </row>
    <row r="375" spans="2:13" x14ac:dyDescent="0.35">
      <c r="B375" s="9" t="s">
        <v>12</v>
      </c>
      <c r="C375" s="3">
        <v>1.5834294053268E-2</v>
      </c>
      <c r="D375" s="3">
        <v>35.9569812194581</v>
      </c>
      <c r="E375" s="3">
        <v>0.97906263223882695</v>
      </c>
      <c r="F375" s="3">
        <v>0.99713947698704397</v>
      </c>
      <c r="G375" s="3">
        <v>1.62475892245239</v>
      </c>
      <c r="H375" s="3">
        <v>3.17322968908999</v>
      </c>
      <c r="I375" s="3">
        <v>63.95</v>
      </c>
      <c r="J375" s="3">
        <v>52956</v>
      </c>
      <c r="K375" s="3">
        <v>7820727200</v>
      </c>
      <c r="L375" s="3">
        <v>1094.0999999999999</v>
      </c>
    </row>
    <row r="376" spans="2:13" x14ac:dyDescent="0.35">
      <c r="B376" s="9" t="s">
        <v>13</v>
      </c>
      <c r="C376" s="3">
        <v>1.7319308510005699E-2</v>
      </c>
      <c r="D376" s="3">
        <v>35.176197112941303</v>
      </c>
      <c r="E376" s="3">
        <v>0.97831053063877704</v>
      </c>
      <c r="F376" s="3">
        <v>0.99678703015770198</v>
      </c>
      <c r="G376" s="3">
        <v>1.7230228844822699</v>
      </c>
      <c r="H376" s="3">
        <v>3.3521597278899899</v>
      </c>
      <c r="I376" s="3">
        <v>64.33</v>
      </c>
      <c r="J376" s="3">
        <v>52956</v>
      </c>
      <c r="K376" s="3">
        <v>7820727200</v>
      </c>
      <c r="L376" s="3">
        <v>1094.0999999999999</v>
      </c>
    </row>
    <row r="377" spans="2:13" x14ac:dyDescent="0.35">
      <c r="B377" s="9" t="s">
        <v>14</v>
      </c>
      <c r="C377" s="3">
        <v>2.6033441269999898E-2</v>
      </c>
      <c r="D377" s="3">
        <v>31.666148600340598</v>
      </c>
      <c r="E377" s="3">
        <v>0.96764905077617402</v>
      </c>
      <c r="F377" s="3">
        <v>0.99235728057554395</v>
      </c>
      <c r="G377" s="3">
        <v>2.33772512242105</v>
      </c>
      <c r="H377" s="3">
        <v>5.3909206090502604</v>
      </c>
      <c r="I377" s="3">
        <v>62.51</v>
      </c>
      <c r="J377" s="3">
        <v>52956</v>
      </c>
      <c r="K377" s="3">
        <v>7820727200</v>
      </c>
      <c r="L377" s="3">
        <v>1094.0999999999999</v>
      </c>
    </row>
    <row r="378" spans="2:13" x14ac:dyDescent="0.35">
      <c r="B378" s="9" t="s">
        <v>15</v>
      </c>
      <c r="C378" s="3">
        <v>0.104483627567586</v>
      </c>
      <c r="D378" s="3">
        <v>19.6127890261359</v>
      </c>
      <c r="E378" s="3">
        <v>0.80587556944095395</v>
      </c>
      <c r="F378" s="3">
        <v>0.92933897548620603</v>
      </c>
      <c r="G378" s="3">
        <v>7.52670795032145</v>
      </c>
      <c r="H378" s="3">
        <v>14.815257460742499</v>
      </c>
      <c r="I378" s="3">
        <v>45.66</v>
      </c>
      <c r="J378" s="3">
        <v>41760</v>
      </c>
      <c r="K378" s="3">
        <v>6610003400</v>
      </c>
      <c r="L378" s="3">
        <v>1094.0999999999999</v>
      </c>
    </row>
    <row r="379" spans="2:13" x14ac:dyDescent="0.35">
      <c r="B379" s="9" t="s">
        <v>16</v>
      </c>
      <c r="C379" s="3">
        <v>1.7660809654246001E-2</v>
      </c>
      <c r="D379" s="3">
        <v>35.017464036205197</v>
      </c>
      <c r="E379" s="3">
        <v>0.97587974504820596</v>
      </c>
      <c r="F379" s="3">
        <v>0.99631285931567504</v>
      </c>
      <c r="G379" s="3">
        <v>1.81814964557409</v>
      </c>
      <c r="H379" s="3">
        <v>3.4608259031507802</v>
      </c>
      <c r="I379" s="3">
        <v>59.18</v>
      </c>
      <c r="J379" s="3">
        <v>49224</v>
      </c>
      <c r="K379" s="3">
        <v>7417152600</v>
      </c>
      <c r="L379" s="3">
        <v>1094.0999999999999</v>
      </c>
    </row>
    <row r="380" spans="2:13" x14ac:dyDescent="0.35">
      <c r="B380" s="9" t="s">
        <v>17</v>
      </c>
      <c r="C380" s="3">
        <v>1.33852480658771E-2</v>
      </c>
      <c r="D380" s="3">
        <v>37.399084491605997</v>
      </c>
      <c r="E380" s="3">
        <v>0.98389933758082704</v>
      </c>
      <c r="F380" s="3">
        <v>0.99789513026673204</v>
      </c>
      <c r="G380" s="3">
        <v>1.38372140931039</v>
      </c>
      <c r="H380" s="3">
        <v>2.8150451775044099</v>
      </c>
      <c r="I380" s="3">
        <v>87.43</v>
      </c>
      <c r="J380" s="3">
        <v>67884</v>
      </c>
      <c r="K380" s="3">
        <v>9435025600</v>
      </c>
      <c r="L380" s="3">
        <v>1094.0999999999999</v>
      </c>
    </row>
    <row r="381" spans="2:13" x14ac:dyDescent="0.35">
      <c r="B381" s="9" t="s">
        <v>18</v>
      </c>
      <c r="C381" s="3">
        <v>1.1312441852862801E-2</v>
      </c>
      <c r="D381" s="3">
        <v>38.832408394119298</v>
      </c>
      <c r="E381" s="3">
        <v>0.99016219880609002</v>
      </c>
      <c r="F381" s="3">
        <v>0.99863831092123101</v>
      </c>
      <c r="G381" s="3">
        <v>1.10432484321819</v>
      </c>
      <c r="H381" s="3">
        <v>2.3041540712200401</v>
      </c>
      <c r="I381" s="3">
        <v>239.64</v>
      </c>
      <c r="J381" s="3">
        <v>97740</v>
      </c>
      <c r="K381" s="3">
        <v>12663622400</v>
      </c>
      <c r="L381" s="3">
        <v>1094.0999999999999</v>
      </c>
    </row>
    <row r="382" spans="2:13" x14ac:dyDescent="0.35">
      <c r="B382" s="10" t="s">
        <v>19</v>
      </c>
      <c r="C382" s="10">
        <f>(SUM(C293:C300)+SUM(C302:C309)+SUM(C311:C318)+SUM(C320:C327)+SUM(C329:C336)+SUM(C338:C345)+SUM(C347:C354)+SUM(C356:C363)+SUM(C365:C372)+SUM(C374:C381))/80</f>
        <v>2.8612627540493013E-2</v>
      </c>
      <c r="D382" s="10">
        <f t="shared" ref="D382" si="12">(SUM(D293:D300)+SUM(D302:D309)+SUM(D311:D318)+SUM(D320:D327)+SUM(D329:D336)+SUM(D338:D345)+SUM(D347:D354)+SUM(D356:D363)+SUM(D365:D372)+SUM(D374:D381))/80</f>
        <v>33.383574494952697</v>
      </c>
      <c r="E382" s="10">
        <f t="shared" ref="E382" si="13">(SUM(E293:E300)+SUM(E302:E309)+SUM(E311:E318)+SUM(E320:E327)+SUM(E329:E336)+SUM(E338:E345)+SUM(E347:E354)+SUM(E356:E363)+SUM(E365:E372)+SUM(E374:E381))/80</f>
        <v>0.95577533861979036</v>
      </c>
      <c r="F382" s="10">
        <f t="shared" ref="F382:G382" si="14">(SUM(F293:F300)+SUM(F302:F309)+SUM(F311:F318)+SUM(F320:F327)+SUM(F329:F336)+SUM(F338:F345)+SUM(F347:F354)+SUM(F356:F363)+SUM(F365:F372)+SUM(F374:F381))/80</f>
        <v>0.98772056943532649</v>
      </c>
      <c r="G382" s="10">
        <f t="shared" si="14"/>
        <v>2.4647624032433852</v>
      </c>
      <c r="H382" s="10">
        <f>(SUM(H293:H300)+SUM(H302:H309)+SUM(H311:H318)+SUM(H320:H327)+SUM(H329:H336)+SUM(H338:H345)+SUM(H347:H354)+SUM(H356:H363)+SUM(H365:H372)+SUM(H374:H381))/80</f>
        <v>4.9028789294666364</v>
      </c>
      <c r="I382" s="10">
        <f t="shared" ref="I382:L382" si="15">(SUM(I293:I300)+SUM(I302:I309)+SUM(I311:I318)+SUM(I320:I327)+SUM(I329:I336)+SUM(I338:I345)+SUM(I347:I354)+SUM(I356:I363)+SUM(I365:I372)+SUM(I374:I381))/80</f>
        <v>85.772125000000017</v>
      </c>
      <c r="J382" s="10">
        <f t="shared" si="15"/>
        <v>58554</v>
      </c>
      <c r="K382" s="10">
        <f t="shared" si="15"/>
        <v>8426089100</v>
      </c>
      <c r="L382" s="10">
        <f t="shared" si="15"/>
        <v>1094.1000000000001</v>
      </c>
      <c r="M382" s="10"/>
    </row>
    <row r="383" spans="2:13" x14ac:dyDescent="0.35">
      <c r="B383" s="17" t="s">
        <v>142</v>
      </c>
      <c r="C383" s="12">
        <f>SUM(C293:C296,C298:C300,C302:C305,C307:C309,C311:C314,C316:C318,C320:C323,C325:C327,C329:C332,C334:C336,C338:C341,C343:C345,C347:C350,C352:C354,C356:C359,C361:C363,C365:C368,C370:C372,C374:C377,C379:C381)/70</f>
        <v>1.7702153330796926E-2</v>
      </c>
      <c r="D383" s="12">
        <f t="shared" ref="D383:L383" si="16">SUM(D293:D296,D298:D300,D302:D305,D307:D309,D311:D314,D316:D318,D320:D323,D325:D327,D329:D332,D334:D336,D338:D341,D343:D345,D347:D350,D352:D354,D356:D359,D361:D363,D365:D368,D370:D372,D374:D377,D379:D381)/70</f>
        <v>35.356737398059906</v>
      </c>
      <c r="E383" s="12">
        <f t="shared" si="16"/>
        <v>0.97800566661360622</v>
      </c>
      <c r="F383" s="12">
        <f t="shared" si="16"/>
        <v>0.99621095609181043</v>
      </c>
      <c r="G383" s="12">
        <f t="shared" si="16"/>
        <v>1.7321349871778351</v>
      </c>
      <c r="H383" s="12">
        <f t="shared" si="16"/>
        <v>3.4297403035115357</v>
      </c>
      <c r="I383" s="12">
        <f t="shared" si="16"/>
        <v>91.528857142857163</v>
      </c>
      <c r="J383" s="12">
        <f t="shared" si="16"/>
        <v>60953.142857142855</v>
      </c>
      <c r="K383" s="12">
        <f t="shared" si="16"/>
        <v>8685529914.2857151</v>
      </c>
      <c r="L383" s="12">
        <f t="shared" si="16"/>
        <v>1094.0999999999999</v>
      </c>
    </row>
    <row r="385" spans="2:12" x14ac:dyDescent="0.35">
      <c r="B385" s="9" t="s">
        <v>23</v>
      </c>
    </row>
    <row r="386" spans="2:12" x14ac:dyDescent="0.3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35">
      <c r="B387" s="10" t="s">
        <v>29</v>
      </c>
    </row>
    <row r="388" spans="2:12" x14ac:dyDescent="0.35">
      <c r="B388" s="9" t="s">
        <v>11</v>
      </c>
      <c r="C388" s="3">
        <v>1.33821241919789E-2</v>
      </c>
      <c r="D388" s="3">
        <v>37.4076861306608</v>
      </c>
      <c r="E388" s="3">
        <v>0.977068300577979</v>
      </c>
      <c r="F388" s="3">
        <v>0.99853917648873702</v>
      </c>
      <c r="G388" s="3">
        <v>1.3274405165671499</v>
      </c>
      <c r="H388" s="3">
        <v>1.39855807218827</v>
      </c>
      <c r="I388" s="3">
        <v>72.180000000000007</v>
      </c>
      <c r="J388" s="3">
        <v>69640</v>
      </c>
      <c r="K388" s="3">
        <v>5070827520</v>
      </c>
      <c r="L388" s="3">
        <v>716.48</v>
      </c>
    </row>
    <row r="389" spans="2:12" x14ac:dyDescent="0.35">
      <c r="B389" s="9" t="s">
        <v>12</v>
      </c>
      <c r="C389" s="3">
        <v>1.31671688327587E-2</v>
      </c>
      <c r="D389" s="3">
        <v>37.544585485491801</v>
      </c>
      <c r="E389" s="3">
        <v>0.97807846277625798</v>
      </c>
      <c r="F389" s="3">
        <v>0.99863143526596199</v>
      </c>
      <c r="G389" s="3">
        <v>1.2220588186950201</v>
      </c>
      <c r="H389" s="3">
        <v>1.38257937823355</v>
      </c>
      <c r="I389" s="3">
        <v>61.84</v>
      </c>
      <c r="J389" s="3">
        <v>69640</v>
      </c>
      <c r="K389" s="3">
        <v>5070827520</v>
      </c>
      <c r="L389" s="3">
        <v>716.48</v>
      </c>
    </row>
    <row r="390" spans="2:12" x14ac:dyDescent="0.35">
      <c r="B390" s="9" t="s">
        <v>13</v>
      </c>
      <c r="C390" s="3">
        <v>1.3343952254452901E-2</v>
      </c>
      <c r="D390" s="3">
        <v>37.426141744297603</v>
      </c>
      <c r="E390" s="3">
        <v>0.97765615006098705</v>
      </c>
      <c r="F390" s="3">
        <v>0.99847743477741502</v>
      </c>
      <c r="G390" s="3">
        <v>1.3377405667779101</v>
      </c>
      <c r="H390" s="3">
        <v>1.4093442215481899</v>
      </c>
      <c r="I390" s="3">
        <v>61.62</v>
      </c>
      <c r="J390" s="3">
        <v>69640</v>
      </c>
      <c r="K390" s="3">
        <v>5070827520</v>
      </c>
      <c r="L390" s="3">
        <v>716.48</v>
      </c>
    </row>
    <row r="391" spans="2:12" x14ac:dyDescent="0.35">
      <c r="B391" s="9" t="s">
        <v>14</v>
      </c>
      <c r="C391" s="3">
        <v>2.1144709620077098E-2</v>
      </c>
      <c r="D391" s="3">
        <v>33.4696053910926</v>
      </c>
      <c r="E391" s="3">
        <v>0.95777531439470098</v>
      </c>
      <c r="F391" s="3">
        <v>0.99770115901120504</v>
      </c>
      <c r="G391" s="3">
        <v>1.7029609942134001</v>
      </c>
      <c r="H391" s="3">
        <v>2.1704040262323798</v>
      </c>
      <c r="I391" s="3">
        <v>61.61</v>
      </c>
      <c r="J391" s="3">
        <v>69640</v>
      </c>
      <c r="K391" s="3">
        <v>5070827520</v>
      </c>
      <c r="L391" s="3">
        <v>716.48</v>
      </c>
    </row>
    <row r="392" spans="2:12" x14ac:dyDescent="0.35">
      <c r="B392" s="9" t="s">
        <v>15</v>
      </c>
      <c r="C392" s="3">
        <v>2.5911781337958802E-2</v>
      </c>
      <c r="D392" s="3">
        <v>31.712397104462699</v>
      </c>
      <c r="E392" s="3">
        <v>0.93921871196380002</v>
      </c>
      <c r="F392" s="3">
        <v>0.99293827389012801</v>
      </c>
      <c r="G392" s="3">
        <v>2.4854472532684202</v>
      </c>
      <c r="H392" s="3">
        <v>2.4726356281372199</v>
      </c>
      <c r="I392" s="3">
        <v>44.68</v>
      </c>
      <c r="J392" s="3">
        <v>53800</v>
      </c>
      <c r="K392" s="3">
        <v>4243322880</v>
      </c>
      <c r="L392" s="3">
        <v>716.48</v>
      </c>
    </row>
    <row r="393" spans="2:12" x14ac:dyDescent="0.35">
      <c r="B393" s="9" t="s">
        <v>16</v>
      </c>
      <c r="C393" s="3">
        <v>1.444123638242E-2</v>
      </c>
      <c r="D393" s="3">
        <v>36.749368908302401</v>
      </c>
      <c r="E393" s="3">
        <v>0.97483135874211402</v>
      </c>
      <c r="F393" s="3">
        <v>0.99847241238906803</v>
      </c>
      <c r="G393" s="3">
        <v>1.2508490538673001</v>
      </c>
      <c r="H393" s="3">
        <v>1.4908436395503699</v>
      </c>
      <c r="I393" s="3">
        <v>57.63</v>
      </c>
      <c r="J393" s="3">
        <v>64360</v>
      </c>
      <c r="K393" s="3">
        <v>4794992640</v>
      </c>
      <c r="L393" s="3">
        <v>716.48</v>
      </c>
    </row>
    <row r="394" spans="2:12" x14ac:dyDescent="0.35">
      <c r="B394" s="9" t="s">
        <v>17</v>
      </c>
      <c r="C394" s="3">
        <v>1.0548130572918001E-2</v>
      </c>
      <c r="D394" s="3">
        <v>39.430716149872197</v>
      </c>
      <c r="E394" s="3">
        <v>0.981569010995057</v>
      </c>
      <c r="F394" s="3">
        <v>0.99890647520498599</v>
      </c>
      <c r="G394" s="3">
        <v>1.07559239985619</v>
      </c>
      <c r="H394" s="3">
        <v>1.16639812803054</v>
      </c>
      <c r="I394" s="3">
        <v>81.45</v>
      </c>
      <c r="J394" s="3">
        <v>90760</v>
      </c>
      <c r="K394" s="3">
        <v>6174167040</v>
      </c>
      <c r="L394" s="3">
        <v>716.48</v>
      </c>
    </row>
    <row r="395" spans="2:12" x14ac:dyDescent="0.35">
      <c r="B395" s="9" t="s">
        <v>18</v>
      </c>
      <c r="C395" s="3">
        <v>1.07339394601999E-2</v>
      </c>
      <c r="D395" s="3">
        <v>39.3029398017907</v>
      </c>
      <c r="E395" s="3">
        <v>0.982964347048637</v>
      </c>
      <c r="F395" s="3">
        <v>0.99899415776061495</v>
      </c>
      <c r="G395" s="3">
        <v>1.0542580433976201</v>
      </c>
      <c r="H395" s="3">
        <v>1.0992316485582201</v>
      </c>
      <c r="I395" s="3">
        <v>159.36000000000001</v>
      </c>
      <c r="J395" s="3">
        <v>133000</v>
      </c>
      <c r="K395" s="3">
        <v>8380846080</v>
      </c>
      <c r="L395" s="3">
        <v>716.48</v>
      </c>
    </row>
    <row r="396" spans="2:12" x14ac:dyDescent="0.35">
      <c r="B396" s="10" t="s">
        <v>30</v>
      </c>
    </row>
    <row r="397" spans="2:12" x14ac:dyDescent="0.35">
      <c r="B397" s="9" t="s">
        <v>11</v>
      </c>
      <c r="C397" s="3">
        <v>1.26162053764608E-2</v>
      </c>
      <c r="D397" s="3">
        <v>37.909163073642901</v>
      </c>
      <c r="E397" s="3">
        <v>0.97845607125679002</v>
      </c>
      <c r="F397" s="3">
        <v>0.99856641383294298</v>
      </c>
      <c r="G397" s="3">
        <v>1.2457848169966601</v>
      </c>
      <c r="H397" s="3">
        <v>1.33847321822478</v>
      </c>
      <c r="I397" s="3">
        <v>72.16</v>
      </c>
      <c r="J397" s="3">
        <v>69640</v>
      </c>
      <c r="K397" s="3">
        <v>5070827520</v>
      </c>
      <c r="L397" s="3">
        <v>716.48</v>
      </c>
    </row>
    <row r="398" spans="2:12" x14ac:dyDescent="0.35">
      <c r="B398" s="9" t="s">
        <v>12</v>
      </c>
      <c r="C398" s="3">
        <v>1.26328525580573E-2</v>
      </c>
      <c r="D398" s="3">
        <v>37.896803071587001</v>
      </c>
      <c r="E398" s="3">
        <v>0.97853989027192601</v>
      </c>
      <c r="F398" s="3">
        <v>0.99860376041276</v>
      </c>
      <c r="G398" s="3">
        <v>1.2313925539470401</v>
      </c>
      <c r="H398" s="3">
        <v>1.3635027666034101</v>
      </c>
      <c r="I398" s="3">
        <v>61.73</v>
      </c>
      <c r="J398" s="3">
        <v>69640</v>
      </c>
      <c r="K398" s="3">
        <v>5070827520</v>
      </c>
      <c r="L398" s="3">
        <v>716.48</v>
      </c>
    </row>
    <row r="399" spans="2:12" x14ac:dyDescent="0.35">
      <c r="B399" s="9" t="s">
        <v>13</v>
      </c>
      <c r="C399" s="3">
        <v>1.3060391620152901E-2</v>
      </c>
      <c r="D399" s="3">
        <v>37.609063336184597</v>
      </c>
      <c r="E399" s="3">
        <v>0.97774454028862401</v>
      </c>
      <c r="F399" s="3">
        <v>0.99851993266059502</v>
      </c>
      <c r="G399" s="3">
        <v>1.23347536637641</v>
      </c>
      <c r="H399" s="3">
        <v>1.3886916504887701</v>
      </c>
      <c r="I399" s="3">
        <v>62.03</v>
      </c>
      <c r="J399" s="3">
        <v>69640</v>
      </c>
      <c r="K399" s="3">
        <v>5070827520</v>
      </c>
      <c r="L399" s="3">
        <v>716.48</v>
      </c>
    </row>
    <row r="400" spans="2:12" x14ac:dyDescent="0.35">
      <c r="B400" s="9" t="s">
        <v>14</v>
      </c>
      <c r="C400" s="3">
        <v>2.7734005229445899E-2</v>
      </c>
      <c r="D400" s="3">
        <v>31.1208012107782</v>
      </c>
      <c r="E400" s="3">
        <v>0.92782744466645495</v>
      </c>
      <c r="F400" s="3">
        <v>0.99642945904713298</v>
      </c>
      <c r="G400" s="3">
        <v>1.86941601462813</v>
      </c>
      <c r="H400" s="3">
        <v>2.6751157323085999</v>
      </c>
      <c r="I400" s="3">
        <v>61.79</v>
      </c>
      <c r="J400" s="3">
        <v>69640</v>
      </c>
      <c r="K400" s="3">
        <v>5070827520</v>
      </c>
      <c r="L400" s="3">
        <v>716.48</v>
      </c>
    </row>
    <row r="401" spans="2:12" x14ac:dyDescent="0.35">
      <c r="B401" s="9" t="s">
        <v>15</v>
      </c>
      <c r="C401" s="3">
        <v>2.5873805415563299E-2</v>
      </c>
      <c r="D401" s="3">
        <v>31.7247976165892</v>
      </c>
      <c r="E401" s="3">
        <v>0.93935038001056903</v>
      </c>
      <c r="F401" s="3">
        <v>0.99298877498022498</v>
      </c>
      <c r="G401" s="3">
        <v>2.4784661790658902</v>
      </c>
      <c r="H401" s="3">
        <v>2.4682412551799602</v>
      </c>
      <c r="I401" s="3">
        <v>44.66</v>
      </c>
      <c r="J401" s="3">
        <v>53800</v>
      </c>
      <c r="K401" s="3">
        <v>4243322880</v>
      </c>
      <c r="L401" s="3">
        <v>716.48</v>
      </c>
    </row>
    <row r="402" spans="2:12" x14ac:dyDescent="0.35">
      <c r="B402" s="9" t="s">
        <v>16</v>
      </c>
      <c r="C402" s="3">
        <v>1.4170009260777499E-2</v>
      </c>
      <c r="D402" s="3">
        <v>36.913170596642203</v>
      </c>
      <c r="E402" s="3">
        <v>0.97591914433457505</v>
      </c>
      <c r="F402" s="3">
        <v>0.99848194835380799</v>
      </c>
      <c r="G402" s="3">
        <v>1.52136246310308</v>
      </c>
      <c r="H402" s="3">
        <v>1.4639053734638401</v>
      </c>
      <c r="I402" s="3">
        <v>57.76</v>
      </c>
      <c r="J402" s="3">
        <v>64360</v>
      </c>
      <c r="K402" s="3">
        <v>4794992640</v>
      </c>
      <c r="L402" s="3">
        <v>716.48</v>
      </c>
    </row>
    <row r="403" spans="2:12" x14ac:dyDescent="0.35">
      <c r="B403" s="9" t="s">
        <v>17</v>
      </c>
      <c r="C403" s="3">
        <v>1.07629542866544E-2</v>
      </c>
      <c r="D403" s="3">
        <v>39.257009898556497</v>
      </c>
      <c r="E403" s="3">
        <v>0.98174022447562803</v>
      </c>
      <c r="F403" s="3">
        <v>0.99887610170361096</v>
      </c>
      <c r="G403" s="3">
        <v>1.07308876896496</v>
      </c>
      <c r="H403" s="3">
        <v>1.1643356243445999</v>
      </c>
      <c r="I403" s="3">
        <v>81.569999999999993</v>
      </c>
      <c r="J403" s="3">
        <v>90760</v>
      </c>
      <c r="K403" s="3">
        <v>6174167040</v>
      </c>
      <c r="L403" s="3">
        <v>716.48</v>
      </c>
    </row>
    <row r="404" spans="2:12" x14ac:dyDescent="0.35">
      <c r="B404" s="9" t="s">
        <v>18</v>
      </c>
      <c r="C404" s="3">
        <v>9.4131395318528405E-3</v>
      </c>
      <c r="D404" s="3">
        <v>40.395343109471099</v>
      </c>
      <c r="E404" s="3">
        <v>0.98335968653988604</v>
      </c>
      <c r="F404" s="3">
        <v>0.99901586474427595</v>
      </c>
      <c r="G404" s="3">
        <v>1.01501873321952</v>
      </c>
      <c r="H404" s="3">
        <v>1.0668436385659601</v>
      </c>
      <c r="I404" s="3">
        <v>145.87</v>
      </c>
      <c r="J404" s="3">
        <v>133000</v>
      </c>
      <c r="K404" s="3">
        <v>8380846080</v>
      </c>
      <c r="L404" s="3">
        <v>716.48</v>
      </c>
    </row>
    <row r="405" spans="2:12" x14ac:dyDescent="0.35">
      <c r="B405" s="10" t="s">
        <v>31</v>
      </c>
    </row>
    <row r="406" spans="2:12" x14ac:dyDescent="0.35">
      <c r="B406" s="9" t="s">
        <v>11</v>
      </c>
      <c r="C406" s="3">
        <v>1.1944900076747001E-2</v>
      </c>
      <c r="D406" s="3">
        <v>38.377890571247498</v>
      </c>
      <c r="E406" s="3">
        <v>0.97991093070320601</v>
      </c>
      <c r="F406" s="3">
        <v>0.99864238169963004</v>
      </c>
      <c r="G406" s="3">
        <v>1.2097442082841401</v>
      </c>
      <c r="H406" s="3">
        <v>1.2735206805389001</v>
      </c>
      <c r="I406" s="3">
        <v>71.8</v>
      </c>
      <c r="J406" s="3">
        <v>69640</v>
      </c>
      <c r="K406" s="3">
        <v>5070827520</v>
      </c>
      <c r="L406" s="3">
        <v>716.48</v>
      </c>
    </row>
    <row r="407" spans="2:12" x14ac:dyDescent="0.35">
      <c r="B407" s="9" t="s">
        <v>12</v>
      </c>
      <c r="C407" s="3">
        <v>1.2268638593322299E-2</v>
      </c>
      <c r="D407" s="3">
        <v>38.1473425214134</v>
      </c>
      <c r="E407" s="3">
        <v>0.97951497799927101</v>
      </c>
      <c r="F407" s="3">
        <v>0.99866569889807</v>
      </c>
      <c r="G407" s="3">
        <v>1.22321735183864</v>
      </c>
      <c r="H407" s="3">
        <v>1.2940017498171199</v>
      </c>
      <c r="I407" s="3">
        <v>61.9</v>
      </c>
      <c r="J407" s="3">
        <v>69640</v>
      </c>
      <c r="K407" s="3">
        <v>5070827520</v>
      </c>
      <c r="L407" s="3">
        <v>716.48</v>
      </c>
    </row>
    <row r="408" spans="2:12" x14ac:dyDescent="0.35">
      <c r="B408" s="9" t="s">
        <v>13</v>
      </c>
      <c r="C408" s="3">
        <v>1.30757340018945E-2</v>
      </c>
      <c r="D408" s="3">
        <v>37.607175110707097</v>
      </c>
      <c r="E408" s="3">
        <v>0.978004828219317</v>
      </c>
      <c r="F408" s="3">
        <v>0.99853236804060097</v>
      </c>
      <c r="G408" s="3">
        <v>1.2585748728998301</v>
      </c>
      <c r="H408" s="3">
        <v>1.3712018839019</v>
      </c>
      <c r="I408" s="3">
        <v>61.76</v>
      </c>
      <c r="J408" s="3">
        <v>69640</v>
      </c>
      <c r="K408" s="3">
        <v>5070827520</v>
      </c>
      <c r="L408" s="3">
        <v>716.48</v>
      </c>
    </row>
    <row r="409" spans="2:12" x14ac:dyDescent="0.35">
      <c r="B409" s="9" t="s">
        <v>14</v>
      </c>
      <c r="C409" s="3">
        <v>2.2308886975730802E-2</v>
      </c>
      <c r="D409" s="3">
        <v>33.001013297141398</v>
      </c>
      <c r="E409" s="3">
        <v>0.95347970750901601</v>
      </c>
      <c r="F409" s="3">
        <v>0.99779624085260199</v>
      </c>
      <c r="G409" s="3">
        <v>1.6811355833855299</v>
      </c>
      <c r="H409" s="3">
        <v>2.1942834347878</v>
      </c>
      <c r="I409" s="3">
        <v>61.41</v>
      </c>
      <c r="J409" s="3">
        <v>69640</v>
      </c>
      <c r="K409" s="3">
        <v>5070827520</v>
      </c>
      <c r="L409" s="3">
        <v>716.48</v>
      </c>
    </row>
    <row r="410" spans="2:12" x14ac:dyDescent="0.35">
      <c r="B410" s="9" t="s">
        <v>15</v>
      </c>
      <c r="C410" s="3">
        <v>2.5663938857403101E-2</v>
      </c>
      <c r="D410" s="3">
        <v>31.7952670873232</v>
      </c>
      <c r="E410" s="3">
        <v>0.93987919342964799</v>
      </c>
      <c r="F410" s="3">
        <v>0.99308030993267904</v>
      </c>
      <c r="G410" s="3">
        <v>2.4714949396638501</v>
      </c>
      <c r="H410" s="3">
        <v>2.4352375676670501</v>
      </c>
      <c r="I410" s="3">
        <v>44.62</v>
      </c>
      <c r="J410" s="3">
        <v>53800</v>
      </c>
      <c r="K410" s="3">
        <v>4243322880</v>
      </c>
      <c r="L410" s="3">
        <v>716.48</v>
      </c>
    </row>
    <row r="411" spans="2:12" x14ac:dyDescent="0.35">
      <c r="B411" s="9" t="s">
        <v>16</v>
      </c>
      <c r="C411" s="3">
        <v>1.34075485925144E-2</v>
      </c>
      <c r="D411" s="3">
        <v>37.385337357978798</v>
      </c>
      <c r="E411" s="3">
        <v>0.97591209806196599</v>
      </c>
      <c r="F411" s="3">
        <v>0.99847482116941799</v>
      </c>
      <c r="G411" s="3">
        <v>1.35730342288009</v>
      </c>
      <c r="H411" s="3">
        <v>1.4358070424354601</v>
      </c>
      <c r="I411" s="3">
        <v>58.04</v>
      </c>
      <c r="J411" s="3">
        <v>64360</v>
      </c>
      <c r="K411" s="3">
        <v>4794992640</v>
      </c>
      <c r="L411" s="3">
        <v>716.48</v>
      </c>
    </row>
    <row r="412" spans="2:12" x14ac:dyDescent="0.35">
      <c r="B412" s="9" t="s">
        <v>17</v>
      </c>
      <c r="C412" s="3">
        <v>1.0402248152994001E-2</v>
      </c>
      <c r="D412" s="3">
        <v>39.547930092827997</v>
      </c>
      <c r="E412" s="3">
        <v>0.98169999931710605</v>
      </c>
      <c r="F412" s="3">
        <v>0.99890699105515801</v>
      </c>
      <c r="G412" s="3">
        <v>1.0961990442595</v>
      </c>
      <c r="H412" s="3">
        <v>1.1591273916590601</v>
      </c>
      <c r="I412" s="3">
        <v>82.07</v>
      </c>
      <c r="J412" s="3">
        <v>90760</v>
      </c>
      <c r="K412" s="3">
        <v>6174167040</v>
      </c>
      <c r="L412" s="3">
        <v>716.48</v>
      </c>
    </row>
    <row r="413" spans="2:12" x14ac:dyDescent="0.35">
      <c r="B413" s="9" t="s">
        <v>18</v>
      </c>
      <c r="C413" s="3">
        <v>1.00717034078032E-2</v>
      </c>
      <c r="D413" s="3">
        <v>39.830223661237902</v>
      </c>
      <c r="E413" s="3">
        <v>0.98320584340855599</v>
      </c>
      <c r="F413" s="3">
        <v>0.999004907898005</v>
      </c>
      <c r="G413" s="3">
        <v>1.0333076943057899</v>
      </c>
      <c r="H413" s="3">
        <v>1.10198677611467</v>
      </c>
      <c r="I413" s="3">
        <v>149.38</v>
      </c>
      <c r="J413" s="3">
        <v>133000</v>
      </c>
      <c r="K413" s="3">
        <v>8380846080</v>
      </c>
      <c r="L413" s="3">
        <v>716.48</v>
      </c>
    </row>
    <row r="414" spans="2:12" x14ac:dyDescent="0.35">
      <c r="B414" s="10" t="s">
        <v>32</v>
      </c>
    </row>
    <row r="415" spans="2:12" x14ac:dyDescent="0.35">
      <c r="B415" s="9" t="s">
        <v>11</v>
      </c>
      <c r="C415" s="3">
        <v>1.6967177281246401E-2</v>
      </c>
      <c r="D415" s="3">
        <v>35.366819910381899</v>
      </c>
      <c r="E415" s="3">
        <v>0.97214464059780203</v>
      </c>
      <c r="F415" s="3">
        <v>0.99851985972048296</v>
      </c>
      <c r="G415" s="3">
        <v>1.28752244008838</v>
      </c>
      <c r="H415" s="3">
        <v>1.5882213263821201</v>
      </c>
      <c r="I415" s="3">
        <v>71.92</v>
      </c>
      <c r="J415" s="3">
        <v>69640</v>
      </c>
      <c r="K415" s="3">
        <v>5070827520</v>
      </c>
      <c r="L415" s="3">
        <v>716.48</v>
      </c>
    </row>
    <row r="416" spans="2:12" x14ac:dyDescent="0.35">
      <c r="B416" s="9" t="s">
        <v>12</v>
      </c>
      <c r="C416" s="3">
        <v>1.22410074062603E-2</v>
      </c>
      <c r="D416" s="3">
        <v>38.166740485729001</v>
      </c>
      <c r="E416" s="3">
        <v>0.97972401441520396</v>
      </c>
      <c r="F416" s="3">
        <v>0.99863767975765405</v>
      </c>
      <c r="G416" s="3">
        <v>1.2014192341563801</v>
      </c>
      <c r="H416" s="3">
        <v>1.30408332247548</v>
      </c>
      <c r="I416" s="3">
        <v>61.9</v>
      </c>
      <c r="J416" s="3">
        <v>69640</v>
      </c>
      <c r="K416" s="3">
        <v>5070827520</v>
      </c>
      <c r="L416" s="3">
        <v>716.48</v>
      </c>
    </row>
    <row r="417" spans="2:12" x14ac:dyDescent="0.35">
      <c r="B417" s="9" t="s">
        <v>13</v>
      </c>
      <c r="C417" s="3">
        <v>1.33957142948082E-2</v>
      </c>
      <c r="D417" s="3">
        <v>37.393978517215402</v>
      </c>
      <c r="E417" s="3">
        <v>0.97737675009118197</v>
      </c>
      <c r="F417" s="3">
        <v>0.998525888239299</v>
      </c>
      <c r="G417" s="3">
        <v>1.3551746385277701</v>
      </c>
      <c r="H417" s="3">
        <v>1.4039822028846101</v>
      </c>
      <c r="I417" s="3">
        <v>61.8</v>
      </c>
      <c r="J417" s="3">
        <v>69640</v>
      </c>
      <c r="K417" s="3">
        <v>5070827520</v>
      </c>
      <c r="L417" s="3">
        <v>716.48</v>
      </c>
    </row>
    <row r="418" spans="2:12" x14ac:dyDescent="0.35">
      <c r="B418" s="9" t="s">
        <v>14</v>
      </c>
      <c r="C418" s="3">
        <v>2.4143336142710001E-2</v>
      </c>
      <c r="D418" s="3">
        <v>32.318279935341302</v>
      </c>
      <c r="E418" s="3">
        <v>0.942493340936149</v>
      </c>
      <c r="F418" s="3">
        <v>0.99715349508679096</v>
      </c>
      <c r="G418" s="3">
        <v>1.82458905536079</v>
      </c>
      <c r="H418" s="3">
        <v>2.3818617737375098</v>
      </c>
      <c r="I418" s="3">
        <v>61.29</v>
      </c>
      <c r="J418" s="3">
        <v>69640</v>
      </c>
      <c r="K418" s="3">
        <v>5070827520</v>
      </c>
      <c r="L418" s="3">
        <v>716.48</v>
      </c>
    </row>
    <row r="419" spans="2:12" x14ac:dyDescent="0.35">
      <c r="B419" s="9" t="s">
        <v>15</v>
      </c>
      <c r="C419" s="3">
        <v>2.57554441289473E-2</v>
      </c>
      <c r="D419" s="3">
        <v>31.764591935082802</v>
      </c>
      <c r="E419" s="3">
        <v>0.93970995175472105</v>
      </c>
      <c r="F419" s="3">
        <v>0.99306249710358696</v>
      </c>
      <c r="G419" s="3">
        <v>2.4715674443070998</v>
      </c>
      <c r="H419" s="3">
        <v>2.4497135132826502</v>
      </c>
      <c r="I419" s="3">
        <v>44.74</v>
      </c>
      <c r="J419" s="3">
        <v>53800</v>
      </c>
      <c r="K419" s="3">
        <v>4243322880</v>
      </c>
      <c r="L419" s="3">
        <v>716.48</v>
      </c>
    </row>
    <row r="420" spans="2:12" x14ac:dyDescent="0.35">
      <c r="B420" s="9" t="s">
        <v>16</v>
      </c>
      <c r="C420" s="3">
        <v>2.8183189805166001E-2</v>
      </c>
      <c r="D420" s="3">
        <v>30.992826850814598</v>
      </c>
      <c r="E420" s="3">
        <v>0.94269064649724299</v>
      </c>
      <c r="F420" s="3">
        <v>0.99123611096910602</v>
      </c>
      <c r="G420" s="3">
        <v>4.6162510327032296</v>
      </c>
      <c r="H420" s="3">
        <v>2.2524501795332799</v>
      </c>
      <c r="I420" s="3">
        <v>57.97</v>
      </c>
      <c r="J420" s="3">
        <v>64360</v>
      </c>
      <c r="K420" s="3">
        <v>4794992640</v>
      </c>
      <c r="L420" s="3">
        <v>716.48</v>
      </c>
    </row>
    <row r="421" spans="2:12" x14ac:dyDescent="0.35">
      <c r="B421" s="9" t="s">
        <v>17</v>
      </c>
      <c r="C421" s="3">
        <v>1.03377884579546E-2</v>
      </c>
      <c r="D421" s="3">
        <v>39.600506363300497</v>
      </c>
      <c r="E421" s="3">
        <v>0.98166592644214801</v>
      </c>
      <c r="F421" s="3">
        <v>0.99891235333557005</v>
      </c>
      <c r="G421" s="3">
        <v>1.0485959167499601</v>
      </c>
      <c r="H421" s="3">
        <v>1.1617108039909101</v>
      </c>
      <c r="I421" s="3">
        <v>81.23</v>
      </c>
      <c r="J421" s="3">
        <v>90760</v>
      </c>
      <c r="K421" s="3">
        <v>6174167040</v>
      </c>
      <c r="L421" s="3">
        <v>716.48</v>
      </c>
    </row>
    <row r="422" spans="2:12" x14ac:dyDescent="0.35">
      <c r="B422" s="9" t="s">
        <v>18</v>
      </c>
      <c r="C422" s="3">
        <v>9.6437405699583093E-3</v>
      </c>
      <c r="D422" s="3">
        <v>40.196602594651097</v>
      </c>
      <c r="E422" s="3">
        <v>0.98280821462921497</v>
      </c>
      <c r="F422" s="3">
        <v>0.99888970292680601</v>
      </c>
      <c r="G422" s="3">
        <v>1.0768243704579801</v>
      </c>
      <c r="H422" s="3">
        <v>1.09462404563281</v>
      </c>
      <c r="I422" s="3">
        <v>149.63999999999999</v>
      </c>
      <c r="J422" s="3">
        <v>133000</v>
      </c>
      <c r="K422" s="3">
        <v>8380846080</v>
      </c>
      <c r="L422" s="3">
        <v>716.48</v>
      </c>
    </row>
    <row r="423" spans="2:12" x14ac:dyDescent="0.35">
      <c r="B423" s="10" t="s">
        <v>33</v>
      </c>
    </row>
    <row r="424" spans="2:12" x14ac:dyDescent="0.35">
      <c r="B424" s="9" t="s">
        <v>11</v>
      </c>
      <c r="C424" s="3">
        <v>1.1415091183580001E-2</v>
      </c>
      <c r="D424" s="3">
        <v>38.764980706139099</v>
      </c>
      <c r="E424" s="3">
        <v>0.98024802540335199</v>
      </c>
      <c r="F424" s="3">
        <v>0.99867512179770901</v>
      </c>
      <c r="G424" s="3">
        <v>1.1816178380208899</v>
      </c>
      <c r="H424" s="3">
        <v>1.2520649219217801</v>
      </c>
      <c r="I424" s="3">
        <v>71.88</v>
      </c>
      <c r="J424" s="3">
        <v>69640</v>
      </c>
      <c r="K424" s="3">
        <v>5070827520</v>
      </c>
      <c r="L424" s="3">
        <v>716.48</v>
      </c>
    </row>
    <row r="425" spans="2:12" x14ac:dyDescent="0.35">
      <c r="B425" s="9" t="s">
        <v>12</v>
      </c>
      <c r="C425" s="3">
        <v>1.58974638553099E-2</v>
      </c>
      <c r="D425" s="3">
        <v>35.928602168687597</v>
      </c>
      <c r="E425" s="3">
        <v>0.97186119969337703</v>
      </c>
      <c r="F425" s="3">
        <v>0.99853699622879399</v>
      </c>
      <c r="G425" s="3">
        <v>1.24901240821533</v>
      </c>
      <c r="H425" s="3">
        <v>1.58624804204222</v>
      </c>
      <c r="I425" s="3">
        <v>62.01</v>
      </c>
      <c r="J425" s="3">
        <v>69640</v>
      </c>
      <c r="K425" s="3">
        <v>5070827520</v>
      </c>
      <c r="L425" s="3">
        <v>716.48</v>
      </c>
    </row>
    <row r="426" spans="2:12" x14ac:dyDescent="0.35">
      <c r="B426" s="9" t="s">
        <v>13</v>
      </c>
      <c r="C426" s="3">
        <v>1.3133841702508101E-2</v>
      </c>
      <c r="D426" s="3">
        <v>37.565706453776102</v>
      </c>
      <c r="E426" s="3">
        <v>0.97824313449722999</v>
      </c>
      <c r="F426" s="3">
        <v>0.998537391324267</v>
      </c>
      <c r="G426" s="3">
        <v>1.2636752531316999</v>
      </c>
      <c r="H426" s="3">
        <v>1.3809940272941701</v>
      </c>
      <c r="I426" s="3">
        <v>61.57</v>
      </c>
      <c r="J426" s="3">
        <v>69640</v>
      </c>
      <c r="K426" s="3">
        <v>5070827520</v>
      </c>
      <c r="L426" s="3">
        <v>716.48</v>
      </c>
    </row>
    <row r="427" spans="2:12" x14ac:dyDescent="0.35">
      <c r="B427" s="9" t="s">
        <v>14</v>
      </c>
      <c r="C427" s="3">
        <v>1.9327681429844201E-2</v>
      </c>
      <c r="D427" s="3">
        <v>34.239604317581701</v>
      </c>
      <c r="E427" s="3">
        <v>0.96010703709465595</v>
      </c>
      <c r="F427" s="3">
        <v>0.99763265433958004</v>
      </c>
      <c r="G427" s="3">
        <v>1.5314665628434501</v>
      </c>
      <c r="H427" s="3">
        <v>2.0132225904101699</v>
      </c>
      <c r="I427" s="3">
        <v>61.35</v>
      </c>
      <c r="J427" s="3">
        <v>69640</v>
      </c>
      <c r="K427" s="3">
        <v>5070827520</v>
      </c>
      <c r="L427" s="3">
        <v>716.48</v>
      </c>
    </row>
    <row r="428" spans="2:12" x14ac:dyDescent="0.35">
      <c r="B428" s="9" t="s">
        <v>15</v>
      </c>
      <c r="C428" s="3">
        <v>2.55790664845062E-2</v>
      </c>
      <c r="D428" s="3">
        <v>31.824079346824401</v>
      </c>
      <c r="E428" s="3">
        <v>0.94019746352605005</v>
      </c>
      <c r="F428" s="3">
        <v>0.993106205389505</v>
      </c>
      <c r="G428" s="3">
        <v>2.4683910096984998</v>
      </c>
      <c r="H428" s="3">
        <v>2.4221366245087301</v>
      </c>
      <c r="I428" s="3">
        <v>44.57</v>
      </c>
      <c r="J428" s="3">
        <v>53800</v>
      </c>
      <c r="K428" s="3">
        <v>4243322880</v>
      </c>
      <c r="L428" s="3">
        <v>716.48</v>
      </c>
    </row>
    <row r="429" spans="2:12" x14ac:dyDescent="0.35">
      <c r="B429" s="9" t="s">
        <v>16</v>
      </c>
      <c r="C429" s="3">
        <v>1.32597032446648E-2</v>
      </c>
      <c r="D429" s="3">
        <v>37.481470618430599</v>
      </c>
      <c r="E429" s="3">
        <v>0.97657485865471205</v>
      </c>
      <c r="F429" s="3">
        <v>0.998517782348047</v>
      </c>
      <c r="G429" s="3">
        <v>1.2582454965204</v>
      </c>
      <c r="H429" s="3">
        <v>1.4217608651290401</v>
      </c>
      <c r="I429" s="3">
        <v>57.87</v>
      </c>
      <c r="J429" s="3">
        <v>64360</v>
      </c>
      <c r="K429" s="3">
        <v>4794992640</v>
      </c>
      <c r="L429" s="3">
        <v>716.48</v>
      </c>
    </row>
    <row r="430" spans="2:12" x14ac:dyDescent="0.35">
      <c r="B430" s="9" t="s">
        <v>17</v>
      </c>
      <c r="C430" s="3">
        <v>1.1233297830600401E-2</v>
      </c>
      <c r="D430" s="3">
        <v>38.895807429918101</v>
      </c>
      <c r="E430" s="3">
        <v>0.98098785338051797</v>
      </c>
      <c r="F430" s="3">
        <v>0.99890635457872801</v>
      </c>
      <c r="G430" s="3">
        <v>1.20004802494229</v>
      </c>
      <c r="H430" s="3">
        <v>1.2006492855623301</v>
      </c>
      <c r="I430" s="3">
        <v>81.709999999999994</v>
      </c>
      <c r="J430" s="3">
        <v>90760</v>
      </c>
      <c r="K430" s="3">
        <v>6174167040</v>
      </c>
      <c r="L430" s="3">
        <v>716.48</v>
      </c>
    </row>
    <row r="431" spans="2:12" x14ac:dyDescent="0.35">
      <c r="B431" s="9" t="s">
        <v>18</v>
      </c>
      <c r="C431" s="3">
        <v>9.1585955712751698E-3</v>
      </c>
      <c r="D431" s="3">
        <v>40.627633628948203</v>
      </c>
      <c r="E431" s="3">
        <v>0.98372735468458306</v>
      </c>
      <c r="F431" s="3">
        <v>0.99902099762060903</v>
      </c>
      <c r="G431" s="3">
        <v>1.0108759650858099</v>
      </c>
      <c r="H431" s="3">
        <v>1.04955952470612</v>
      </c>
      <c r="I431" s="3">
        <v>162.9</v>
      </c>
      <c r="J431" s="3">
        <v>133000</v>
      </c>
      <c r="K431" s="3">
        <v>8380846080</v>
      </c>
      <c r="L431" s="3">
        <v>716.48</v>
      </c>
    </row>
    <row r="432" spans="2:12" x14ac:dyDescent="0.35">
      <c r="B432" s="10" t="s">
        <v>34</v>
      </c>
    </row>
    <row r="433" spans="2:12" x14ac:dyDescent="0.35">
      <c r="B433" s="9" t="s">
        <v>11</v>
      </c>
      <c r="C433" s="3">
        <v>1.2716869023456199E-2</v>
      </c>
      <c r="D433" s="3">
        <v>37.843697784200998</v>
      </c>
      <c r="E433" s="3">
        <v>0.97845940797288999</v>
      </c>
      <c r="F433" s="3">
        <v>0.99858592237420296</v>
      </c>
      <c r="G433" s="3">
        <v>1.2634077219870501</v>
      </c>
      <c r="H433" s="3">
        <v>1.33266040707599</v>
      </c>
      <c r="I433" s="3">
        <v>72.05</v>
      </c>
      <c r="J433" s="3">
        <v>69640</v>
      </c>
      <c r="K433" s="3">
        <v>5070827520</v>
      </c>
      <c r="L433" s="3">
        <v>716.48</v>
      </c>
    </row>
    <row r="434" spans="2:12" x14ac:dyDescent="0.35">
      <c r="B434" s="9" t="s">
        <v>12</v>
      </c>
      <c r="C434" s="3">
        <v>1.26778296127588E-2</v>
      </c>
      <c r="D434" s="3">
        <v>37.867727368485298</v>
      </c>
      <c r="E434" s="3">
        <v>0.97916460319005405</v>
      </c>
      <c r="F434" s="3">
        <v>0.99858200652127305</v>
      </c>
      <c r="G434" s="3">
        <v>1.24943322933428</v>
      </c>
      <c r="H434" s="3">
        <v>1.3424086878471799</v>
      </c>
      <c r="I434" s="3">
        <v>61.76</v>
      </c>
      <c r="J434" s="3">
        <v>69640</v>
      </c>
      <c r="K434" s="3">
        <v>5070827520</v>
      </c>
      <c r="L434" s="3">
        <v>716.48</v>
      </c>
    </row>
    <row r="435" spans="2:12" x14ac:dyDescent="0.35">
      <c r="B435" s="9" t="s">
        <v>13</v>
      </c>
      <c r="C435" s="3">
        <v>1.44097920686525E-2</v>
      </c>
      <c r="D435" s="3">
        <v>36.771379228683102</v>
      </c>
      <c r="E435" s="3">
        <v>0.97720505813047698</v>
      </c>
      <c r="F435" s="3">
        <v>0.99837009958637501</v>
      </c>
      <c r="G435" s="3">
        <v>1.4231896362040199</v>
      </c>
      <c r="H435" s="3">
        <v>1.4498440416751901</v>
      </c>
      <c r="I435" s="3">
        <v>61.82</v>
      </c>
      <c r="J435" s="3">
        <v>69640</v>
      </c>
      <c r="K435" s="3">
        <v>5070827520</v>
      </c>
      <c r="L435" s="3">
        <v>716.48</v>
      </c>
    </row>
    <row r="436" spans="2:12" x14ac:dyDescent="0.35">
      <c r="B436" s="9" t="s">
        <v>14</v>
      </c>
      <c r="C436" s="3">
        <v>2.0729795665862201E-2</v>
      </c>
      <c r="D436" s="3">
        <v>33.637105069906497</v>
      </c>
      <c r="E436" s="3">
        <v>0.96212568181711799</v>
      </c>
      <c r="F436" s="3">
        <v>0.99776949093005596</v>
      </c>
      <c r="G436" s="3">
        <v>1.7193868933971901</v>
      </c>
      <c r="H436" s="3">
        <v>2.07194364769548</v>
      </c>
      <c r="I436" s="3">
        <v>61.33</v>
      </c>
      <c r="J436" s="3">
        <v>69640</v>
      </c>
      <c r="K436" s="3">
        <v>5070827520</v>
      </c>
      <c r="L436" s="3">
        <v>716.48</v>
      </c>
    </row>
    <row r="437" spans="2:12" x14ac:dyDescent="0.35">
      <c r="B437" s="9" t="s">
        <v>15</v>
      </c>
      <c r="C437" s="3">
        <v>2.58748877479427E-2</v>
      </c>
      <c r="D437" s="3">
        <v>31.7247222137451</v>
      </c>
      <c r="E437" s="3">
        <v>0.93932754003878405</v>
      </c>
      <c r="F437" s="3">
        <v>0.99298864634342898</v>
      </c>
      <c r="G437" s="3">
        <v>2.4790769301752502</v>
      </c>
      <c r="H437" s="3">
        <v>2.4681601466835601</v>
      </c>
      <c r="I437" s="3">
        <v>44.57</v>
      </c>
      <c r="J437" s="3">
        <v>53800</v>
      </c>
      <c r="K437" s="3">
        <v>4243322880</v>
      </c>
      <c r="L437" s="3">
        <v>716.48</v>
      </c>
    </row>
    <row r="438" spans="2:12" x14ac:dyDescent="0.35">
      <c r="B438" s="9" t="s">
        <v>16</v>
      </c>
      <c r="C438" s="3">
        <v>1.4701666889525801E-2</v>
      </c>
      <c r="D438" s="3">
        <v>36.595727414083598</v>
      </c>
      <c r="E438" s="3">
        <v>0.97558657952853201</v>
      </c>
      <c r="F438" s="3">
        <v>0.99844300954357101</v>
      </c>
      <c r="G438" s="3">
        <v>1.3645703164216001</v>
      </c>
      <c r="H438" s="3">
        <v>1.4863274971268099</v>
      </c>
      <c r="I438" s="3">
        <v>57.74</v>
      </c>
      <c r="J438" s="3">
        <v>64360</v>
      </c>
      <c r="K438" s="3">
        <v>4794992640</v>
      </c>
      <c r="L438" s="3">
        <v>716.48</v>
      </c>
    </row>
    <row r="439" spans="2:12" x14ac:dyDescent="0.35">
      <c r="B439" s="9" t="s">
        <v>17</v>
      </c>
      <c r="C439" s="3">
        <v>1.0630509076538199E-2</v>
      </c>
      <c r="D439" s="3">
        <v>39.364010428258297</v>
      </c>
      <c r="E439" s="3">
        <v>0.981111898796594</v>
      </c>
      <c r="F439" s="3">
        <v>0.99887608073599998</v>
      </c>
      <c r="G439" s="3">
        <v>1.07829104578938</v>
      </c>
      <c r="H439" s="3">
        <v>1.1837440337580201</v>
      </c>
      <c r="I439" s="3">
        <v>81.790000000000006</v>
      </c>
      <c r="J439" s="3">
        <v>90760</v>
      </c>
      <c r="K439" s="3">
        <v>6174167040</v>
      </c>
      <c r="L439" s="3">
        <v>716.48</v>
      </c>
    </row>
    <row r="440" spans="2:12" x14ac:dyDescent="0.35">
      <c r="B440" s="9" t="s">
        <v>18</v>
      </c>
      <c r="C440" s="3">
        <v>9.5814538710144205E-3</v>
      </c>
      <c r="D440" s="3">
        <v>40.248717022707702</v>
      </c>
      <c r="E440" s="3">
        <v>0.98273139537917698</v>
      </c>
      <c r="F440" s="3">
        <v>0.998982378889825</v>
      </c>
      <c r="G440" s="3">
        <v>1.0191022767568301</v>
      </c>
      <c r="H440" s="3">
        <v>1.09925032485673</v>
      </c>
      <c r="I440" s="3">
        <v>166.73</v>
      </c>
      <c r="J440" s="3">
        <v>133000</v>
      </c>
      <c r="K440" s="3">
        <v>8380846080</v>
      </c>
      <c r="L440" s="3">
        <v>716.48</v>
      </c>
    </row>
    <row r="441" spans="2:12" x14ac:dyDescent="0.35">
      <c r="B441" s="10" t="s">
        <v>35</v>
      </c>
    </row>
    <row r="442" spans="2:12" x14ac:dyDescent="0.35">
      <c r="B442" s="9" t="s">
        <v>11</v>
      </c>
      <c r="C442" s="3">
        <v>1.4553267093863899E-2</v>
      </c>
      <c r="D442" s="3">
        <v>36.689371319861301</v>
      </c>
      <c r="E442" s="3">
        <v>0.97534165994094801</v>
      </c>
      <c r="F442" s="3">
        <v>0.99851222921477001</v>
      </c>
      <c r="G442" s="3">
        <v>1.2837507199556499</v>
      </c>
      <c r="H442" s="3">
        <v>1.4545632755048501</v>
      </c>
      <c r="I442" s="3">
        <v>72.03</v>
      </c>
      <c r="J442" s="3">
        <v>69640</v>
      </c>
      <c r="K442" s="3">
        <v>5070827520</v>
      </c>
      <c r="L442" s="3">
        <v>716.48</v>
      </c>
    </row>
    <row r="443" spans="2:12" x14ac:dyDescent="0.35">
      <c r="B443" s="9" t="s">
        <v>12</v>
      </c>
      <c r="C443" s="3">
        <v>1.2995920951174E-2</v>
      </c>
      <c r="D443" s="3">
        <v>37.656810834826203</v>
      </c>
      <c r="E443" s="3">
        <v>0.97822283571549895</v>
      </c>
      <c r="F443" s="3">
        <v>0.998575204488096</v>
      </c>
      <c r="G443" s="3">
        <v>1.23458074004213</v>
      </c>
      <c r="H443" s="3">
        <v>1.3664401748333399</v>
      </c>
      <c r="I443" s="3">
        <v>62.16</v>
      </c>
      <c r="J443" s="3">
        <v>69640</v>
      </c>
      <c r="K443" s="3">
        <v>5070827520</v>
      </c>
      <c r="L443" s="3">
        <v>716.48</v>
      </c>
    </row>
    <row r="444" spans="2:12" x14ac:dyDescent="0.35">
      <c r="B444" s="9" t="s">
        <v>13</v>
      </c>
      <c r="C444" s="3">
        <v>1.4324512587820601E-2</v>
      </c>
      <c r="D444" s="3">
        <v>36.820045394200598</v>
      </c>
      <c r="E444" s="3">
        <v>0.97631213708655495</v>
      </c>
      <c r="F444" s="3">
        <v>0.99851801773890203</v>
      </c>
      <c r="G444" s="3">
        <v>1.5854853027176501</v>
      </c>
      <c r="H444" s="3">
        <v>1.48606282729648</v>
      </c>
      <c r="I444" s="3">
        <v>62.1</v>
      </c>
      <c r="J444" s="3">
        <v>69640</v>
      </c>
      <c r="K444" s="3">
        <v>5070827520</v>
      </c>
      <c r="L444" s="3">
        <v>716.48</v>
      </c>
    </row>
    <row r="445" spans="2:12" x14ac:dyDescent="0.35">
      <c r="B445" s="9" t="s">
        <v>14</v>
      </c>
      <c r="C445" s="3">
        <v>1.9999513139319601E-2</v>
      </c>
      <c r="D445" s="3">
        <v>33.951055598253298</v>
      </c>
      <c r="E445" s="3">
        <v>0.95997666863021702</v>
      </c>
      <c r="F445" s="3">
        <v>0.99742552039907395</v>
      </c>
      <c r="G445" s="3">
        <v>1.62232130057463</v>
      </c>
      <c r="H445" s="3">
        <v>2.0582126195862198</v>
      </c>
      <c r="I445" s="3">
        <v>61.52</v>
      </c>
      <c r="J445" s="3">
        <v>69640</v>
      </c>
      <c r="K445" s="3">
        <v>5070827520</v>
      </c>
      <c r="L445" s="3">
        <v>716.48</v>
      </c>
    </row>
    <row r="446" spans="2:12" x14ac:dyDescent="0.35">
      <c r="B446" s="9" t="s">
        <v>15</v>
      </c>
      <c r="C446" s="3">
        <v>2.6002611182069701E-2</v>
      </c>
      <c r="D446" s="3">
        <v>31.681975915893702</v>
      </c>
      <c r="E446" s="3">
        <v>0.93889802811607803</v>
      </c>
      <c r="F446" s="3">
        <v>0.99293532215851099</v>
      </c>
      <c r="G446" s="3">
        <v>2.4867582635475598</v>
      </c>
      <c r="H446" s="3">
        <v>2.4831948871506402</v>
      </c>
      <c r="I446" s="3">
        <v>44.72</v>
      </c>
      <c r="J446" s="3">
        <v>53800</v>
      </c>
      <c r="K446" s="3">
        <v>4243322880</v>
      </c>
      <c r="L446" s="3">
        <v>716.48</v>
      </c>
    </row>
    <row r="447" spans="2:12" x14ac:dyDescent="0.35">
      <c r="B447" s="9" t="s">
        <v>16</v>
      </c>
      <c r="C447" s="3">
        <v>1.58067301846073E-2</v>
      </c>
      <c r="D447" s="3">
        <v>35.973278491357803</v>
      </c>
      <c r="E447" s="3">
        <v>0.97374212713964803</v>
      </c>
      <c r="F447" s="3">
        <v>0.99842525850472796</v>
      </c>
      <c r="G447" s="3">
        <v>1.3704120726774001</v>
      </c>
      <c r="H447" s="3">
        <v>1.5435683243529299</v>
      </c>
      <c r="I447" s="3">
        <v>58.23</v>
      </c>
      <c r="J447" s="3">
        <v>64360</v>
      </c>
      <c r="K447" s="3">
        <v>4794992640</v>
      </c>
      <c r="L447" s="3">
        <v>716.48</v>
      </c>
    </row>
    <row r="448" spans="2:12" x14ac:dyDescent="0.35">
      <c r="B448" s="9" t="s">
        <v>17</v>
      </c>
      <c r="C448" s="3">
        <v>1.08305366070205E-2</v>
      </c>
      <c r="D448" s="3">
        <v>39.208435986254401</v>
      </c>
      <c r="E448" s="3">
        <v>0.98205218515509396</v>
      </c>
      <c r="F448" s="3">
        <v>0.99891160498397602</v>
      </c>
      <c r="G448" s="3">
        <v>1.0535181140755101</v>
      </c>
      <c r="H448" s="3">
        <v>1.1599073138849101</v>
      </c>
      <c r="I448" s="3">
        <v>82.28</v>
      </c>
      <c r="J448" s="3">
        <v>90760</v>
      </c>
      <c r="K448" s="3">
        <v>6174167040</v>
      </c>
      <c r="L448" s="3">
        <v>716.48</v>
      </c>
    </row>
    <row r="449" spans="2:12" x14ac:dyDescent="0.35">
      <c r="B449" s="9" t="s">
        <v>18</v>
      </c>
      <c r="C449" s="3">
        <v>1.0011212916471999E-2</v>
      </c>
      <c r="D449" s="3">
        <v>39.887393431390599</v>
      </c>
      <c r="E449" s="3">
        <v>0.98318958730016204</v>
      </c>
      <c r="F449" s="3">
        <v>0.99899351656167101</v>
      </c>
      <c r="G449" s="3">
        <v>1.04060659358164</v>
      </c>
      <c r="H449" s="3">
        <v>1.0906800382739501</v>
      </c>
      <c r="I449" s="3">
        <v>163.29</v>
      </c>
      <c r="J449" s="3">
        <v>133000</v>
      </c>
      <c r="K449" s="3">
        <v>8380846080</v>
      </c>
      <c r="L449" s="3">
        <v>716.48</v>
      </c>
    </row>
    <row r="450" spans="2:12" x14ac:dyDescent="0.35">
      <c r="B450" s="10" t="s">
        <v>36</v>
      </c>
    </row>
    <row r="451" spans="2:12" x14ac:dyDescent="0.35">
      <c r="B451" s="9" t="s">
        <v>11</v>
      </c>
      <c r="C451" s="3">
        <v>1.1577444341499101E-2</v>
      </c>
      <c r="D451" s="3">
        <v>38.640525399680598</v>
      </c>
      <c r="E451" s="3">
        <v>0.97973552334290304</v>
      </c>
      <c r="F451" s="3">
        <v>0.99854973589553697</v>
      </c>
      <c r="G451" s="3">
        <v>1.2150586541369199</v>
      </c>
      <c r="H451" s="3">
        <v>1.26562220709402</v>
      </c>
      <c r="I451" s="3">
        <v>72.12</v>
      </c>
      <c r="J451" s="3">
        <v>69640</v>
      </c>
      <c r="K451" s="3">
        <v>5070827520</v>
      </c>
      <c r="L451" s="3">
        <v>716.48</v>
      </c>
    </row>
    <row r="452" spans="2:12" x14ac:dyDescent="0.35">
      <c r="B452" s="9" t="s">
        <v>12</v>
      </c>
      <c r="C452" s="3">
        <v>1.25139973226879E-2</v>
      </c>
      <c r="D452" s="3">
        <v>37.978511602258997</v>
      </c>
      <c r="E452" s="3">
        <v>0.97934669139709296</v>
      </c>
      <c r="F452" s="3">
        <v>0.99863340212798202</v>
      </c>
      <c r="G452" s="3">
        <v>1.22427396449527</v>
      </c>
      <c r="H452" s="3">
        <v>1.3067578751440601</v>
      </c>
      <c r="I452" s="3">
        <v>61.99</v>
      </c>
      <c r="J452" s="3">
        <v>69640</v>
      </c>
      <c r="K452" s="3">
        <v>5070827520</v>
      </c>
      <c r="L452" s="3">
        <v>716.48</v>
      </c>
    </row>
    <row r="453" spans="2:12" x14ac:dyDescent="0.35">
      <c r="B453" s="9" t="s">
        <v>13</v>
      </c>
      <c r="C453" s="3">
        <v>1.3916399313799E-2</v>
      </c>
      <c r="D453" s="3">
        <v>37.071268445273603</v>
      </c>
      <c r="E453" s="3">
        <v>0.97843834751246495</v>
      </c>
      <c r="F453" s="3">
        <v>0.99845590612761204</v>
      </c>
      <c r="G453" s="3">
        <v>1.3317705460462399</v>
      </c>
      <c r="H453" s="3">
        <v>1.3833602609547599</v>
      </c>
      <c r="I453" s="3">
        <v>61.94</v>
      </c>
      <c r="J453" s="3">
        <v>69640</v>
      </c>
      <c r="K453" s="3">
        <v>5070827520</v>
      </c>
      <c r="L453" s="3">
        <v>716.48</v>
      </c>
    </row>
    <row r="454" spans="2:12" x14ac:dyDescent="0.35">
      <c r="B454" s="9" t="s">
        <v>14</v>
      </c>
      <c r="C454" s="3">
        <v>1.9650005711937799E-2</v>
      </c>
      <c r="D454" s="3">
        <v>34.103161545710101</v>
      </c>
      <c r="E454" s="3">
        <v>0.95860217140508097</v>
      </c>
      <c r="F454" s="3">
        <v>0.99758548883477305</v>
      </c>
      <c r="G454" s="3">
        <v>1.6653770947633499</v>
      </c>
      <c r="H454" s="3">
        <v>2.0432414852557899</v>
      </c>
      <c r="I454" s="3">
        <v>61.64</v>
      </c>
      <c r="J454" s="3">
        <v>69640</v>
      </c>
      <c r="K454" s="3">
        <v>5070827520</v>
      </c>
      <c r="L454" s="3">
        <v>716.48</v>
      </c>
    </row>
    <row r="455" spans="2:12" x14ac:dyDescent="0.35">
      <c r="B455" s="9" t="s">
        <v>15</v>
      </c>
      <c r="C455" s="3">
        <v>2.57076985387358E-2</v>
      </c>
      <c r="D455" s="3">
        <v>31.780632150099201</v>
      </c>
      <c r="E455" s="3">
        <v>0.93984726461869605</v>
      </c>
      <c r="F455" s="3">
        <v>0.99307395999654202</v>
      </c>
      <c r="G455" s="3">
        <v>2.4703266724118</v>
      </c>
      <c r="H455" s="3">
        <v>2.44293647152212</v>
      </c>
      <c r="I455" s="3">
        <v>44.96</v>
      </c>
      <c r="J455" s="3">
        <v>53800</v>
      </c>
      <c r="K455" s="3">
        <v>4243322880</v>
      </c>
      <c r="L455" s="3">
        <v>716.48</v>
      </c>
    </row>
    <row r="456" spans="2:12" x14ac:dyDescent="0.35">
      <c r="B456" s="9" t="s">
        <v>16</v>
      </c>
      <c r="C456" s="3">
        <v>1.4949303574817E-2</v>
      </c>
      <c r="D456" s="3">
        <v>36.451778761899703</v>
      </c>
      <c r="E456" s="3">
        <v>0.976211799733957</v>
      </c>
      <c r="F456" s="3">
        <v>0.99853511019226004</v>
      </c>
      <c r="G456" s="3">
        <v>1.26057721805349</v>
      </c>
      <c r="H456" s="3">
        <v>1.45269553893196</v>
      </c>
      <c r="I456" s="3">
        <v>58.07</v>
      </c>
      <c r="J456" s="3">
        <v>64360</v>
      </c>
      <c r="K456" s="3">
        <v>4794992640</v>
      </c>
      <c r="L456" s="3">
        <v>716.48</v>
      </c>
    </row>
    <row r="457" spans="2:12" x14ac:dyDescent="0.35">
      <c r="B457" s="9" t="s">
        <v>17</v>
      </c>
      <c r="C457" s="3">
        <v>1.0266737752302101E-2</v>
      </c>
      <c r="D457" s="3">
        <v>39.661280575295699</v>
      </c>
      <c r="E457" s="3">
        <v>0.98127221950793397</v>
      </c>
      <c r="F457" s="3">
        <v>0.99878912354326599</v>
      </c>
      <c r="G457" s="3">
        <v>1.1217079694296701</v>
      </c>
      <c r="H457" s="3">
        <v>1.1694952986540199</v>
      </c>
      <c r="I457" s="3">
        <v>81.95</v>
      </c>
      <c r="J457" s="3">
        <v>90760</v>
      </c>
      <c r="K457" s="3">
        <v>6174167040</v>
      </c>
      <c r="L457" s="3">
        <v>716.48</v>
      </c>
    </row>
    <row r="458" spans="2:12" x14ac:dyDescent="0.35">
      <c r="B458" s="9" t="s">
        <v>18</v>
      </c>
      <c r="C458" s="3">
        <v>1.31090818394657E-2</v>
      </c>
      <c r="D458" s="3">
        <v>37.598198330033703</v>
      </c>
      <c r="E458" s="3">
        <v>0.97931641923471702</v>
      </c>
      <c r="F458" s="3">
        <v>0.99898013440080102</v>
      </c>
      <c r="G458" s="3">
        <v>1.0921396162154799</v>
      </c>
      <c r="H458" s="3">
        <v>1.21733735869537</v>
      </c>
      <c r="I458" s="3">
        <v>166.63</v>
      </c>
      <c r="J458" s="3">
        <v>133000</v>
      </c>
      <c r="K458" s="3">
        <v>8380846080</v>
      </c>
      <c r="L458" s="3">
        <v>716.48</v>
      </c>
    </row>
    <row r="459" spans="2:12" x14ac:dyDescent="0.35">
      <c r="B459" s="10" t="s">
        <v>37</v>
      </c>
    </row>
    <row r="460" spans="2:12" x14ac:dyDescent="0.35">
      <c r="B460" s="9" t="s">
        <v>11</v>
      </c>
      <c r="C460" s="3">
        <v>1.41467307968552E-2</v>
      </c>
      <c r="D460" s="3">
        <v>36.929152294536799</v>
      </c>
      <c r="E460" s="3">
        <v>0.97535985227013</v>
      </c>
      <c r="F460" s="3">
        <v>0.99851958210474101</v>
      </c>
      <c r="G460" s="3">
        <v>1.28403940821245</v>
      </c>
      <c r="H460" s="3">
        <v>1.45245274705131</v>
      </c>
      <c r="I460" s="3">
        <v>71.94</v>
      </c>
      <c r="J460" s="3">
        <v>69640</v>
      </c>
      <c r="K460" s="3">
        <v>5070827520</v>
      </c>
      <c r="L460" s="3">
        <v>716.48</v>
      </c>
    </row>
    <row r="461" spans="2:12" x14ac:dyDescent="0.35">
      <c r="B461" s="9" t="s">
        <v>12</v>
      </c>
      <c r="C461" s="3">
        <v>1.6896279493615302E-2</v>
      </c>
      <c r="D461" s="3">
        <v>35.403419855493901</v>
      </c>
      <c r="E461" s="3">
        <v>0.97758387578442096</v>
      </c>
      <c r="F461" s="3">
        <v>0.99841482541433202</v>
      </c>
      <c r="G461" s="3">
        <v>1.37091627352081</v>
      </c>
      <c r="H461" s="3">
        <v>1.44586737747436</v>
      </c>
      <c r="I461" s="3">
        <v>62.02</v>
      </c>
      <c r="J461" s="3">
        <v>69640</v>
      </c>
      <c r="K461" s="3">
        <v>5070827520</v>
      </c>
      <c r="L461" s="3">
        <v>716.48</v>
      </c>
    </row>
    <row r="462" spans="2:12" x14ac:dyDescent="0.35">
      <c r="B462" s="9" t="s">
        <v>13</v>
      </c>
      <c r="C462" s="3">
        <v>1.5707146108559399E-2</v>
      </c>
      <c r="D462" s="3">
        <v>36.030604633093503</v>
      </c>
      <c r="E462" s="3">
        <v>0.97646826099908501</v>
      </c>
      <c r="F462" s="3">
        <v>0.99847325103382001</v>
      </c>
      <c r="G462" s="3">
        <v>1.44653241645192</v>
      </c>
      <c r="H462" s="3">
        <v>1.48993522439076</v>
      </c>
      <c r="I462" s="3">
        <v>61.67</v>
      </c>
      <c r="J462" s="3">
        <v>69640</v>
      </c>
      <c r="K462" s="3">
        <v>5070827520</v>
      </c>
      <c r="L462" s="3">
        <v>716.48</v>
      </c>
    </row>
    <row r="463" spans="2:12" x14ac:dyDescent="0.35">
      <c r="B463" s="9" t="s">
        <v>14</v>
      </c>
      <c r="C463" s="3">
        <v>2.4248331491424299E-2</v>
      </c>
      <c r="D463" s="3">
        <v>32.285659201113198</v>
      </c>
      <c r="E463" s="3">
        <v>0.94990770946560799</v>
      </c>
      <c r="F463" s="3">
        <v>0.99727225364358596</v>
      </c>
      <c r="G463" s="3">
        <v>1.7614605326677699</v>
      </c>
      <c r="H463" s="3">
        <v>2.3351729484488302</v>
      </c>
      <c r="I463" s="3">
        <v>61.38</v>
      </c>
      <c r="J463" s="3">
        <v>69640</v>
      </c>
      <c r="K463" s="3">
        <v>5070827520</v>
      </c>
      <c r="L463" s="3">
        <v>716.48</v>
      </c>
    </row>
    <row r="464" spans="2:12" x14ac:dyDescent="0.35">
      <c r="B464" s="9" t="s">
        <v>15</v>
      </c>
      <c r="C464" s="3">
        <v>2.60047110858375E-2</v>
      </c>
      <c r="D464" s="3">
        <v>31.681099139036501</v>
      </c>
      <c r="E464" s="3">
        <v>0.93888315409376299</v>
      </c>
      <c r="F464" s="3">
        <v>0.99293755864534206</v>
      </c>
      <c r="G464" s="3">
        <v>2.48659242556176</v>
      </c>
      <c r="H464" s="3">
        <v>2.4847481148565902</v>
      </c>
      <c r="I464" s="3">
        <v>44.7</v>
      </c>
      <c r="J464" s="3">
        <v>53800</v>
      </c>
      <c r="K464" s="3">
        <v>4243322880</v>
      </c>
      <c r="L464" s="3">
        <v>716.48</v>
      </c>
    </row>
    <row r="465" spans="2:13" x14ac:dyDescent="0.35">
      <c r="B465" s="9" t="s">
        <v>16</v>
      </c>
      <c r="C465" s="3">
        <v>1.8369824024490899E-2</v>
      </c>
      <c r="D465" s="3">
        <v>34.681692442714997</v>
      </c>
      <c r="E465" s="3">
        <v>0.97402157069138895</v>
      </c>
      <c r="F465" s="3">
        <v>0.99842524249331399</v>
      </c>
      <c r="G465" s="3">
        <v>1.4229893126833999</v>
      </c>
      <c r="H465" s="3">
        <v>1.5744715152526501</v>
      </c>
      <c r="I465" s="3">
        <v>57.92</v>
      </c>
      <c r="J465" s="3">
        <v>64360</v>
      </c>
      <c r="K465" s="3">
        <v>4794992640</v>
      </c>
      <c r="L465" s="3">
        <v>716.48</v>
      </c>
    </row>
    <row r="466" spans="2:13" x14ac:dyDescent="0.35">
      <c r="B466" s="9" t="s">
        <v>17</v>
      </c>
      <c r="C466" s="3">
        <v>1.0204348264972201E-2</v>
      </c>
      <c r="D466" s="3">
        <v>39.712257512204999</v>
      </c>
      <c r="E466" s="3">
        <v>0.98166980240389501</v>
      </c>
      <c r="F466" s="3">
        <v>0.99888182943876402</v>
      </c>
      <c r="G466" s="3">
        <v>1.07410156387833</v>
      </c>
      <c r="H466" s="3">
        <v>1.1519688198003599</v>
      </c>
      <c r="I466" s="3">
        <v>81.739999999999995</v>
      </c>
      <c r="J466" s="3">
        <v>90760</v>
      </c>
      <c r="K466" s="3">
        <v>6174167040</v>
      </c>
      <c r="L466" s="3">
        <v>716.48</v>
      </c>
    </row>
    <row r="467" spans="2:13" x14ac:dyDescent="0.35">
      <c r="B467" s="9" t="s">
        <v>18</v>
      </c>
      <c r="C467" s="3">
        <v>9.8820598209773403E-3</v>
      </c>
      <c r="D467" s="3">
        <v>39.994236383399297</v>
      </c>
      <c r="E467" s="3">
        <v>0.98259303150958899</v>
      </c>
      <c r="F467" s="3">
        <v>0.99893689856701695</v>
      </c>
      <c r="G467" s="3">
        <v>1.06013233402829</v>
      </c>
      <c r="H467" s="3">
        <v>1.10776074056257</v>
      </c>
      <c r="I467" s="3">
        <v>151.82</v>
      </c>
      <c r="J467" s="3">
        <v>133000</v>
      </c>
      <c r="K467" s="3">
        <v>8380846080</v>
      </c>
      <c r="L467" s="3">
        <v>716.48</v>
      </c>
    </row>
    <row r="468" spans="2:13" x14ac:dyDescent="0.35">
      <c r="B468" s="10" t="s">
        <v>38</v>
      </c>
    </row>
    <row r="469" spans="2:13" x14ac:dyDescent="0.35">
      <c r="B469" s="9" t="s">
        <v>11</v>
      </c>
      <c r="C469" s="3">
        <v>1.19542874943928E-2</v>
      </c>
      <c r="D469" s="3">
        <v>38.371345554134898</v>
      </c>
      <c r="E469" s="3">
        <v>0.97743197105338098</v>
      </c>
      <c r="F469" s="3">
        <v>0.99765822315285901</v>
      </c>
      <c r="G469" s="3">
        <v>1.50987485237257</v>
      </c>
      <c r="H469" s="3">
        <v>1.2901344753647199</v>
      </c>
      <c r="I469" s="3">
        <v>71.56</v>
      </c>
      <c r="J469" s="3">
        <v>69640</v>
      </c>
      <c r="K469" s="3">
        <v>5070827520</v>
      </c>
      <c r="L469" s="3">
        <v>716.48</v>
      </c>
    </row>
    <row r="470" spans="2:13" x14ac:dyDescent="0.35">
      <c r="B470" s="9" t="s">
        <v>12</v>
      </c>
      <c r="C470" s="3">
        <v>1.2501212470187199E-2</v>
      </c>
      <c r="D470" s="3">
        <v>37.991265940177499</v>
      </c>
      <c r="E470" s="3">
        <v>0.97970519749916096</v>
      </c>
      <c r="F470" s="3">
        <v>0.99866600239396797</v>
      </c>
      <c r="G470" s="3">
        <v>1.22387159565074</v>
      </c>
      <c r="H470" s="3">
        <v>1.2885538201803901</v>
      </c>
      <c r="I470" s="3">
        <v>61.88</v>
      </c>
      <c r="J470" s="3">
        <v>69640</v>
      </c>
      <c r="K470" s="3">
        <v>5070827520</v>
      </c>
      <c r="L470" s="3">
        <v>716.48</v>
      </c>
    </row>
    <row r="471" spans="2:13" x14ac:dyDescent="0.35">
      <c r="B471" s="9" t="s">
        <v>13</v>
      </c>
      <c r="C471" s="3">
        <v>1.24549332695738E-2</v>
      </c>
      <c r="D471" s="3">
        <v>38.018830353115</v>
      </c>
      <c r="E471" s="3">
        <v>0.97868569656414695</v>
      </c>
      <c r="F471" s="3">
        <v>0.99858778038486595</v>
      </c>
      <c r="G471" s="3">
        <v>1.19536917921347</v>
      </c>
      <c r="H471" s="3">
        <v>1.3339610245043401</v>
      </c>
      <c r="I471" s="3">
        <v>61.85</v>
      </c>
      <c r="J471" s="3">
        <v>69640</v>
      </c>
      <c r="K471" s="3">
        <v>5070827520</v>
      </c>
      <c r="L471" s="3">
        <v>716.48</v>
      </c>
    </row>
    <row r="472" spans="2:13" x14ac:dyDescent="0.35">
      <c r="B472" s="9" t="s">
        <v>14</v>
      </c>
      <c r="C472" s="3">
        <v>2.7699039076749699E-2</v>
      </c>
      <c r="D472" s="3">
        <v>31.135143244923</v>
      </c>
      <c r="E472" s="3">
        <v>0.93780549255729695</v>
      </c>
      <c r="F472" s="3">
        <v>0.99688033806242204</v>
      </c>
      <c r="G472" s="3">
        <v>1.96892619653666</v>
      </c>
      <c r="H472" s="3">
        <v>2.5588774385791999</v>
      </c>
      <c r="I472" s="3">
        <v>61.52</v>
      </c>
      <c r="J472" s="3">
        <v>69640</v>
      </c>
      <c r="K472" s="3">
        <v>5070827520</v>
      </c>
      <c r="L472" s="3">
        <v>716.48</v>
      </c>
    </row>
    <row r="473" spans="2:13" x14ac:dyDescent="0.35">
      <c r="B473" s="9" t="s">
        <v>15</v>
      </c>
      <c r="C473" s="3">
        <v>2.5673432174674701E-2</v>
      </c>
      <c r="D473" s="3">
        <v>31.792386840310002</v>
      </c>
      <c r="E473" s="3">
        <v>0.93973749310041899</v>
      </c>
      <c r="F473" s="3">
        <v>0.99307077389541298</v>
      </c>
      <c r="G473" s="3">
        <v>2.4735120196108902</v>
      </c>
      <c r="H473" s="3">
        <v>2.4353637127232801</v>
      </c>
      <c r="I473" s="3">
        <v>44.69</v>
      </c>
      <c r="J473" s="3">
        <v>53800</v>
      </c>
      <c r="K473" s="3">
        <v>4243322880</v>
      </c>
      <c r="L473" s="3">
        <v>716.48</v>
      </c>
    </row>
    <row r="474" spans="2:13" x14ac:dyDescent="0.35">
      <c r="B474" s="9" t="s">
        <v>16</v>
      </c>
      <c r="C474" s="3">
        <v>1.4321103550827699E-2</v>
      </c>
      <c r="D474" s="3">
        <v>36.821936766162203</v>
      </c>
      <c r="E474" s="3">
        <v>0.97690339197283305</v>
      </c>
      <c r="F474" s="3">
        <v>0.99856144894130405</v>
      </c>
      <c r="G474" s="3">
        <v>1.21849872522962</v>
      </c>
      <c r="H474" s="3">
        <v>1.42484597619977</v>
      </c>
      <c r="I474" s="3">
        <v>57.87</v>
      </c>
      <c r="J474" s="3">
        <v>64360</v>
      </c>
      <c r="K474" s="3">
        <v>4794992640</v>
      </c>
      <c r="L474" s="3">
        <v>716.48</v>
      </c>
    </row>
    <row r="475" spans="2:13" x14ac:dyDescent="0.35">
      <c r="B475" s="9" t="s">
        <v>17</v>
      </c>
      <c r="C475" s="3">
        <v>9.9906185758804993E-3</v>
      </c>
      <c r="D475" s="3">
        <v>39.891075813456602</v>
      </c>
      <c r="E475" s="3">
        <v>0.98192175868609899</v>
      </c>
      <c r="F475" s="3">
        <v>0.998907948973349</v>
      </c>
      <c r="G475" s="3">
        <v>1.07793142234255</v>
      </c>
      <c r="H475" s="3">
        <v>1.14900900001221</v>
      </c>
      <c r="I475" s="3">
        <v>82.14</v>
      </c>
      <c r="J475" s="3">
        <v>90760</v>
      </c>
      <c r="K475" s="3">
        <v>6174167040</v>
      </c>
      <c r="L475" s="3">
        <v>716.48</v>
      </c>
    </row>
    <row r="476" spans="2:13" x14ac:dyDescent="0.35">
      <c r="B476" s="9" t="s">
        <v>18</v>
      </c>
      <c r="C476" s="3">
        <v>1.2215209201597899E-2</v>
      </c>
      <c r="D476" s="3">
        <v>38.202580842850701</v>
      </c>
      <c r="E476" s="3">
        <v>0.97966587953783102</v>
      </c>
      <c r="F476" s="3">
        <v>0.99901355358884203</v>
      </c>
      <c r="G476" s="3">
        <v>1.0602295034969</v>
      </c>
      <c r="H476" s="3">
        <v>1.19207547716326</v>
      </c>
      <c r="I476" s="3">
        <v>154.41999999999999</v>
      </c>
      <c r="J476" s="3">
        <v>133000</v>
      </c>
      <c r="K476" s="3">
        <v>8380846080</v>
      </c>
      <c r="L476" s="3">
        <v>716.48</v>
      </c>
    </row>
    <row r="477" spans="2:13" x14ac:dyDescent="0.35">
      <c r="B477" s="10" t="s">
        <v>19</v>
      </c>
      <c r="C477" s="10">
        <f>(SUM(C388:C395)+SUM(C397:C404)+SUM(C406:C413)+SUM(C415:C422)+SUM(C424:C431)+SUM(C433:C440)+SUM(C442:C449)+SUM(C451:C458)+SUM(C460:C467)+SUM(C469:C476))/80</f>
        <v>1.5719489848667972E-2</v>
      </c>
      <c r="D477" s="10">
        <f t="shared" ref="D477" si="17">(SUM(D388:D395)+SUM(D397:D404)+SUM(D406:D413)+SUM(D415:D422)+SUM(D424:D431)+SUM(D433:D440)+SUM(D442:D449)+SUM(D451:D458)+SUM(D460:D467)+SUM(D469:D476))/80</f>
        <v>36.510493759015063</v>
      </c>
      <c r="E477" s="10">
        <f t="shared" ref="E477" si="18">(SUM(E388:E395)+SUM(E397:E404)+SUM(E406:E413)+SUM(E415:E422)+SUM(E424:E431)+SUM(E433:E440)+SUM(E442:E449)+SUM(E451:E458)+SUM(E460:E467)+SUM(E469:E476))/80</f>
        <v>0.96998536247787415</v>
      </c>
      <c r="F477" s="10">
        <f t="shared" ref="F477:L477" si="19">(SUM(F388:F395)+SUM(F397:F404)+SUM(F406:F413)+SUM(F415:F422)+SUM(F424:F431)+SUM(F433:F440)+SUM(F442:F449)+SUM(F451:F458)+SUM(F460:F467)+SUM(F469:F476))/80</f>
        <v>0.99769777839579166</v>
      </c>
      <c r="G477" s="10">
        <f t="shared" si="19"/>
        <v>1.4848838375690019</v>
      </c>
      <c r="H477" s="10">
        <f t="shared" si="19"/>
        <v>1.5852645841811692</v>
      </c>
      <c r="I477" s="10">
        <f t="shared" si="19"/>
        <v>74.822624999999988</v>
      </c>
      <c r="J477" s="10">
        <f t="shared" si="19"/>
        <v>77560</v>
      </c>
      <c r="K477" s="10">
        <f t="shared" si="19"/>
        <v>5484579840</v>
      </c>
      <c r="L477" s="10">
        <f t="shared" si="19"/>
        <v>716.4799999999999</v>
      </c>
      <c r="M477" s="10"/>
    </row>
    <row r="478" spans="2:13" x14ac:dyDescent="0.35">
      <c r="B478" s="17" t="s">
        <v>142</v>
      </c>
      <c r="C478" s="12">
        <f>SUM(C388:C391,C393:C395,C397:C400,C402:C404,C406:C409,C411:C413,C415:C418,C420:C422,C424:C427,C429:C431,C433:C436,C438:C440,C442:C445,C447:C449,C451:C454,C456:C458,C460:C463,C465:C467,C469:C472,C474:C476)/70</f>
        <v>1.4278740156282832E-2</v>
      </c>
      <c r="D478" s="12">
        <f t="shared" ref="D478:L478" si="20">SUM(D388:D391,D393:D395,D397:D400,D402:D404,D406:D409,D411:D413,D415:D418,D420:D422,D424:D427,D429:D431,D433:D436,D438:D440,D442:D445,D447:D449,D451:D454,D456:D458,D460:D463,D465:D467,D469:D472,D474:D476)/70</f>
        <v>37.190822162454822</v>
      </c>
      <c r="E478" s="12">
        <f t="shared" si="20"/>
        <v>0.97433971167967737</v>
      </c>
      <c r="F478" s="12">
        <f t="shared" si="20"/>
        <v>0.9983662849903997</v>
      </c>
      <c r="G478" s="12">
        <f t="shared" si="20"/>
        <v>1.3431296266887016</v>
      </c>
      <c r="H478" s="12">
        <f t="shared" si="20"/>
        <v>1.4608399830397392</v>
      </c>
      <c r="I478" s="12">
        <f t="shared" si="20"/>
        <v>79.127142857142871</v>
      </c>
      <c r="J478" s="12">
        <f t="shared" si="20"/>
        <v>80954.28571428571</v>
      </c>
      <c r="K478" s="12">
        <f t="shared" si="20"/>
        <v>5661902262.8571424</v>
      </c>
      <c r="L478" s="12">
        <f t="shared" si="20"/>
        <v>716.48000000000093</v>
      </c>
    </row>
    <row r="482" spans="2:12" x14ac:dyDescent="0.35">
      <c r="B482" s="10"/>
    </row>
    <row r="483" spans="2:12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35">
      <c r="B491" s="10"/>
    </row>
    <row r="492" spans="2:12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35">
      <c r="B500" s="10"/>
    </row>
    <row r="501" spans="2:12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35">
      <c r="B509" s="10"/>
    </row>
    <row r="510" spans="2:12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35">
      <c r="B518" s="10"/>
    </row>
    <row r="519" spans="2:12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35">
      <c r="B527" s="10"/>
    </row>
    <row r="528" spans="2:12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35">
      <c r="B536" s="10"/>
    </row>
    <row r="537" spans="2:12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35">
      <c r="B545" s="10"/>
    </row>
    <row r="546" spans="2:12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35">
      <c r="B554" s="10"/>
    </row>
    <row r="555" spans="2:12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35">
      <c r="B563" s="10"/>
    </row>
    <row r="564" spans="2:13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SpectraLift Ablations</vt:lpstr>
      <vt:lpstr>SpectraLift</vt:lpstr>
      <vt:lpstr>MIMO</vt:lpstr>
      <vt:lpstr>FusFormer</vt:lpstr>
      <vt:lpstr>FeINFN</vt:lpstr>
      <vt:lpstr>GuidedNet</vt:lpstr>
      <vt:lpstr>SSSR</vt:lpstr>
      <vt:lpstr>SDP</vt:lpstr>
      <vt:lpstr>C2FF</vt:lpstr>
      <vt:lpstr>MIAE</vt:lpstr>
      <vt:lpstr>All comps SpectraLift</vt:lpstr>
      <vt:lpstr>Invidividual metrics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shah</dc:creator>
  <cp:lastModifiedBy>ritik shah</cp:lastModifiedBy>
  <dcterms:created xsi:type="dcterms:W3CDTF">2025-05-14T13:11:41Z</dcterms:created>
  <dcterms:modified xsi:type="dcterms:W3CDTF">2025-07-16T12:17:16Z</dcterms:modified>
</cp:coreProperties>
</file>