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ALMEIA\Desktop\"/>
    </mc:Choice>
  </mc:AlternateContent>
  <bookViews>
    <workbookView xWindow="0" yWindow="0" windowWidth="8970" windowHeight="2760" activeTab="1"/>
  </bookViews>
  <sheets>
    <sheet name="Extra info about organisations" sheetId="6" r:id="rId1"/>
    <sheet name="Database used to run Matlab" sheetId="4" r:id="rId2"/>
    <sheet name="Sheet1" sheetId="3" r:id="rId3"/>
  </sheets>
  <definedNames>
    <definedName name="_xlnm._FilterDatabase" localSheetId="1" hidden="1">'Database used to run Matlab'!$A$1:$S$92</definedName>
    <definedName name="_xlnm._FilterDatabase" localSheetId="0" hidden="1">'Extra info about organisations'!$A$1:$Q$92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64" i="4" l="1"/>
  <c r="R53" i="4" l="1"/>
  <c r="R49" i="4"/>
  <c r="R33" i="4"/>
  <c r="R76" i="4"/>
  <c r="R52" i="4"/>
  <c r="R35" i="4"/>
  <c r="R25" i="4"/>
  <c r="R39" i="4"/>
  <c r="R10" i="4"/>
  <c r="R6" i="4"/>
  <c r="R54" i="4"/>
  <c r="R67" i="4"/>
  <c r="R27" i="4"/>
  <c r="R71" i="4"/>
  <c r="R46" i="4"/>
  <c r="R48" i="4"/>
  <c r="R21" i="4"/>
  <c r="R19" i="4"/>
  <c r="R36" i="4"/>
  <c r="R9" i="4"/>
  <c r="R75" i="4"/>
  <c r="R34" i="4"/>
  <c r="R3" i="4"/>
  <c r="R68" i="4"/>
  <c r="R58" i="4"/>
  <c r="R55" i="4"/>
  <c r="R57" i="4"/>
  <c r="R82" i="4"/>
  <c r="R45" i="4"/>
  <c r="R26" i="4"/>
  <c r="R42" i="4"/>
  <c r="R2" i="4"/>
  <c r="R84" i="4"/>
  <c r="R60" i="4"/>
  <c r="R70" i="4"/>
  <c r="R43" i="4"/>
  <c r="R51" i="4"/>
  <c r="R38" i="4"/>
  <c r="R77" i="4"/>
  <c r="R83" i="4"/>
  <c r="R18" i="4"/>
  <c r="R24" i="4"/>
  <c r="R7" i="4"/>
  <c r="R16" i="4"/>
  <c r="R61" i="4"/>
  <c r="R69" i="4"/>
  <c r="R37" i="4"/>
  <c r="R32" i="4"/>
  <c r="R41" i="4"/>
  <c r="R22" i="4"/>
  <c r="R23" i="4"/>
  <c r="R86" i="4"/>
  <c r="R5" i="4"/>
  <c r="R74" i="4"/>
  <c r="R66" i="4"/>
  <c r="R79" i="4"/>
  <c r="R78" i="4"/>
  <c r="R20" i="4"/>
  <c r="R72" i="4"/>
  <c r="R59" i="4"/>
  <c r="R13" i="4"/>
  <c r="R11" i="4"/>
  <c r="R85" i="4"/>
  <c r="R14" i="4"/>
  <c r="R88" i="4"/>
  <c r="R89" i="4"/>
  <c r="R62" i="4"/>
  <c r="R56" i="4"/>
  <c r="R4" i="4"/>
  <c r="R40" i="4"/>
  <c r="R44" i="4"/>
  <c r="R90" i="4"/>
  <c r="R28" i="4"/>
  <c r="R12" i="4"/>
  <c r="R31" i="4"/>
  <c r="Q53" i="4"/>
  <c r="Q49" i="4"/>
  <c r="Q33" i="4"/>
  <c r="Q76" i="4"/>
  <c r="Q52" i="4"/>
  <c r="Q35" i="4"/>
  <c r="Q25" i="4"/>
  <c r="Q39" i="4"/>
  <c r="Q10" i="4"/>
  <c r="Q6" i="4"/>
  <c r="Q54" i="4"/>
  <c r="Q67" i="4"/>
  <c r="Q27" i="4"/>
  <c r="Q71" i="4"/>
  <c r="Q46" i="4"/>
  <c r="Q48" i="4"/>
  <c r="Q21" i="4"/>
  <c r="Q19" i="4"/>
  <c r="Q36" i="4"/>
  <c r="Q9" i="4"/>
  <c r="Q75" i="4"/>
  <c r="Q34" i="4"/>
  <c r="Q3" i="4"/>
  <c r="Q68" i="4"/>
  <c r="Q58" i="4"/>
  <c r="Q55" i="4"/>
  <c r="Q57" i="4"/>
  <c r="Q82" i="4"/>
  <c r="Q45" i="4"/>
  <c r="Q26" i="4"/>
  <c r="Q42" i="4"/>
  <c r="Q2" i="4"/>
  <c r="Q84" i="4"/>
  <c r="Q60" i="4"/>
  <c r="Q70" i="4"/>
  <c r="Q43" i="4"/>
  <c r="Q51" i="4"/>
  <c r="Q38" i="4"/>
  <c r="Q77" i="4"/>
  <c r="Q83" i="4"/>
  <c r="Q18" i="4"/>
  <c r="Q24" i="4"/>
  <c r="Q7" i="4"/>
  <c r="Q16" i="4"/>
  <c r="Q61" i="4"/>
  <c r="Q69" i="4"/>
  <c r="Q37" i="4"/>
  <c r="Q32" i="4"/>
  <c r="Q41" i="4"/>
  <c r="Q22" i="4"/>
  <c r="Q23" i="4"/>
  <c r="Q86" i="4"/>
  <c r="Q5" i="4"/>
  <c r="Q74" i="4"/>
  <c r="Q66" i="4"/>
  <c r="Q79" i="4"/>
  <c r="Q78" i="4"/>
  <c r="Q20" i="4"/>
  <c r="Q72" i="4"/>
  <c r="Q59" i="4"/>
  <c r="Q13" i="4"/>
  <c r="Q11" i="4"/>
  <c r="Q85" i="4"/>
  <c r="Q14" i="4"/>
  <c r="Q88" i="4"/>
  <c r="Q89" i="4"/>
  <c r="Q62" i="4"/>
  <c r="Q56" i="4"/>
  <c r="Q4" i="4"/>
  <c r="Q40" i="4"/>
  <c r="Q44" i="4"/>
  <c r="Q90" i="4"/>
  <c r="Q28" i="4"/>
  <c r="Q12" i="4"/>
  <c r="Q31" i="4"/>
  <c r="R8" i="4"/>
  <c r="R65" i="4"/>
  <c r="R30" i="4"/>
  <c r="R63" i="4"/>
  <c r="R64" i="4"/>
  <c r="R29" i="4"/>
  <c r="R87" i="4"/>
  <c r="R73" i="4"/>
  <c r="R17" i="4"/>
  <c r="R47" i="4"/>
  <c r="R81" i="4"/>
  <c r="R15" i="4"/>
  <c r="Q29" i="4"/>
  <c r="Q87" i="4"/>
  <c r="Q73" i="4"/>
  <c r="Q17" i="4"/>
  <c r="Q47" i="4"/>
  <c r="Q81" i="4"/>
  <c r="Q15" i="4"/>
  <c r="Q64" i="4"/>
  <c r="Q8" i="4"/>
  <c r="Q65" i="4"/>
  <c r="Q30" i="4"/>
  <c r="Q63" i="4"/>
  <c r="O43" i="4"/>
  <c r="S43" i="4" s="1"/>
  <c r="F51" i="4"/>
  <c r="F64" i="4"/>
  <c r="O64" i="4"/>
  <c r="S64" i="4" s="1"/>
  <c r="F12" i="4" l="1"/>
  <c r="Q80" i="4"/>
  <c r="R80" i="4"/>
  <c r="F28" i="4"/>
  <c r="F50" i="4"/>
  <c r="O80" i="4"/>
  <c r="S80" i="4" s="1"/>
  <c r="F4" i="4"/>
  <c r="O77" i="4"/>
  <c r="S77" i="4" s="1"/>
  <c r="O8" i="4"/>
  <c r="S8" i="4" s="1"/>
  <c r="O65" i="4"/>
  <c r="S65" i="4" s="1"/>
  <c r="O30" i="4"/>
  <c r="S30" i="4" s="1"/>
  <c r="O38" i="4"/>
  <c r="S38" i="4" s="1"/>
  <c r="O29" i="4"/>
  <c r="S29" i="4" s="1"/>
  <c r="O87" i="4"/>
  <c r="S87" i="4" s="1"/>
  <c r="O73" i="4"/>
  <c r="S73" i="4" s="1"/>
  <c r="O17" i="4"/>
  <c r="S17" i="4" s="1"/>
  <c r="O47" i="4"/>
  <c r="S47" i="4" s="1"/>
  <c r="O81" i="4"/>
  <c r="S81" i="4" s="1"/>
  <c r="O15" i="4"/>
  <c r="S15" i="4" s="1"/>
  <c r="O53" i="4"/>
  <c r="S53" i="4" s="1"/>
  <c r="O49" i="4"/>
  <c r="S49" i="4" s="1"/>
  <c r="O33" i="4"/>
  <c r="S33" i="4" s="1"/>
  <c r="O76" i="4"/>
  <c r="S76" i="4" s="1"/>
  <c r="O52" i="4"/>
  <c r="S52" i="4" s="1"/>
  <c r="O35" i="4"/>
  <c r="S35" i="4" s="1"/>
  <c r="O25" i="4"/>
  <c r="S25" i="4" s="1"/>
  <c r="O39" i="4"/>
  <c r="S39" i="4" s="1"/>
  <c r="O10" i="4"/>
  <c r="S10" i="4" s="1"/>
  <c r="O6" i="4"/>
  <c r="S6" i="4" s="1"/>
  <c r="O54" i="4"/>
  <c r="S54" i="4" s="1"/>
  <c r="O67" i="4"/>
  <c r="S67" i="4" s="1"/>
  <c r="O27" i="4"/>
  <c r="S27" i="4" s="1"/>
  <c r="O71" i="4"/>
  <c r="S71" i="4" s="1"/>
  <c r="O46" i="4"/>
  <c r="S46" i="4" s="1"/>
  <c r="O48" i="4"/>
  <c r="S48" i="4" s="1"/>
  <c r="O21" i="4"/>
  <c r="S21" i="4" s="1"/>
  <c r="O19" i="4"/>
  <c r="S19" i="4" s="1"/>
  <c r="O36" i="4"/>
  <c r="S36" i="4" s="1"/>
  <c r="O9" i="4"/>
  <c r="S9" i="4" s="1"/>
  <c r="O75" i="4"/>
  <c r="S75" i="4" s="1"/>
  <c r="O34" i="4"/>
  <c r="S34" i="4" s="1"/>
  <c r="O3" i="4"/>
  <c r="S3" i="4" s="1"/>
  <c r="O68" i="4"/>
  <c r="S68" i="4" s="1"/>
  <c r="O58" i="4"/>
  <c r="S58" i="4" s="1"/>
  <c r="O55" i="4"/>
  <c r="S55" i="4" s="1"/>
  <c r="O57" i="4"/>
  <c r="S57" i="4" s="1"/>
  <c r="O82" i="4"/>
  <c r="S82" i="4" s="1"/>
  <c r="O45" i="4"/>
  <c r="S45" i="4" s="1"/>
  <c r="O26" i="4"/>
  <c r="S26" i="4" s="1"/>
  <c r="O42" i="4"/>
  <c r="S42" i="4" s="1"/>
  <c r="O2" i="4"/>
  <c r="S2" i="4" s="1"/>
  <c r="O84" i="4"/>
  <c r="S84" i="4" s="1"/>
  <c r="O60" i="4"/>
  <c r="S60" i="4" s="1"/>
  <c r="O70" i="4"/>
  <c r="S70" i="4" s="1"/>
  <c r="O51" i="4"/>
  <c r="S51" i="4" s="1"/>
  <c r="O83" i="4"/>
  <c r="S83" i="4" s="1"/>
  <c r="O18" i="4"/>
  <c r="S18" i="4" s="1"/>
  <c r="O24" i="4"/>
  <c r="S24" i="4" s="1"/>
  <c r="O7" i="4"/>
  <c r="S7" i="4" s="1"/>
  <c r="O16" i="4"/>
  <c r="S16" i="4" s="1"/>
  <c r="O61" i="4"/>
  <c r="S61" i="4" s="1"/>
  <c r="O69" i="4"/>
  <c r="S69" i="4" s="1"/>
  <c r="O37" i="4"/>
  <c r="S37" i="4" s="1"/>
  <c r="O32" i="4"/>
  <c r="S32" i="4" s="1"/>
  <c r="O41" i="4"/>
  <c r="S41" i="4" s="1"/>
  <c r="O22" i="4"/>
  <c r="S22" i="4" s="1"/>
  <c r="O23" i="4"/>
  <c r="S23" i="4" s="1"/>
  <c r="O86" i="4"/>
  <c r="S86" i="4" s="1"/>
  <c r="O5" i="4"/>
  <c r="S5" i="4" s="1"/>
  <c r="O74" i="4"/>
  <c r="S74" i="4" s="1"/>
  <c r="O66" i="4"/>
  <c r="S66" i="4" s="1"/>
  <c r="O79" i="4"/>
  <c r="S79" i="4" s="1"/>
  <c r="O78" i="4"/>
  <c r="S78" i="4" s="1"/>
  <c r="O20" i="4"/>
  <c r="S20" i="4" s="1"/>
  <c r="O72" i="4"/>
  <c r="S72" i="4" s="1"/>
  <c r="O59" i="4"/>
  <c r="S59" i="4" s="1"/>
  <c r="O13" i="4"/>
  <c r="S13" i="4" s="1"/>
  <c r="O11" i="4"/>
  <c r="S11" i="4" s="1"/>
  <c r="O85" i="4"/>
  <c r="S85" i="4" s="1"/>
  <c r="O14" i="4"/>
  <c r="S14" i="4" s="1"/>
  <c r="O88" i="4"/>
  <c r="S88" i="4" s="1"/>
  <c r="O89" i="4"/>
  <c r="S89" i="4" s="1"/>
  <c r="O62" i="4"/>
  <c r="S62" i="4" s="1"/>
  <c r="O4" i="4"/>
  <c r="S4" i="4" s="1"/>
  <c r="O44" i="4"/>
  <c r="S44" i="4" s="1"/>
  <c r="O90" i="4"/>
  <c r="S90" i="4" s="1"/>
  <c r="O56" i="4"/>
  <c r="S56" i="4" s="1"/>
  <c r="O28" i="4"/>
  <c r="S28" i="4" s="1"/>
  <c r="O40" i="4"/>
  <c r="S40" i="4" s="1"/>
  <c r="O12" i="4"/>
  <c r="S12" i="4" s="1"/>
  <c r="O31" i="4"/>
  <c r="S31" i="4" s="1"/>
  <c r="O63" i="4"/>
  <c r="S63" i="4" s="1"/>
  <c r="E12" i="4"/>
  <c r="E2" i="4"/>
  <c r="E3" i="4"/>
  <c r="E6" i="4"/>
  <c r="E8" i="4"/>
  <c r="E9" i="4"/>
  <c r="E10" i="4"/>
  <c r="E15" i="4"/>
  <c r="E17" i="4"/>
  <c r="E19" i="4"/>
  <c r="E21" i="4"/>
  <c r="E25" i="4"/>
  <c r="E26" i="4"/>
  <c r="E27" i="4"/>
  <c r="E29" i="4"/>
  <c r="E30" i="4"/>
  <c r="E33" i="4"/>
  <c r="E34" i="4"/>
  <c r="E35" i="4"/>
  <c r="E36" i="4"/>
  <c r="E38" i="4"/>
  <c r="E39" i="4"/>
  <c r="E42" i="4"/>
  <c r="E43" i="4"/>
  <c r="E45" i="4"/>
  <c r="E46" i="4"/>
  <c r="E47" i="4"/>
  <c r="E48" i="4"/>
  <c r="E49" i="4"/>
  <c r="E52" i="4"/>
  <c r="E53" i="4"/>
  <c r="E54" i="4"/>
  <c r="E55" i="4"/>
  <c r="E57" i="4"/>
  <c r="E58" i="4"/>
  <c r="E60" i="4"/>
  <c r="E63" i="4"/>
  <c r="E65" i="4"/>
  <c r="E67" i="4"/>
  <c r="E68" i="4"/>
  <c r="E70" i="4"/>
  <c r="E71" i="4"/>
  <c r="E73" i="4"/>
  <c r="E75" i="4"/>
  <c r="E76" i="4"/>
  <c r="E81" i="4"/>
  <c r="E82" i="4"/>
  <c r="E84" i="4"/>
  <c r="E87" i="4"/>
  <c r="E77" i="4"/>
  <c r="E83" i="4"/>
  <c r="E18" i="4"/>
  <c r="E7" i="4"/>
  <c r="E16" i="4"/>
  <c r="E24" i="4"/>
  <c r="E37" i="4"/>
  <c r="E61" i="4"/>
  <c r="E69" i="4"/>
  <c r="E32" i="4"/>
  <c r="E41" i="4"/>
  <c r="E4" i="4"/>
  <c r="E5" i="4"/>
  <c r="E11" i="4"/>
  <c r="E13" i="4"/>
  <c r="E14" i="4"/>
  <c r="E20" i="4"/>
  <c r="E22" i="4"/>
  <c r="E23" i="4"/>
  <c r="E40" i="4"/>
  <c r="E56" i="4"/>
  <c r="E59" i="4"/>
  <c r="E62" i="4"/>
  <c r="E66" i="4"/>
  <c r="E72" i="4"/>
  <c r="E74" i="4"/>
  <c r="E78" i="4"/>
  <c r="E79" i="4"/>
  <c r="E85" i="4"/>
  <c r="E86" i="4"/>
  <c r="E88" i="4"/>
  <c r="E89" i="4"/>
  <c r="E80" i="4"/>
  <c r="E28" i="4"/>
  <c r="E44" i="4"/>
  <c r="E50" i="4"/>
  <c r="E90" i="4"/>
  <c r="E31" i="4"/>
  <c r="F9" i="4" l="1"/>
  <c r="F74" i="4"/>
  <c r="F66" i="4"/>
  <c r="F61" i="4"/>
  <c r="F90" i="4"/>
  <c r="F20" i="4"/>
  <c r="F44" i="4"/>
  <c r="F89" i="4"/>
  <c r="F40" i="4"/>
  <c r="F85" i="4"/>
  <c r="F82" i="4"/>
  <c r="F56" i="4"/>
  <c r="F79" i="4"/>
  <c r="F62" i="4"/>
  <c r="F68" i="4"/>
  <c r="F88" i="4"/>
  <c r="F59" i="4"/>
  <c r="F14" i="4"/>
  <c r="F58" i="4"/>
  <c r="F57" i="4"/>
  <c r="F11" i="4"/>
  <c r="F55" i="4"/>
  <c r="F13" i="4"/>
  <c r="F54" i="4"/>
  <c r="F72" i="4"/>
  <c r="F78" i="4"/>
  <c r="F21" i="4"/>
  <c r="F19" i="4"/>
  <c r="F10" i="4"/>
  <c r="F5" i="4"/>
  <c r="F7" i="4"/>
  <c r="F86" i="4"/>
  <c r="F6" i="4"/>
  <c r="F23" i="4"/>
  <c r="F3" i="4"/>
  <c r="F22" i="4"/>
  <c r="F67" i="4"/>
  <c r="F41" i="4"/>
  <c r="F18" i="4"/>
  <c r="F32" i="4"/>
  <c r="F77" i="4"/>
  <c r="F37" i="4"/>
  <c r="F70" i="4"/>
  <c r="F69" i="4"/>
  <c r="F60" i="4"/>
  <c r="F43" i="4"/>
  <c r="F16" i="4"/>
  <c r="F24" i="4"/>
  <c r="F83" i="4"/>
  <c r="F2" i="4"/>
  <c r="F38" i="4"/>
  <c r="F87" i="4"/>
  <c r="F84" i="4"/>
  <c r="F81" i="4"/>
  <c r="F80" i="4"/>
  <c r="F42" i="4"/>
  <c r="F26" i="4"/>
  <c r="F76" i="4"/>
  <c r="F45" i="4"/>
  <c r="F75" i="4"/>
  <c r="F73" i="4"/>
  <c r="F71" i="4"/>
  <c r="F63" i="4"/>
  <c r="F65" i="4"/>
  <c r="F34" i="4"/>
  <c r="F53" i="4"/>
  <c r="F52" i="4"/>
  <c r="F36" i="4"/>
  <c r="F49" i="4"/>
  <c r="F48" i="4"/>
  <c r="F47" i="4"/>
  <c r="F46" i="4"/>
  <c r="F27" i="4"/>
  <c r="F39" i="4"/>
  <c r="F25" i="4"/>
  <c r="F35" i="4"/>
  <c r="F33" i="4"/>
  <c r="F30" i="4"/>
  <c r="F29" i="4"/>
  <c r="F15" i="4"/>
  <c r="F17" i="4"/>
  <c r="F8" i="4"/>
</calcChain>
</file>

<file path=xl/comments1.xml><?xml version="1.0" encoding="utf-8"?>
<comments xmlns="http://schemas.openxmlformats.org/spreadsheetml/2006/main">
  <authors>
    <author>Ana De Almeida Kumlien</author>
    <author>Administrator</author>
  </authors>
  <commentList>
    <comment ref="E1" authorId="0" shapeId="0">
      <text>
        <r>
          <rPr>
            <sz val="11"/>
            <color theme="1"/>
            <rFont val="Calibri"/>
            <family val="2"/>
            <scheme val="minor"/>
          </rPr>
          <t>Graph processing to spread the nodes</t>
        </r>
      </text>
    </comment>
    <comment ref="G1" authorId="0" shapeId="0">
      <text>
        <r>
          <rPr>
            <sz val="11"/>
            <color theme="1"/>
            <rFont val="Calibri"/>
            <family val="2"/>
            <scheme val="minor"/>
          </rPr>
          <t>Should we apply a formula here?</t>
        </r>
      </text>
    </comment>
    <comment ref="D4" authorId="0" shapeId="0">
      <text>
        <r>
          <rPr>
            <sz val="11"/>
            <color theme="1"/>
            <rFont val="Calibri"/>
            <family val="2"/>
            <scheme val="minor"/>
          </rPr>
          <t>Form was signed on workshop in April</t>
        </r>
      </text>
    </comment>
    <comment ref="A5" authorId="0" shapeId="0">
      <text>
        <r>
          <rPr>
            <sz val="11"/>
            <color theme="1"/>
            <rFont val="Calibri"/>
            <family val="2"/>
            <scheme val="minor"/>
          </rPr>
          <t>Check with Paul and Aonghus as there is a duplicate value.</t>
        </r>
      </text>
    </comment>
    <comment ref="C7" authorId="1" shape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No real foundation date. This date is the average of the foundation date of the GWS</t>
        </r>
      </text>
    </comment>
    <comment ref="L7" authorId="0" shapeId="0">
      <text>
        <r>
          <rPr>
            <sz val="11"/>
            <color theme="1"/>
            <rFont val="Calibri"/>
            <family val="2"/>
            <scheme val="minor"/>
          </rPr>
          <t>Check with Paul and Aonghus as there is a duplicate value.</t>
        </r>
      </text>
    </comment>
    <comment ref="G8" authorId="0" shapeId="0">
      <text>
        <r>
          <rPr>
            <sz val="11"/>
            <color theme="1"/>
            <rFont val="Calibri"/>
            <family val="2"/>
            <scheme val="minor"/>
          </rPr>
          <t>This is an estimation</t>
        </r>
      </text>
    </comment>
    <comment ref="J9" authorId="0" shapeId="0">
      <text>
        <r>
          <rPr>
            <sz val="11"/>
            <color theme="1"/>
            <rFont val="Calibri"/>
            <family val="2"/>
            <scheme val="minor"/>
          </rPr>
          <t>Need to confirm with Richard</t>
        </r>
      </text>
    </comment>
    <comment ref="B12" authorId="0" shapeId="0">
      <text>
        <r>
          <rPr>
            <sz val="11"/>
            <color theme="1"/>
            <rFont val="Calibri"/>
            <family val="2"/>
            <scheme val="minor"/>
          </rPr>
          <t>This member is 87 on the NSF excel</t>
        </r>
      </text>
    </comment>
    <comment ref="A13" authorId="0" shapeId="0">
      <text>
        <r>
          <rPr>
            <sz val="11"/>
            <color theme="1"/>
            <rFont val="Calibri"/>
            <family val="2"/>
            <scheme val="minor"/>
          </rPr>
          <t>Is the NFGWS the contact point?</t>
        </r>
      </text>
    </comment>
    <comment ref="D14" authorId="0" shapeId="0">
      <text>
        <r>
          <rPr>
            <sz val="11"/>
            <color theme="1"/>
            <rFont val="Calibri"/>
            <family val="2"/>
            <scheme val="minor"/>
          </rPr>
          <t>Form was signed on workshop in April</t>
        </r>
      </text>
    </comment>
    <comment ref="D15" authorId="0" shapeId="0">
      <text>
        <r>
          <rPr>
            <sz val="11"/>
            <color theme="1"/>
            <rFont val="Calibri"/>
            <family val="2"/>
            <scheme val="minor"/>
          </rPr>
          <t>When did they join?</t>
        </r>
      </text>
    </comment>
    <comment ref="D18" authorId="0" shapeId="0">
      <text>
        <r>
          <rPr>
            <sz val="11"/>
            <color theme="1"/>
            <rFont val="Calibri"/>
            <family val="2"/>
            <scheme val="minor"/>
          </rPr>
          <t>Form was signed on workshop in April</t>
        </r>
      </text>
    </comment>
    <comment ref="C19" authorId="1" shape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No real foundation date. This date is the average of the foundation date of the GWS</t>
        </r>
      </text>
    </comment>
    <comment ref="C21" authorId="1" shape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No real foundation date. This date is the average of the foundation date of the GWS</t>
        </r>
      </text>
    </comment>
    <comment ref="K24" authorId="1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Kick off meeting: John contacted Declan O'Riordan and from NSF list Aonghus got in touch through Blackstairs GWS
</t>
        </r>
      </text>
    </comment>
    <comment ref="D25" authorId="0" shapeId="0">
      <text>
        <r>
          <rPr>
            <sz val="11"/>
            <color theme="1"/>
            <rFont val="Calibri"/>
            <family val="2"/>
            <scheme val="minor"/>
          </rPr>
          <t>Form was signed on workshop in April</t>
        </r>
      </text>
    </comment>
    <comment ref="G31" authorId="0" shapeId="0">
      <text>
        <r>
          <rPr>
            <sz val="11"/>
            <color theme="1"/>
            <rFont val="Calibri"/>
            <family val="2"/>
            <scheme val="minor"/>
          </rPr>
          <t>This is an estimation</t>
        </r>
      </text>
    </comment>
    <comment ref="D32" authorId="0" shapeId="0">
      <text>
        <r>
          <rPr>
            <sz val="11"/>
            <color theme="1"/>
            <rFont val="Calibri"/>
            <family val="2"/>
            <scheme val="minor"/>
          </rPr>
          <t>Form was signed on workshop in April</t>
        </r>
      </text>
    </comment>
    <comment ref="A33" authorId="1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Same info in Kick Off meeting
</t>
        </r>
      </text>
    </comment>
    <comment ref="A38" authorId="1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Have they contacted us first?
</t>
        </r>
      </text>
    </comment>
    <comment ref="A39" authorId="1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Kick off meeting: John contacted Declan O'Riordan and from NSF list Aonghus got in touch through Blackstairs GWS
</t>
        </r>
      </text>
    </comment>
    <comment ref="D49" authorId="0" shapeId="0">
      <text>
        <r>
          <rPr>
            <sz val="11"/>
            <color theme="1"/>
            <rFont val="Calibri"/>
            <family val="2"/>
            <scheme val="minor"/>
          </rPr>
          <t>Form was signed on workshop in April</t>
        </r>
      </text>
    </comment>
    <comment ref="A50" authorId="0" shapeId="0">
      <text>
        <r>
          <rPr>
            <sz val="11"/>
            <color theme="1"/>
            <rFont val="Calibri"/>
            <family val="2"/>
            <scheme val="minor"/>
          </rPr>
          <t>It is not on the cluster</t>
        </r>
      </text>
    </comment>
    <comment ref="D50" authorId="0" shapeId="0">
      <text>
        <r>
          <rPr>
            <sz val="11"/>
            <color theme="1"/>
            <rFont val="Calibri"/>
            <family val="2"/>
            <scheme val="minor"/>
          </rPr>
          <t>Form was signed on workshop in April</t>
        </r>
      </text>
    </comment>
    <comment ref="L58" authorId="1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Same info in Kick Off meeting
</t>
        </r>
      </text>
    </comment>
    <comment ref="A66" authorId="0" shapeId="0">
      <text>
        <r>
          <rPr>
            <sz val="11"/>
            <color theme="1"/>
            <rFont val="Calibri"/>
            <family val="2"/>
            <scheme val="minor"/>
          </rPr>
          <t>What is the correct information here?</t>
        </r>
      </text>
    </comment>
    <comment ref="C68" authorId="1" shapeId="0">
      <text>
        <r>
          <rPr>
            <b/>
            <sz val="9"/>
            <color indexed="81"/>
            <rFont val="Tahoma"/>
            <charset val="1"/>
          </rPr>
          <t>Administrator:</t>
        </r>
        <r>
          <rPr>
            <sz val="9"/>
            <color indexed="81"/>
            <rFont val="Tahoma"/>
            <charset val="1"/>
          </rPr>
          <t xml:space="preserve">
No real foundation date. This date is the average of the foundation date of the GWS</t>
        </r>
      </text>
    </comment>
    <comment ref="G80" authorId="0" shapeId="0">
      <text>
        <r>
          <rPr>
            <sz val="11"/>
            <color theme="1"/>
            <rFont val="Calibri"/>
            <family val="2"/>
            <scheme val="minor"/>
          </rPr>
          <t>Estimated</t>
        </r>
      </text>
    </comment>
    <comment ref="A86" authorId="1" shape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Have they contacted us first?</t>
        </r>
      </text>
    </comment>
  </commentList>
</comments>
</file>

<file path=xl/sharedStrings.xml><?xml version="1.0" encoding="utf-8"?>
<sst xmlns="http://schemas.openxmlformats.org/spreadsheetml/2006/main" count="570" uniqueCount="156">
  <si>
    <t>Enterprises &amp; Organisations &amp; HEIs</t>
  </si>
  <si>
    <t>NSF number</t>
  </si>
  <si>
    <t>Foundation date</t>
  </si>
  <si>
    <t>x</t>
  </si>
  <si>
    <t>y</t>
  </si>
  <si>
    <t>z</t>
  </si>
  <si>
    <t>Meetings</t>
  </si>
  <si>
    <t>Hours</t>
  </si>
  <si>
    <t>Published material</t>
  </si>
  <si>
    <t>Dwr Uisce</t>
  </si>
  <si>
    <t>Dwr Cymru Welsh Water (DCWW)</t>
  </si>
  <si>
    <t>Black &amp; Veatch</t>
  </si>
  <si>
    <t>ABP Food Group</t>
  </si>
  <si>
    <t>VEOLIA Environmental Services Technical Solutions Limited</t>
  </si>
  <si>
    <t>Ardcroney GWS</t>
  </si>
  <si>
    <t>National Trust (NT)</t>
  </si>
  <si>
    <t>Ballinabrannagh GWS</t>
  </si>
  <si>
    <t>EPS Water</t>
  </si>
  <si>
    <t>Bangor University (BU)</t>
  </si>
  <si>
    <t>ARUP</t>
  </si>
  <si>
    <t>Kerry County Council</t>
  </si>
  <si>
    <t>Blackstairs GWS</t>
  </si>
  <si>
    <t>Enterprise Ireland</t>
  </si>
  <si>
    <t>Carlow IT</t>
  </si>
  <si>
    <t>Dublin City Council</t>
  </si>
  <si>
    <t>Commission for Energy Regulation</t>
  </si>
  <si>
    <t>Dept of Housing, Planning, Community &amp; Local Government</t>
  </si>
  <si>
    <t>Coolagh Caherleske GWS</t>
  </si>
  <si>
    <t>IMR</t>
  </si>
  <si>
    <t>Coolmore Park GWS</t>
  </si>
  <si>
    <t>Hotel Federation</t>
  </si>
  <si>
    <t>Energy Saving Trust</t>
  </si>
  <si>
    <t>Diageo</t>
  </si>
  <si>
    <t>The K Club</t>
  </si>
  <si>
    <t xml:space="preserve">Druids Glen Hotel </t>
  </si>
  <si>
    <t>Gwynedd Council</t>
  </si>
  <si>
    <t>Dulas</t>
  </si>
  <si>
    <t>BlueTech Research</t>
  </si>
  <si>
    <t xml:space="preserve">EIP on Water </t>
  </si>
  <si>
    <t>EGNIDA</t>
  </si>
  <si>
    <t>Elentec</t>
  </si>
  <si>
    <t xml:space="preserve">Energy Elephant </t>
  </si>
  <si>
    <t>Irish Water</t>
  </si>
  <si>
    <t>Waterways Ireland</t>
  </si>
  <si>
    <t>13/04/2017</t>
  </si>
  <si>
    <t>ENICA Ltd</t>
  </si>
  <si>
    <t>Glanbia</t>
  </si>
  <si>
    <t>Trinity College Dublin (TCD)</t>
  </si>
  <si>
    <t>Gleneagle Hotels</t>
  </si>
  <si>
    <t>Wexford County Council</t>
  </si>
  <si>
    <t>Southern Regional Assembly (funders)</t>
  </si>
  <si>
    <t>Halewood brewery</t>
  </si>
  <si>
    <t>HC Financial Training</t>
  </si>
  <si>
    <t>Heath GWS</t>
  </si>
  <si>
    <t>Higher Education Authority</t>
  </si>
  <si>
    <t>Ymgynghoriaeth Gwynedd Consultancy</t>
  </si>
  <si>
    <t>20/02/2017</t>
  </si>
  <si>
    <t>Kilanerin GWS</t>
  </si>
  <si>
    <t>Food Technology Centre</t>
  </si>
  <si>
    <t>Kilcredan GWS</t>
  </si>
  <si>
    <t>Roscrea Cistercian College</t>
  </si>
  <si>
    <t>Killally Ballinrush GWS</t>
  </si>
  <si>
    <t>RPS Group</t>
  </si>
  <si>
    <t>Kilriffith Kilmore GWS</t>
  </si>
  <si>
    <t>RDS</t>
  </si>
  <si>
    <t>Maldron Hotels</t>
  </si>
  <si>
    <t>Water Loss Research &amp; Analysis Ltd</t>
  </si>
  <si>
    <t>Carlow City Council</t>
  </si>
  <si>
    <t>Ogwen Hydro</t>
  </si>
  <si>
    <t>Patrickswell GWS</t>
  </si>
  <si>
    <t>Radisson Blu Hotels</t>
  </si>
  <si>
    <t>Waterwise</t>
  </si>
  <si>
    <t>Halewood Brewery</t>
  </si>
  <si>
    <t>Cully Automation</t>
  </si>
  <si>
    <t>Snodonia Hydro</t>
  </si>
  <si>
    <t>Kilkenny City Council</t>
  </si>
  <si>
    <t>Walterstown GWS</t>
  </si>
  <si>
    <t>WATEF Network</t>
  </si>
  <si>
    <t>Talbot Hotel Stillorgan</t>
  </si>
  <si>
    <t>PepsiCo Ireland</t>
  </si>
  <si>
    <t>Community Energy Wales</t>
  </si>
  <si>
    <t>Ashlawn Nursing Home</t>
  </si>
  <si>
    <t>Ballinguiroe Tankardstown GWS</t>
  </si>
  <si>
    <t>Dalata Hotels</t>
  </si>
  <si>
    <t>Clayton Hotel Cardiff Lane</t>
  </si>
  <si>
    <t>Moyne GWS</t>
  </si>
  <si>
    <t>Waterford County Council</t>
  </si>
  <si>
    <t>29/08/2018</t>
  </si>
  <si>
    <t>Bulmers Brewery</t>
  </si>
  <si>
    <t>Kings Mill Kilkenny</t>
  </si>
  <si>
    <t>Cooleeney Cheese</t>
  </si>
  <si>
    <t>Glynn St Mullins GWS</t>
  </si>
  <si>
    <t>Cosyn Cyrmu</t>
  </si>
  <si>
    <t>29/07/2015</t>
  </si>
  <si>
    <t>Farran GWS</t>
  </si>
  <si>
    <t>Wicklow City Council</t>
  </si>
  <si>
    <t>Narraghmore GWS</t>
  </si>
  <si>
    <t>Tipperary County Council</t>
  </si>
  <si>
    <t>Nenagh Swimming Pool</t>
  </si>
  <si>
    <t>Silvermines GAA club</t>
  </si>
  <si>
    <t>Nodei</t>
  </si>
  <si>
    <t>Nodee</t>
  </si>
  <si>
    <t>Link</t>
  </si>
  <si>
    <t>Level (z)</t>
  </si>
  <si>
    <t>Width</t>
  </si>
  <si>
    <t>13/06/2018</t>
  </si>
  <si>
    <t>Bringitothelab</t>
  </si>
  <si>
    <t>16/08/2018</t>
  </si>
  <si>
    <t>They are represented in the SNA graph however the values are considered from Dwr Uisce.</t>
  </si>
  <si>
    <t>Category</t>
  </si>
  <si>
    <t>National Federation of Group Water Schemes (National Federation of Group Water Schemes (NFGWS))</t>
  </si>
  <si>
    <t>National Research Network for low Carbon</t>
  </si>
  <si>
    <t>0.5</t>
  </si>
  <si>
    <t>Sector</t>
  </si>
  <si>
    <t>Type of Industry</t>
  </si>
  <si>
    <t>Employees</t>
  </si>
  <si>
    <t>Private Company</t>
  </si>
  <si>
    <t>Foods</t>
  </si>
  <si>
    <t>Non-profit Organization</t>
  </si>
  <si>
    <t>Water</t>
  </si>
  <si>
    <t>Engineering</t>
  </si>
  <si>
    <t>Healthcare</t>
  </si>
  <si>
    <t>Cooperative Society</t>
  </si>
  <si>
    <t>HEI</t>
  </si>
  <si>
    <t>Research/Education</t>
  </si>
  <si>
    <t>Construction</t>
  </si>
  <si>
    <t>Beverages</t>
  </si>
  <si>
    <t>Government</t>
  </si>
  <si>
    <t>City Council</t>
  </si>
  <si>
    <t>Hospitality</t>
  </si>
  <si>
    <t>Energy</t>
  </si>
  <si>
    <t xml:space="preserve">Cooperative Society </t>
  </si>
  <si>
    <t>Trusteeship</t>
  </si>
  <si>
    <t>Government Agency</t>
  </si>
  <si>
    <t>Infrastructure</t>
  </si>
  <si>
    <t>Public Company</t>
  </si>
  <si>
    <t>Environment</t>
  </si>
  <si>
    <t>CleanTech</t>
  </si>
  <si>
    <t>Energy and Water</t>
  </si>
  <si>
    <t>Funding Agency</t>
  </si>
  <si>
    <t>Innovation</t>
  </si>
  <si>
    <t>Research and Education</t>
  </si>
  <si>
    <t>Partnership</t>
  </si>
  <si>
    <t>Fintec</t>
  </si>
  <si>
    <t>Limited Company</t>
  </si>
  <si>
    <t>Regulatory</t>
  </si>
  <si>
    <t>Private Company Limited by Guarantee (Trustees)</t>
  </si>
  <si>
    <t xml:space="preserve">Company limited by guarantee </t>
  </si>
  <si>
    <t>Foods/Beverages</t>
  </si>
  <si>
    <t xml:space="preserve">Culture </t>
  </si>
  <si>
    <t>Consultancy</t>
  </si>
  <si>
    <t>Sports</t>
  </si>
  <si>
    <t>Research</t>
  </si>
  <si>
    <t xml:space="preserve">Government </t>
  </si>
  <si>
    <t>Network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</si>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</sst>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right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/>
    <xf numFmtId="14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horizontal="right"/>
    </xf>
    <xf numFmtId="0" fontId="8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right"/>
    </xf>
    <xf numFmtId="0" fontId="8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0" fontId="10" fillId="0" borderId="0" xfId="0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/>
    </xf>
    <xf numFmtId="0" fontId="0" fillId="0" borderId="0" xfId="0" applyFont="1" applyBorder="1"/>
    <xf numFmtId="0" fontId="1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 applyBorder="1"/>
    <xf numFmtId="0" fontId="13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 wrapText="1"/>
    </xf>
    <xf numFmtId="0" fontId="14" fillId="0" borderId="0" xfId="1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15" fillId="0" borderId="0" xfId="0" applyFont="1" applyFill="1" applyBorder="1" applyAlignment="1">
      <alignment horizontal="center" wrapText="1"/>
    </xf>
    <xf numFmtId="0" fontId="0" fillId="2" borderId="0" xfId="0" applyFont="1" applyFill="1" applyBorder="1"/>
    <xf numFmtId="0" fontId="6" fillId="0" borderId="0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4" fontId="0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2 2" xfId="2"/>
  </cellStyles>
  <dxfs count="101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0"/>
  <sheetViews>
    <sheetView zoomScale="90" zoomScaleNormal="90" workbookViewId="0">
      <pane ySplit="1" topLeftCell="A2" activePane="bottomLeft" state="frozen"/>
      <selection pane="bottomLeft" activeCell="E22" sqref="E22"/>
    </sheetView>
  </sheetViews>
  <sheetFormatPr defaultColWidth="9.140625" defaultRowHeight="15" customHeight="1" x14ac:dyDescent="0.25"/>
  <cols>
    <col min="1" max="1" width="21" style="6" customWidth="1"/>
    <col min="2" max="2" width="17.7109375" style="4" customWidth="1"/>
    <col min="3" max="3" width="22.5703125" style="10" bestFit="1" customWidth="1"/>
    <col min="4" max="4" width="9.140625" style="10" customWidth="1"/>
    <col min="5" max="5" width="15.140625" style="10" customWidth="1"/>
    <col min="6" max="7" width="9.140625" style="10"/>
    <col min="8" max="8" width="17" style="10" customWidth="1"/>
    <col min="9" max="9" width="20.42578125" style="10" bestFit="1" customWidth="1"/>
    <col min="10" max="10" width="26.85546875" style="10" customWidth="1"/>
    <col min="11" max="11" width="13.5703125" style="12" customWidth="1"/>
    <col min="12" max="12" width="9.140625" style="10" customWidth="1"/>
    <col min="13" max="13" width="10.85546875" style="10" customWidth="1"/>
    <col min="14" max="17" width="9.140625" style="10" customWidth="1"/>
    <col min="18" max="22" width="9.140625" style="10"/>
    <col min="23" max="16384" width="9.140625" style="5"/>
  </cols>
  <sheetData>
    <row r="1" spans="1:13" ht="29.25" customHeight="1" x14ac:dyDescent="0.25">
      <c r="A1" s="42" t="s">
        <v>0</v>
      </c>
      <c r="B1" s="42" t="s">
        <v>1</v>
      </c>
      <c r="C1" s="43" t="s">
        <v>113</v>
      </c>
      <c r="D1" s="43" t="s">
        <v>114</v>
      </c>
      <c r="E1" s="44" t="s">
        <v>115</v>
      </c>
      <c r="F1" s="8"/>
      <c r="G1" s="8"/>
      <c r="H1" s="8"/>
      <c r="I1" s="8"/>
      <c r="J1" s="8"/>
      <c r="K1" s="8"/>
      <c r="L1" s="8"/>
      <c r="M1" s="8"/>
    </row>
    <row r="2" spans="1:13" ht="15" customHeight="1" x14ac:dyDescent="0.25">
      <c r="A2" s="45" t="s">
        <v>12</v>
      </c>
      <c r="B2" s="9">
        <v>45</v>
      </c>
      <c r="C2" s="45" t="s">
        <v>116</v>
      </c>
      <c r="D2" s="9" t="s">
        <v>117</v>
      </c>
      <c r="E2" s="45">
        <v>10000</v>
      </c>
      <c r="F2" s="8"/>
      <c r="G2" s="8"/>
      <c r="H2" s="8"/>
      <c r="I2" s="8"/>
      <c r="J2" s="8"/>
      <c r="K2" s="14"/>
      <c r="L2" s="8"/>
      <c r="M2" s="8"/>
    </row>
    <row r="3" spans="1:13" ht="15" customHeight="1" x14ac:dyDescent="0.25">
      <c r="A3" s="45" t="s">
        <v>14</v>
      </c>
      <c r="B3" s="9">
        <v>36</v>
      </c>
      <c r="C3" s="45" t="s">
        <v>118</v>
      </c>
      <c r="D3" s="9" t="s">
        <v>119</v>
      </c>
      <c r="E3" s="45">
        <v>1</v>
      </c>
      <c r="F3" s="8"/>
      <c r="G3" s="8"/>
      <c r="H3" s="8"/>
      <c r="I3" s="8"/>
      <c r="J3" s="8"/>
      <c r="K3" s="14"/>
      <c r="L3" s="8"/>
      <c r="M3" s="8"/>
    </row>
    <row r="4" spans="1:13" ht="15" customHeight="1" x14ac:dyDescent="0.25">
      <c r="A4" s="45" t="s">
        <v>19</v>
      </c>
      <c r="B4" s="9">
        <v>82</v>
      </c>
      <c r="C4" s="45" t="s">
        <v>116</v>
      </c>
      <c r="D4" s="9" t="s">
        <v>120</v>
      </c>
      <c r="E4" s="45">
        <v>10000</v>
      </c>
      <c r="F4" s="8"/>
      <c r="G4" s="8"/>
      <c r="H4" s="8"/>
      <c r="I4" s="8"/>
      <c r="J4" s="8"/>
      <c r="K4" s="8"/>
      <c r="L4" s="8"/>
      <c r="M4" s="8"/>
    </row>
    <row r="5" spans="1:13" ht="15" customHeight="1" x14ac:dyDescent="0.25">
      <c r="A5" s="45" t="s">
        <v>81</v>
      </c>
      <c r="B5" s="9">
        <v>66</v>
      </c>
      <c r="C5" s="45" t="s">
        <v>116</v>
      </c>
      <c r="D5" s="9" t="s">
        <v>121</v>
      </c>
      <c r="E5" s="45">
        <v>50</v>
      </c>
      <c r="F5" s="8"/>
      <c r="G5" s="8"/>
      <c r="H5" s="8"/>
      <c r="I5" s="8"/>
      <c r="J5" s="13"/>
      <c r="K5" s="8"/>
      <c r="L5" s="8"/>
      <c r="M5" s="8"/>
    </row>
    <row r="6" spans="1:13" ht="15" customHeight="1" x14ac:dyDescent="0.25">
      <c r="A6" s="45" t="s">
        <v>16</v>
      </c>
      <c r="B6" s="9">
        <v>23</v>
      </c>
      <c r="C6" s="45" t="s">
        <v>122</v>
      </c>
      <c r="D6" s="9" t="s">
        <v>119</v>
      </c>
      <c r="E6" s="45">
        <v>2</v>
      </c>
      <c r="F6" s="8"/>
      <c r="G6" s="8"/>
      <c r="H6" s="8"/>
      <c r="I6" s="8"/>
      <c r="J6" s="8"/>
      <c r="K6" s="14"/>
      <c r="L6" s="8"/>
      <c r="M6" s="8"/>
    </row>
    <row r="7" spans="1:13" ht="34.5" customHeight="1" x14ac:dyDescent="0.25">
      <c r="A7" s="45" t="s">
        <v>82</v>
      </c>
      <c r="B7" s="9">
        <v>56</v>
      </c>
      <c r="C7" s="45" t="s">
        <v>122</v>
      </c>
      <c r="D7" s="9" t="s">
        <v>119</v>
      </c>
      <c r="E7" s="45">
        <v>1</v>
      </c>
      <c r="F7" s="8"/>
      <c r="G7" s="8"/>
      <c r="H7" s="8"/>
      <c r="I7" s="8"/>
      <c r="J7" s="13"/>
      <c r="K7" s="14"/>
      <c r="L7" s="8"/>
      <c r="M7" s="8"/>
    </row>
    <row r="8" spans="1:13" ht="15" customHeight="1" x14ac:dyDescent="0.25">
      <c r="A8" s="46" t="s">
        <v>18</v>
      </c>
      <c r="B8" s="9">
        <v>2</v>
      </c>
      <c r="C8" s="45" t="s">
        <v>123</v>
      </c>
      <c r="D8" s="9" t="s">
        <v>124</v>
      </c>
      <c r="E8" s="45">
        <v>5000</v>
      </c>
      <c r="F8" s="8"/>
      <c r="G8" s="8"/>
      <c r="H8" s="8"/>
      <c r="I8" s="8"/>
      <c r="J8" s="8"/>
      <c r="K8" s="14"/>
      <c r="L8" s="8"/>
      <c r="M8" s="8"/>
    </row>
    <row r="9" spans="1:13" ht="15" customHeight="1" x14ac:dyDescent="0.25">
      <c r="A9" s="45" t="s">
        <v>11</v>
      </c>
      <c r="B9" s="9">
        <v>33</v>
      </c>
      <c r="C9" s="45" t="s">
        <v>116</v>
      </c>
      <c r="D9" s="9" t="s">
        <v>125</v>
      </c>
      <c r="E9" s="45">
        <v>11500</v>
      </c>
      <c r="F9" s="8"/>
      <c r="G9" s="8"/>
      <c r="H9" s="8"/>
      <c r="I9" s="8"/>
      <c r="J9" s="8"/>
      <c r="K9" s="14"/>
      <c r="L9" s="8"/>
      <c r="M9" s="8"/>
    </row>
    <row r="10" spans="1:13" ht="15" customHeight="1" x14ac:dyDescent="0.25">
      <c r="A10" s="45" t="s">
        <v>21</v>
      </c>
      <c r="B10" s="9">
        <v>22</v>
      </c>
      <c r="C10" s="45" t="s">
        <v>122</v>
      </c>
      <c r="D10" s="9" t="s">
        <v>119</v>
      </c>
      <c r="E10" s="45">
        <v>4</v>
      </c>
      <c r="F10" s="8"/>
      <c r="G10" s="8"/>
      <c r="H10" s="8"/>
      <c r="I10" s="8"/>
      <c r="J10" s="8"/>
      <c r="K10" s="14"/>
      <c r="L10" s="8"/>
      <c r="M10" s="8"/>
    </row>
    <row r="11" spans="1:13" ht="15" customHeight="1" x14ac:dyDescent="0.25">
      <c r="A11" s="45" t="s">
        <v>37</v>
      </c>
      <c r="B11" s="9">
        <v>75</v>
      </c>
      <c r="C11" s="45" t="s">
        <v>116</v>
      </c>
      <c r="D11" s="9" t="s">
        <v>119</v>
      </c>
      <c r="E11" s="45">
        <v>10</v>
      </c>
      <c r="F11" s="8"/>
      <c r="G11" s="8"/>
      <c r="H11" s="8"/>
      <c r="I11" s="8"/>
      <c r="J11" s="13"/>
      <c r="K11" s="8"/>
      <c r="L11" s="8"/>
      <c r="M11" s="8"/>
    </row>
    <row r="12" spans="1:13" ht="15" customHeight="1" x14ac:dyDescent="0.25">
      <c r="A12" s="47" t="s">
        <v>106</v>
      </c>
      <c r="B12" s="9">
        <v>87</v>
      </c>
      <c r="C12" s="45" t="s">
        <v>116</v>
      </c>
      <c r="D12" s="9" t="s">
        <v>119</v>
      </c>
      <c r="E12" s="45">
        <v>1</v>
      </c>
      <c r="F12" s="8"/>
      <c r="G12" s="8"/>
      <c r="H12" s="8"/>
      <c r="I12" s="8"/>
      <c r="J12" s="8"/>
      <c r="K12" s="14"/>
      <c r="L12" s="8"/>
      <c r="M12" s="8"/>
    </row>
    <row r="13" spans="1:13" ht="15" customHeight="1" x14ac:dyDescent="0.25">
      <c r="A13" s="45" t="s">
        <v>88</v>
      </c>
      <c r="B13" s="9">
        <v>74</v>
      </c>
      <c r="C13" s="45" t="s">
        <v>116</v>
      </c>
      <c r="D13" s="9" t="s">
        <v>126</v>
      </c>
      <c r="E13" s="45">
        <v>250</v>
      </c>
      <c r="F13" s="8"/>
      <c r="G13" s="8"/>
      <c r="H13" s="8"/>
      <c r="I13" s="8"/>
      <c r="J13" s="13"/>
      <c r="K13" s="14"/>
      <c r="L13" s="8"/>
      <c r="M13" s="8"/>
    </row>
    <row r="14" spans="1:13" ht="15" customHeight="1" x14ac:dyDescent="0.25">
      <c r="A14" s="45" t="s">
        <v>67</v>
      </c>
      <c r="B14" s="9">
        <v>77</v>
      </c>
      <c r="C14" s="45" t="s">
        <v>127</v>
      </c>
      <c r="D14" s="9" t="s">
        <v>128</v>
      </c>
      <c r="E14" s="45">
        <v>300</v>
      </c>
      <c r="F14" s="8"/>
      <c r="G14" s="8"/>
      <c r="H14" s="8"/>
      <c r="I14" s="8"/>
      <c r="J14" s="13"/>
      <c r="K14" s="8"/>
      <c r="L14" s="8"/>
      <c r="M14" s="8"/>
    </row>
    <row r="15" spans="1:13" ht="15" customHeight="1" x14ac:dyDescent="0.25">
      <c r="A15" s="45" t="s">
        <v>23</v>
      </c>
      <c r="B15" s="9">
        <v>13</v>
      </c>
      <c r="C15" s="45" t="s">
        <v>123</v>
      </c>
      <c r="D15" s="9" t="s">
        <v>124</v>
      </c>
      <c r="E15" s="45">
        <v>1000</v>
      </c>
      <c r="F15" s="8"/>
      <c r="G15" s="8"/>
      <c r="H15" s="8"/>
      <c r="I15" s="8"/>
      <c r="J15" s="8"/>
      <c r="K15" s="14"/>
      <c r="L15" s="8"/>
      <c r="M15" s="8"/>
    </row>
    <row r="16" spans="1:13" ht="15" customHeight="1" x14ac:dyDescent="0.25">
      <c r="A16" s="45" t="s">
        <v>84</v>
      </c>
      <c r="B16" s="9">
        <v>57</v>
      </c>
      <c r="C16" s="45" t="s">
        <v>116</v>
      </c>
      <c r="D16" s="9" t="s">
        <v>129</v>
      </c>
      <c r="E16" s="45">
        <v>200</v>
      </c>
      <c r="F16" s="8"/>
      <c r="G16" s="8"/>
      <c r="H16" s="8"/>
      <c r="I16" s="8"/>
      <c r="J16" s="8"/>
      <c r="K16" s="8"/>
      <c r="L16" s="8"/>
      <c r="M16" s="8"/>
    </row>
    <row r="17" spans="1:13" ht="15" customHeight="1" x14ac:dyDescent="0.25">
      <c r="A17" s="45" t="s">
        <v>25</v>
      </c>
      <c r="B17" s="9">
        <v>10</v>
      </c>
      <c r="C17" s="45" t="s">
        <v>127</v>
      </c>
      <c r="D17" s="9" t="s">
        <v>130</v>
      </c>
      <c r="E17" s="45">
        <v>200</v>
      </c>
      <c r="F17" s="8"/>
      <c r="G17" s="8"/>
      <c r="H17" s="8"/>
      <c r="I17" s="8"/>
      <c r="J17" s="8"/>
      <c r="K17" s="14"/>
      <c r="L17" s="8"/>
      <c r="M17" s="8"/>
    </row>
    <row r="18" spans="1:13" ht="15" customHeight="1" x14ac:dyDescent="0.25">
      <c r="A18" s="45" t="s">
        <v>80</v>
      </c>
      <c r="B18" s="9">
        <v>54</v>
      </c>
      <c r="C18" s="45" t="s">
        <v>131</v>
      </c>
      <c r="D18" s="9" t="s">
        <v>130</v>
      </c>
      <c r="E18" s="45">
        <v>10</v>
      </c>
      <c r="F18" s="8"/>
      <c r="G18" s="8"/>
      <c r="H18" s="8"/>
      <c r="I18" s="8"/>
      <c r="J18" s="8"/>
      <c r="K18" s="8"/>
      <c r="L18" s="8"/>
      <c r="M18" s="8"/>
    </row>
    <row r="19" spans="1:13" ht="15" customHeight="1" x14ac:dyDescent="0.25">
      <c r="A19" s="45" t="s">
        <v>27</v>
      </c>
      <c r="B19" s="9">
        <v>31</v>
      </c>
      <c r="C19" s="45" t="s">
        <v>122</v>
      </c>
      <c r="D19" s="9" t="s">
        <v>119</v>
      </c>
      <c r="E19" s="45">
        <v>10</v>
      </c>
      <c r="F19" s="8"/>
      <c r="G19" s="8"/>
      <c r="H19" s="8"/>
      <c r="I19" s="8"/>
      <c r="J19" s="8"/>
      <c r="K19" s="14"/>
      <c r="L19" s="8"/>
      <c r="M19" s="8"/>
    </row>
    <row r="20" spans="1:13" ht="15" customHeight="1" x14ac:dyDescent="0.25">
      <c r="A20" s="45" t="s">
        <v>90</v>
      </c>
      <c r="B20" s="9">
        <v>71</v>
      </c>
      <c r="C20" s="45" t="s">
        <v>116</v>
      </c>
      <c r="D20" s="9" t="s">
        <v>117</v>
      </c>
      <c r="E20" s="45">
        <v>10</v>
      </c>
      <c r="F20" s="8"/>
      <c r="G20" s="8"/>
      <c r="H20" s="8"/>
      <c r="I20" s="8"/>
      <c r="J20" s="13"/>
      <c r="K20" s="8"/>
      <c r="L20" s="8"/>
      <c r="M20" s="8"/>
    </row>
    <row r="21" spans="1:13" ht="15" customHeight="1" x14ac:dyDescent="0.25">
      <c r="A21" s="45" t="s">
        <v>29</v>
      </c>
      <c r="B21" s="9">
        <v>30</v>
      </c>
      <c r="C21" s="45" t="s">
        <v>132</v>
      </c>
      <c r="D21" s="9" t="s">
        <v>119</v>
      </c>
      <c r="E21" s="45">
        <v>10</v>
      </c>
      <c r="F21" s="8"/>
      <c r="G21" s="8"/>
      <c r="H21" s="8"/>
      <c r="I21" s="8"/>
      <c r="J21" s="8"/>
      <c r="K21" s="14"/>
      <c r="L21" s="8"/>
      <c r="M21" s="8"/>
    </row>
    <row r="22" spans="1:13" ht="15" customHeight="1" x14ac:dyDescent="0.25">
      <c r="A22" s="45" t="s">
        <v>92</v>
      </c>
      <c r="B22" s="9">
        <v>63</v>
      </c>
      <c r="C22" s="45" t="s">
        <v>116</v>
      </c>
      <c r="D22" s="9" t="s">
        <v>117</v>
      </c>
      <c r="E22" s="45">
        <v>10</v>
      </c>
      <c r="F22" s="8"/>
      <c r="G22" s="8"/>
      <c r="H22" s="8"/>
      <c r="I22" s="8"/>
      <c r="J22" s="13"/>
      <c r="K22" s="8"/>
      <c r="L22" s="8"/>
      <c r="M22" s="8"/>
    </row>
    <row r="23" spans="1:13" ht="15" customHeight="1" x14ac:dyDescent="0.25">
      <c r="A23" s="45" t="s">
        <v>73</v>
      </c>
      <c r="B23" s="9">
        <v>64</v>
      </c>
      <c r="C23" s="45" t="s">
        <v>116</v>
      </c>
      <c r="D23" s="9" t="s">
        <v>120</v>
      </c>
      <c r="E23" s="45">
        <v>200</v>
      </c>
      <c r="F23" s="8"/>
      <c r="G23" s="8"/>
      <c r="H23" s="8"/>
      <c r="I23" s="8"/>
      <c r="J23" s="13"/>
      <c r="K23" s="8"/>
      <c r="L23" s="8"/>
      <c r="M23" s="8"/>
    </row>
    <row r="24" spans="1:13" ht="15" customHeight="1" x14ac:dyDescent="0.25">
      <c r="A24" s="45" t="s">
        <v>83</v>
      </c>
      <c r="B24" s="9">
        <v>55</v>
      </c>
      <c r="C24" s="45" t="s">
        <v>116</v>
      </c>
      <c r="D24" s="9" t="s">
        <v>129</v>
      </c>
      <c r="E24" s="45">
        <v>5000</v>
      </c>
      <c r="F24" s="8"/>
      <c r="G24" s="8"/>
      <c r="H24" s="8"/>
      <c r="I24" s="8"/>
      <c r="J24" s="15"/>
      <c r="K24" s="8"/>
      <c r="L24" s="8"/>
      <c r="M24" s="8"/>
    </row>
    <row r="25" spans="1:13" ht="15" customHeight="1" x14ac:dyDescent="0.25">
      <c r="A25" s="45" t="s">
        <v>26</v>
      </c>
      <c r="B25" s="9">
        <v>20</v>
      </c>
      <c r="C25" s="45" t="s">
        <v>133</v>
      </c>
      <c r="D25" s="9" t="s">
        <v>134</v>
      </c>
      <c r="E25" s="45">
        <v>150</v>
      </c>
      <c r="F25" s="8"/>
      <c r="G25" s="8"/>
      <c r="H25" s="8"/>
      <c r="I25" s="8"/>
      <c r="J25" s="8"/>
      <c r="K25" s="14"/>
      <c r="L25" s="8"/>
      <c r="M25" s="8"/>
    </row>
    <row r="26" spans="1:13" ht="15" customHeight="1" x14ac:dyDescent="0.25">
      <c r="A26" s="45" t="s">
        <v>32</v>
      </c>
      <c r="B26" s="9">
        <v>43</v>
      </c>
      <c r="C26" s="45" t="s">
        <v>116</v>
      </c>
      <c r="D26" s="9" t="s">
        <v>117</v>
      </c>
      <c r="E26" s="45">
        <v>10000</v>
      </c>
      <c r="F26" s="8"/>
      <c r="G26" s="8"/>
      <c r="H26" s="8"/>
      <c r="I26" s="8"/>
      <c r="J26" s="8"/>
      <c r="K26" s="14"/>
      <c r="L26" s="8"/>
      <c r="M26" s="8"/>
    </row>
    <row r="27" spans="1:13" ht="15" customHeight="1" x14ac:dyDescent="0.25">
      <c r="A27" s="45" t="s">
        <v>34</v>
      </c>
      <c r="B27" s="9">
        <v>26</v>
      </c>
      <c r="C27" s="45" t="s">
        <v>135</v>
      </c>
      <c r="D27" s="9" t="s">
        <v>129</v>
      </c>
      <c r="E27" s="45">
        <v>200</v>
      </c>
      <c r="F27" s="8"/>
      <c r="G27" s="8"/>
      <c r="H27" s="8"/>
      <c r="I27" s="8"/>
      <c r="J27" s="8"/>
      <c r="K27" s="8"/>
      <c r="L27" s="8"/>
      <c r="M27" s="8"/>
    </row>
    <row r="28" spans="1:13" ht="15" customHeight="1" x14ac:dyDescent="0.25">
      <c r="A28" s="45" t="s">
        <v>24</v>
      </c>
      <c r="B28" s="9">
        <v>86</v>
      </c>
      <c r="C28" s="45" t="s">
        <v>127</v>
      </c>
      <c r="D28" s="9" t="s">
        <v>128</v>
      </c>
      <c r="E28" s="45">
        <v>1000</v>
      </c>
      <c r="F28" s="8"/>
      <c r="G28" s="8"/>
      <c r="H28" s="8"/>
      <c r="I28" s="8"/>
      <c r="J28" s="8"/>
      <c r="K28" s="14"/>
      <c r="L28" s="8"/>
      <c r="M28" s="8"/>
    </row>
    <row r="29" spans="1:13" ht="15" customHeight="1" x14ac:dyDescent="0.25">
      <c r="A29" s="46" t="s">
        <v>36</v>
      </c>
      <c r="B29" s="9">
        <v>7</v>
      </c>
      <c r="C29" s="45" t="s">
        <v>116</v>
      </c>
      <c r="D29" s="9" t="s">
        <v>136</v>
      </c>
      <c r="E29" s="45">
        <v>200</v>
      </c>
      <c r="F29" s="8"/>
      <c r="G29" s="8"/>
      <c r="H29" s="8"/>
      <c r="I29" s="8"/>
      <c r="J29" s="8"/>
      <c r="K29" s="14"/>
      <c r="L29" s="8"/>
      <c r="M29" s="8"/>
    </row>
    <row r="30" spans="1:13" ht="38.25" customHeight="1" x14ac:dyDescent="0.25">
      <c r="A30" s="45" t="s">
        <v>10</v>
      </c>
      <c r="B30" s="9">
        <v>4</v>
      </c>
      <c r="C30" s="45" t="s">
        <v>118</v>
      </c>
      <c r="D30" s="9" t="s">
        <v>119</v>
      </c>
      <c r="E30" s="45">
        <v>5000</v>
      </c>
      <c r="F30" s="8"/>
      <c r="G30" s="8"/>
      <c r="H30" s="8"/>
      <c r="I30" s="8"/>
      <c r="J30" s="8"/>
      <c r="K30" s="14"/>
      <c r="L30" s="8"/>
      <c r="M30" s="8"/>
    </row>
    <row r="31" spans="1:13" ht="15" customHeight="1" x14ac:dyDescent="0.25">
      <c r="A31" s="18" t="s">
        <v>9</v>
      </c>
      <c r="B31" s="9">
        <v>88</v>
      </c>
      <c r="C31" s="45" t="s">
        <v>123</v>
      </c>
      <c r="D31" s="9" t="s">
        <v>124</v>
      </c>
      <c r="E31" s="45">
        <v>25</v>
      </c>
      <c r="F31" s="8"/>
      <c r="G31" s="8"/>
      <c r="H31" s="8"/>
      <c r="I31" s="8"/>
      <c r="J31" s="8"/>
      <c r="K31" s="8"/>
      <c r="L31" s="8"/>
      <c r="M31" s="8"/>
    </row>
    <row r="32" spans="1:13" ht="15" customHeight="1" x14ac:dyDescent="0.25">
      <c r="A32" s="45" t="s">
        <v>39</v>
      </c>
      <c r="B32" s="9">
        <v>61</v>
      </c>
      <c r="C32" s="11" t="s">
        <v>116</v>
      </c>
      <c r="D32" s="18">
        <v>50</v>
      </c>
      <c r="E32" s="18">
        <v>50</v>
      </c>
      <c r="F32" s="16"/>
      <c r="G32" s="8"/>
      <c r="H32" s="8"/>
      <c r="I32" s="8"/>
      <c r="J32" s="8"/>
      <c r="K32" s="8"/>
      <c r="L32" s="8"/>
      <c r="M32" s="8"/>
    </row>
    <row r="33" spans="1:13" ht="15.75" customHeight="1" x14ac:dyDescent="0.25">
      <c r="A33" s="45" t="s">
        <v>38</v>
      </c>
      <c r="B33" s="9">
        <v>16</v>
      </c>
      <c r="C33" s="11" t="s">
        <v>127</v>
      </c>
      <c r="D33" s="18" t="s">
        <v>119</v>
      </c>
      <c r="E33" s="18">
        <v>20</v>
      </c>
      <c r="F33" s="8"/>
      <c r="G33" s="8"/>
      <c r="H33" s="8"/>
      <c r="I33" s="8"/>
      <c r="J33" s="8"/>
      <c r="K33" s="14"/>
      <c r="L33" s="8"/>
      <c r="M33" s="8"/>
    </row>
    <row r="34" spans="1:13" ht="15" customHeight="1" x14ac:dyDescent="0.25">
      <c r="A34" s="45" t="s">
        <v>40</v>
      </c>
      <c r="B34" s="9">
        <v>35</v>
      </c>
      <c r="C34" s="11" t="s">
        <v>116</v>
      </c>
      <c r="D34" s="18" t="s">
        <v>137</v>
      </c>
      <c r="E34" s="18">
        <v>10</v>
      </c>
      <c r="F34" s="8"/>
      <c r="G34" s="8"/>
      <c r="H34" s="8"/>
      <c r="I34" s="8"/>
      <c r="J34" s="8"/>
      <c r="K34" s="14"/>
      <c r="L34" s="8"/>
      <c r="M34" s="8"/>
    </row>
    <row r="35" spans="1:13" ht="15" customHeight="1" x14ac:dyDescent="0.25">
      <c r="A35" s="45" t="s">
        <v>41</v>
      </c>
      <c r="B35" s="9">
        <v>19</v>
      </c>
      <c r="C35" s="11" t="s">
        <v>116</v>
      </c>
      <c r="D35" s="18" t="s">
        <v>130</v>
      </c>
      <c r="E35" s="18">
        <v>10</v>
      </c>
      <c r="F35" s="8"/>
      <c r="G35" s="8"/>
      <c r="H35" s="8"/>
      <c r="I35" s="8"/>
      <c r="J35" s="8"/>
      <c r="K35" s="14"/>
      <c r="L35" s="8"/>
      <c r="M35" s="8"/>
    </row>
    <row r="36" spans="1:13" ht="15" customHeight="1" x14ac:dyDescent="0.25">
      <c r="A36" s="45" t="s">
        <v>31</v>
      </c>
      <c r="B36" s="9">
        <v>32</v>
      </c>
      <c r="C36" s="11" t="s">
        <v>118</v>
      </c>
      <c r="D36" s="18" t="s">
        <v>130</v>
      </c>
      <c r="E36" s="18">
        <v>200</v>
      </c>
      <c r="F36" s="8"/>
      <c r="G36" s="8"/>
      <c r="H36" s="8"/>
      <c r="I36" s="8"/>
      <c r="J36" s="8"/>
      <c r="K36" s="14"/>
      <c r="L36" s="8"/>
      <c r="M36" s="8"/>
    </row>
    <row r="37" spans="1:13" ht="15" customHeight="1" x14ac:dyDescent="0.25">
      <c r="A37" s="45" t="s">
        <v>45</v>
      </c>
      <c r="B37" s="9">
        <v>60</v>
      </c>
      <c r="C37" s="11" t="s">
        <v>116</v>
      </c>
      <c r="D37" s="18" t="s">
        <v>138</v>
      </c>
      <c r="E37" s="18">
        <v>50</v>
      </c>
      <c r="F37" s="8"/>
      <c r="G37" s="8"/>
      <c r="H37" s="8"/>
      <c r="I37" s="8"/>
      <c r="J37" s="8"/>
      <c r="K37" s="8"/>
      <c r="L37" s="8"/>
      <c r="M37" s="8"/>
    </row>
    <row r="38" spans="1:13" ht="15" customHeight="1" x14ac:dyDescent="0.25">
      <c r="A38" s="45" t="s">
        <v>22</v>
      </c>
      <c r="B38" s="9">
        <v>51</v>
      </c>
      <c r="C38" s="11" t="s">
        <v>139</v>
      </c>
      <c r="D38" s="18" t="s">
        <v>140</v>
      </c>
      <c r="E38" s="18">
        <v>1000</v>
      </c>
      <c r="F38" s="8"/>
      <c r="G38" s="8"/>
      <c r="H38" s="8"/>
      <c r="I38" s="8"/>
      <c r="J38" s="8"/>
      <c r="K38" s="8"/>
      <c r="L38" s="8"/>
      <c r="M38" s="8"/>
    </row>
    <row r="39" spans="1:13" ht="15" customHeight="1" x14ac:dyDescent="0.25">
      <c r="A39" s="45" t="s">
        <v>17</v>
      </c>
      <c r="B39" s="9">
        <v>21</v>
      </c>
      <c r="C39" s="11" t="s">
        <v>116</v>
      </c>
      <c r="D39" s="18" t="s">
        <v>138</v>
      </c>
      <c r="E39" s="18">
        <v>500</v>
      </c>
      <c r="F39" s="8"/>
      <c r="G39" s="8"/>
      <c r="H39" s="8"/>
      <c r="I39" s="8"/>
      <c r="J39" s="8"/>
      <c r="K39" s="14"/>
      <c r="L39" s="8"/>
      <c r="M39" s="8"/>
    </row>
    <row r="40" spans="1:13" ht="15" customHeight="1" x14ac:dyDescent="0.25">
      <c r="A40" s="45" t="s">
        <v>94</v>
      </c>
      <c r="B40" s="9">
        <v>83</v>
      </c>
      <c r="C40" s="11" t="s">
        <v>122</v>
      </c>
      <c r="D40" s="18" t="s">
        <v>119</v>
      </c>
      <c r="E40" s="18">
        <v>12</v>
      </c>
      <c r="F40" s="8"/>
      <c r="G40" s="8"/>
      <c r="H40" s="8"/>
      <c r="I40" s="8"/>
      <c r="J40" s="15"/>
      <c r="K40" s="14"/>
      <c r="L40" s="8"/>
      <c r="M40" s="8"/>
    </row>
    <row r="41" spans="1:13" ht="15" customHeight="1" x14ac:dyDescent="0.25">
      <c r="A41" s="45" t="s">
        <v>58</v>
      </c>
      <c r="B41" s="9">
        <v>62</v>
      </c>
      <c r="C41" s="11" t="s">
        <v>141</v>
      </c>
      <c r="D41" s="18" t="s">
        <v>117</v>
      </c>
      <c r="E41" s="18">
        <v>50</v>
      </c>
      <c r="F41" s="8"/>
      <c r="G41" s="8"/>
      <c r="H41" s="8"/>
      <c r="I41" s="8"/>
      <c r="J41" s="13"/>
      <c r="K41" s="8"/>
      <c r="L41" s="8"/>
      <c r="M41" s="8"/>
    </row>
    <row r="42" spans="1:13" ht="15" customHeight="1" x14ac:dyDescent="0.25">
      <c r="A42" s="45" t="s">
        <v>46</v>
      </c>
      <c r="B42" s="9">
        <v>44</v>
      </c>
      <c r="C42" s="11" t="s">
        <v>116</v>
      </c>
      <c r="D42" s="18" t="s">
        <v>117</v>
      </c>
      <c r="E42" s="18">
        <v>10000</v>
      </c>
      <c r="F42" s="8"/>
      <c r="G42" s="8"/>
      <c r="H42" s="8"/>
      <c r="I42" s="8"/>
      <c r="J42" s="8"/>
      <c r="K42" s="8"/>
      <c r="L42" s="8"/>
      <c r="M42" s="8"/>
    </row>
    <row r="43" spans="1:13" ht="15" customHeight="1" x14ac:dyDescent="0.25">
      <c r="A43" s="45" t="s">
        <v>48</v>
      </c>
      <c r="B43" s="9">
        <v>49</v>
      </c>
      <c r="C43" s="11" t="s">
        <v>116</v>
      </c>
      <c r="D43" s="18" t="s">
        <v>129</v>
      </c>
      <c r="E43" s="18">
        <v>500</v>
      </c>
      <c r="F43" s="8"/>
      <c r="G43" s="8"/>
      <c r="H43" s="8"/>
      <c r="I43" s="8"/>
      <c r="J43" s="8"/>
      <c r="K43" s="8"/>
      <c r="L43" s="8"/>
      <c r="M43" s="8"/>
    </row>
    <row r="44" spans="1:13" ht="15" customHeight="1" x14ac:dyDescent="0.25">
      <c r="A44" s="45" t="s">
        <v>91</v>
      </c>
      <c r="B44" s="9">
        <v>84</v>
      </c>
      <c r="C44" s="11" t="s">
        <v>122</v>
      </c>
      <c r="D44" s="18" t="s">
        <v>119</v>
      </c>
      <c r="E44" s="18">
        <v>2</v>
      </c>
      <c r="F44" s="8"/>
      <c r="G44" s="8"/>
      <c r="H44" s="8"/>
      <c r="I44" s="8"/>
      <c r="J44" s="13"/>
      <c r="K44" s="8"/>
      <c r="L44" s="8"/>
      <c r="M44" s="8"/>
    </row>
    <row r="45" spans="1:13" ht="15" customHeight="1" x14ac:dyDescent="0.25">
      <c r="A45" s="45" t="s">
        <v>35</v>
      </c>
      <c r="B45" s="9">
        <v>42</v>
      </c>
      <c r="C45" s="11" t="s">
        <v>127</v>
      </c>
      <c r="D45" s="18" t="s">
        <v>119</v>
      </c>
      <c r="E45" s="18">
        <v>5000</v>
      </c>
      <c r="F45" s="8"/>
      <c r="G45" s="8"/>
      <c r="H45" s="8"/>
      <c r="I45" s="8"/>
      <c r="J45" s="8"/>
      <c r="K45" s="14"/>
      <c r="L45" s="8"/>
      <c r="M45" s="8"/>
    </row>
    <row r="46" spans="1:13" ht="15" customHeight="1" x14ac:dyDescent="0.25">
      <c r="A46" s="45" t="s">
        <v>51</v>
      </c>
      <c r="B46" s="9">
        <v>28</v>
      </c>
      <c r="C46" s="11" t="s">
        <v>116</v>
      </c>
      <c r="D46" s="18" t="s">
        <v>126</v>
      </c>
      <c r="E46" s="18">
        <v>1000</v>
      </c>
      <c r="F46" s="8"/>
      <c r="G46" s="8"/>
      <c r="H46" s="8"/>
      <c r="I46" s="8"/>
      <c r="J46" s="8"/>
      <c r="K46" s="14"/>
      <c r="L46" s="8"/>
      <c r="M46" s="8"/>
    </row>
    <row r="47" spans="1:13" ht="15" customHeight="1" x14ac:dyDescent="0.25">
      <c r="A47" s="45" t="s">
        <v>52</v>
      </c>
      <c r="B47" s="9">
        <v>11</v>
      </c>
      <c r="C47" s="11" t="s">
        <v>142</v>
      </c>
      <c r="D47" s="18" t="s">
        <v>143</v>
      </c>
      <c r="E47" s="18">
        <v>10</v>
      </c>
      <c r="F47" s="8"/>
      <c r="G47" s="8"/>
      <c r="H47" s="8"/>
      <c r="I47" s="8"/>
      <c r="J47" s="8"/>
      <c r="K47" s="14"/>
      <c r="L47" s="8"/>
      <c r="M47" s="8"/>
    </row>
    <row r="48" spans="1:13" ht="15" customHeight="1" x14ac:dyDescent="0.25">
      <c r="A48" s="45" t="s">
        <v>53</v>
      </c>
      <c r="B48" s="9">
        <v>29</v>
      </c>
      <c r="C48" s="11" t="s">
        <v>144</v>
      </c>
      <c r="D48" s="18" t="s">
        <v>119</v>
      </c>
      <c r="E48" s="18">
        <v>2</v>
      </c>
      <c r="F48" s="8"/>
      <c r="G48" s="8"/>
      <c r="H48" s="8"/>
      <c r="I48" s="8"/>
      <c r="J48" s="8"/>
      <c r="K48" s="14"/>
      <c r="L48" s="8"/>
      <c r="M48" s="8"/>
    </row>
    <row r="49" spans="1:13" ht="15" customHeight="1" x14ac:dyDescent="0.25">
      <c r="A49" s="45" t="s">
        <v>54</v>
      </c>
      <c r="B49" s="9">
        <v>15</v>
      </c>
      <c r="C49" s="11" t="s">
        <v>127</v>
      </c>
      <c r="D49" s="18" t="s">
        <v>145</v>
      </c>
      <c r="E49" s="18">
        <v>200</v>
      </c>
      <c r="F49" s="8"/>
      <c r="G49" s="8"/>
      <c r="H49" s="8"/>
      <c r="I49" s="8"/>
      <c r="J49" s="8"/>
      <c r="K49" s="14"/>
      <c r="L49" s="8"/>
      <c r="M49" s="8"/>
    </row>
    <row r="50" spans="1:13" s="10" customFormat="1" ht="15" customHeight="1" x14ac:dyDescent="0.25">
      <c r="A50" s="18" t="s">
        <v>30</v>
      </c>
      <c r="B50" s="17">
        <v>89</v>
      </c>
      <c r="C50" s="11" t="s">
        <v>116</v>
      </c>
      <c r="D50" s="18" t="s">
        <v>129</v>
      </c>
      <c r="E50" s="18">
        <v>50</v>
      </c>
      <c r="F50" s="8"/>
      <c r="G50" s="8"/>
      <c r="H50" s="8"/>
      <c r="I50" s="8"/>
    </row>
    <row r="51" spans="1:13" ht="15" customHeight="1" x14ac:dyDescent="0.25">
      <c r="A51" s="45" t="s">
        <v>28</v>
      </c>
      <c r="B51" s="9">
        <v>50</v>
      </c>
      <c r="C51" s="52" t="s">
        <v>116</v>
      </c>
      <c r="D51" s="18" t="s">
        <v>150</v>
      </c>
      <c r="E51" s="18">
        <v>10</v>
      </c>
      <c r="F51" s="8"/>
      <c r="G51" s="8"/>
      <c r="H51" s="8"/>
      <c r="I51" s="8"/>
      <c r="J51" s="8"/>
      <c r="K51" s="14"/>
      <c r="L51" s="8"/>
      <c r="M51" s="8"/>
    </row>
    <row r="52" spans="1:13" ht="15" customHeight="1" x14ac:dyDescent="0.25">
      <c r="A52" s="45" t="s">
        <v>42</v>
      </c>
      <c r="B52" s="9">
        <v>18</v>
      </c>
      <c r="C52" s="48" t="s">
        <v>127</v>
      </c>
      <c r="D52" s="48" t="s">
        <v>119</v>
      </c>
      <c r="E52" s="49">
        <v>1000</v>
      </c>
      <c r="F52" s="8"/>
      <c r="G52" s="8"/>
      <c r="H52" s="8"/>
      <c r="I52" s="8"/>
      <c r="J52" s="8"/>
      <c r="K52" s="14"/>
      <c r="L52" s="8"/>
      <c r="M52" s="8"/>
    </row>
    <row r="53" spans="1:13" ht="15" customHeight="1" x14ac:dyDescent="0.25">
      <c r="A53" s="45" t="s">
        <v>20</v>
      </c>
      <c r="B53" s="9">
        <v>14</v>
      </c>
      <c r="C53" s="48" t="s">
        <v>127</v>
      </c>
      <c r="D53" s="48" t="s">
        <v>128</v>
      </c>
      <c r="E53" s="49">
        <v>1378</v>
      </c>
      <c r="F53" s="8"/>
      <c r="G53" s="8"/>
      <c r="H53" s="8"/>
      <c r="I53" s="8"/>
      <c r="J53" s="8"/>
      <c r="K53" s="14"/>
      <c r="L53" s="8"/>
      <c r="M53" s="8"/>
    </row>
    <row r="54" spans="1:13" ht="15" customHeight="1" x14ac:dyDescent="0.25">
      <c r="A54" s="45" t="s">
        <v>57</v>
      </c>
      <c r="B54" s="9">
        <v>24</v>
      </c>
      <c r="C54" s="48" t="s">
        <v>122</v>
      </c>
      <c r="D54" s="48" t="s">
        <v>119</v>
      </c>
      <c r="E54" s="49">
        <v>1</v>
      </c>
      <c r="F54" s="8"/>
      <c r="G54" s="8"/>
      <c r="H54" s="8"/>
      <c r="I54" s="8"/>
      <c r="J54" s="8"/>
      <c r="K54" s="14"/>
      <c r="L54" s="8"/>
      <c r="M54" s="8"/>
    </row>
    <row r="55" spans="1:13" ht="15" customHeight="1" x14ac:dyDescent="0.25">
      <c r="A55" s="45" t="s">
        <v>59</v>
      </c>
      <c r="B55" s="9">
        <v>39</v>
      </c>
      <c r="C55" s="48" t="s">
        <v>116</v>
      </c>
      <c r="D55" s="48" t="s">
        <v>119</v>
      </c>
      <c r="E55" s="49">
        <v>1</v>
      </c>
      <c r="F55" s="8"/>
      <c r="G55" s="8"/>
      <c r="H55" s="8"/>
      <c r="I55" s="8"/>
      <c r="J55" s="8"/>
      <c r="K55" s="14"/>
      <c r="L55" s="8"/>
      <c r="M55" s="8"/>
    </row>
    <row r="56" spans="1:13" ht="15" customHeight="1" x14ac:dyDescent="0.25">
      <c r="A56" s="45" t="s">
        <v>75</v>
      </c>
      <c r="B56" s="9">
        <v>81</v>
      </c>
      <c r="C56" s="48" t="s">
        <v>128</v>
      </c>
      <c r="D56" s="48" t="s">
        <v>119</v>
      </c>
      <c r="E56" s="49">
        <v>600</v>
      </c>
      <c r="F56" s="8"/>
      <c r="G56" s="8"/>
      <c r="H56" s="8"/>
      <c r="I56" s="8"/>
      <c r="J56" s="13"/>
      <c r="K56" s="8"/>
      <c r="L56" s="8"/>
      <c r="M56" s="8"/>
    </row>
    <row r="57" spans="1:13" ht="15" customHeight="1" x14ac:dyDescent="0.25">
      <c r="A57" s="45" t="s">
        <v>61</v>
      </c>
      <c r="B57" s="9">
        <v>40</v>
      </c>
      <c r="C57" s="48" t="s">
        <v>122</v>
      </c>
      <c r="D57" s="48" t="s">
        <v>119</v>
      </c>
      <c r="E57" s="49">
        <v>60</v>
      </c>
      <c r="F57" s="8"/>
      <c r="G57" s="8"/>
      <c r="H57" s="8"/>
      <c r="I57" s="8"/>
      <c r="J57" s="8"/>
      <c r="K57" s="8"/>
      <c r="L57" s="8"/>
      <c r="M57" s="8"/>
    </row>
    <row r="58" spans="1:13" ht="15" customHeight="1" x14ac:dyDescent="0.25">
      <c r="A58" s="45" t="s">
        <v>63</v>
      </c>
      <c r="B58" s="9">
        <v>38</v>
      </c>
      <c r="C58" s="48" t="s">
        <v>116</v>
      </c>
      <c r="D58" s="48" t="s">
        <v>119</v>
      </c>
      <c r="E58" s="49">
        <v>1</v>
      </c>
      <c r="F58" s="8"/>
      <c r="G58" s="8"/>
      <c r="H58" s="8"/>
      <c r="I58" s="8"/>
      <c r="J58" s="8"/>
      <c r="K58" s="14"/>
      <c r="L58" s="8"/>
      <c r="M58" s="8"/>
    </row>
    <row r="59" spans="1:13" ht="15" customHeight="1" x14ac:dyDescent="0.25">
      <c r="A59" s="45" t="s">
        <v>89</v>
      </c>
      <c r="B59" s="9">
        <v>73</v>
      </c>
      <c r="C59" s="48" t="s">
        <v>135</v>
      </c>
      <c r="D59" s="48" t="s">
        <v>126</v>
      </c>
      <c r="E59" s="49">
        <v>500</v>
      </c>
      <c r="F59" s="8"/>
      <c r="G59" s="8"/>
      <c r="H59" s="8"/>
      <c r="I59" s="8"/>
      <c r="J59" s="13"/>
      <c r="K59" s="8"/>
      <c r="L59" s="8"/>
      <c r="M59" s="8"/>
    </row>
    <row r="60" spans="1:13" ht="15" customHeight="1" x14ac:dyDescent="0.25">
      <c r="A60" s="45" t="s">
        <v>65</v>
      </c>
      <c r="B60" s="9">
        <v>47</v>
      </c>
      <c r="C60" s="48" t="s">
        <v>116</v>
      </c>
      <c r="D60" s="48" t="s">
        <v>129</v>
      </c>
      <c r="E60" s="49">
        <v>5000</v>
      </c>
      <c r="F60" s="8"/>
      <c r="G60" s="8"/>
      <c r="H60" s="8"/>
      <c r="I60" s="8"/>
      <c r="J60" s="8"/>
      <c r="K60" s="8"/>
      <c r="L60" s="8"/>
      <c r="M60" s="8"/>
    </row>
    <row r="61" spans="1:13" ht="15" customHeight="1" x14ac:dyDescent="0.25">
      <c r="A61" s="45" t="s">
        <v>85</v>
      </c>
      <c r="B61" s="9">
        <v>58</v>
      </c>
      <c r="C61" s="48" t="s">
        <v>146</v>
      </c>
      <c r="D61" s="48" t="s">
        <v>119</v>
      </c>
      <c r="E61" s="49">
        <v>2</v>
      </c>
      <c r="F61" s="8"/>
      <c r="G61" s="8"/>
      <c r="H61" s="8"/>
      <c r="I61" s="8"/>
      <c r="J61" s="8"/>
      <c r="K61" s="14"/>
      <c r="L61" s="8"/>
      <c r="M61" s="8"/>
    </row>
    <row r="62" spans="1:13" ht="15" customHeight="1" x14ac:dyDescent="0.25">
      <c r="A62" s="45" t="s">
        <v>96</v>
      </c>
      <c r="B62" s="9">
        <v>80</v>
      </c>
      <c r="C62" s="50" t="s">
        <v>147</v>
      </c>
      <c r="D62" s="48" t="s">
        <v>119</v>
      </c>
      <c r="E62" s="49">
        <v>1</v>
      </c>
      <c r="F62" s="8"/>
      <c r="G62" s="8"/>
      <c r="H62" s="8"/>
      <c r="I62" s="8"/>
      <c r="J62" s="13"/>
      <c r="K62" s="8"/>
      <c r="L62" s="8"/>
      <c r="M62" s="8"/>
    </row>
    <row r="63" spans="1:13" ht="63.75" x14ac:dyDescent="0.25">
      <c r="A63" s="45" t="s">
        <v>110</v>
      </c>
      <c r="B63" s="9">
        <v>5</v>
      </c>
      <c r="C63" s="48" t="s">
        <v>131</v>
      </c>
      <c r="D63" s="48" t="s">
        <v>119</v>
      </c>
      <c r="E63" s="49">
        <v>3000</v>
      </c>
      <c r="F63" s="8"/>
      <c r="G63" s="8"/>
      <c r="H63" s="8"/>
      <c r="I63" s="8"/>
      <c r="J63" s="13"/>
      <c r="K63" s="14"/>
      <c r="L63" s="8"/>
      <c r="M63" s="8"/>
    </row>
    <row r="64" spans="1:13" ht="25.5" x14ac:dyDescent="0.25">
      <c r="A64" s="45" t="s">
        <v>111</v>
      </c>
      <c r="B64" s="51">
        <v>6</v>
      </c>
      <c r="C64" s="10" t="s">
        <v>154</v>
      </c>
      <c r="D64" s="10" t="s">
        <v>136</v>
      </c>
      <c r="E64" s="10">
        <v>10</v>
      </c>
      <c r="F64" s="8"/>
      <c r="G64" s="8"/>
      <c r="H64" s="8"/>
      <c r="I64" s="8"/>
      <c r="J64" s="8"/>
      <c r="K64" s="14"/>
      <c r="L64" s="8"/>
      <c r="M64" s="8"/>
    </row>
    <row r="65" spans="1:13" ht="15" customHeight="1" x14ac:dyDescent="0.25">
      <c r="A65" s="46" t="s">
        <v>15</v>
      </c>
      <c r="B65" s="9">
        <v>3</v>
      </c>
      <c r="C65" s="48" t="s">
        <v>118</v>
      </c>
      <c r="D65" s="48" t="s">
        <v>136</v>
      </c>
      <c r="E65" s="49">
        <v>11000</v>
      </c>
      <c r="F65" s="8"/>
      <c r="G65" s="8"/>
      <c r="H65" s="8"/>
      <c r="I65" s="8"/>
      <c r="J65" s="8"/>
      <c r="K65" s="14"/>
      <c r="L65" s="8"/>
      <c r="M65" s="8"/>
    </row>
    <row r="66" spans="1:13" x14ac:dyDescent="0.25">
      <c r="A66" s="45" t="s">
        <v>98</v>
      </c>
      <c r="B66" s="9">
        <v>68</v>
      </c>
      <c r="C66" s="48" t="s">
        <v>127</v>
      </c>
      <c r="D66" s="48" t="s">
        <v>128</v>
      </c>
      <c r="E66" s="49">
        <v>50</v>
      </c>
      <c r="F66" s="8"/>
      <c r="G66" s="8"/>
      <c r="H66" s="8"/>
      <c r="I66" s="8"/>
      <c r="J66" s="13"/>
      <c r="K66" s="8"/>
      <c r="L66" s="8"/>
      <c r="M66" s="8"/>
    </row>
    <row r="67" spans="1:13" ht="15" customHeight="1" x14ac:dyDescent="0.25">
      <c r="A67" s="45" t="s">
        <v>68</v>
      </c>
      <c r="B67" s="9">
        <v>25</v>
      </c>
      <c r="C67" s="48" t="s">
        <v>122</v>
      </c>
      <c r="D67" s="48" t="s">
        <v>119</v>
      </c>
      <c r="E67" s="49">
        <v>1</v>
      </c>
      <c r="F67" s="8"/>
      <c r="G67" s="8"/>
      <c r="H67" s="8"/>
      <c r="I67" s="8"/>
      <c r="J67" s="8"/>
      <c r="K67" s="14"/>
      <c r="L67" s="8"/>
      <c r="M67" s="8"/>
    </row>
    <row r="68" spans="1:13" ht="15" customHeight="1" x14ac:dyDescent="0.25">
      <c r="A68" s="45" t="s">
        <v>69</v>
      </c>
      <c r="B68" s="9">
        <v>37</v>
      </c>
      <c r="C68" s="48" t="s">
        <v>116</v>
      </c>
      <c r="D68" s="48" t="s">
        <v>119</v>
      </c>
      <c r="E68" s="49">
        <v>10</v>
      </c>
      <c r="F68" s="8"/>
      <c r="G68" s="8"/>
      <c r="H68" s="8"/>
      <c r="I68" s="8"/>
      <c r="J68" s="8"/>
      <c r="K68" s="14"/>
      <c r="L68" s="8"/>
      <c r="M68" s="8"/>
    </row>
    <row r="69" spans="1:13" ht="15" customHeight="1" x14ac:dyDescent="0.25">
      <c r="A69" s="45" t="s">
        <v>79</v>
      </c>
      <c r="B69" s="9">
        <v>59</v>
      </c>
      <c r="C69" s="48" t="s">
        <v>135</v>
      </c>
      <c r="D69" s="48" t="s">
        <v>148</v>
      </c>
      <c r="E69" s="49">
        <v>10000</v>
      </c>
      <c r="F69" s="8"/>
      <c r="G69" s="8"/>
      <c r="H69" s="8"/>
      <c r="I69" s="8"/>
      <c r="J69" s="8"/>
      <c r="K69" s="8"/>
      <c r="L69" s="8"/>
      <c r="M69" s="8"/>
    </row>
    <row r="70" spans="1:13" ht="15" customHeight="1" x14ac:dyDescent="0.25">
      <c r="A70" s="45" t="s">
        <v>70</v>
      </c>
      <c r="B70" s="9">
        <v>48</v>
      </c>
      <c r="C70" s="48" t="s">
        <v>116</v>
      </c>
      <c r="D70" s="48" t="s">
        <v>129</v>
      </c>
      <c r="E70" s="49">
        <v>10000</v>
      </c>
      <c r="F70" s="8"/>
      <c r="G70" s="8"/>
      <c r="H70" s="8"/>
      <c r="I70" s="8"/>
      <c r="J70" s="8"/>
      <c r="K70" s="8"/>
      <c r="L70" s="8"/>
      <c r="M70" s="8"/>
    </row>
    <row r="71" spans="1:13" ht="15" customHeight="1" x14ac:dyDescent="0.25">
      <c r="A71" s="45" t="s">
        <v>64</v>
      </c>
      <c r="B71" s="9">
        <v>27</v>
      </c>
      <c r="C71" s="48" t="s">
        <v>118</v>
      </c>
      <c r="D71" s="48" t="s">
        <v>149</v>
      </c>
      <c r="E71" s="49">
        <v>200</v>
      </c>
      <c r="F71" s="8"/>
      <c r="G71" s="8"/>
      <c r="H71" s="8"/>
      <c r="I71" s="8"/>
      <c r="J71" s="8"/>
      <c r="K71" s="14"/>
      <c r="L71" s="8"/>
      <c r="M71" s="8"/>
    </row>
    <row r="72" spans="1:13" ht="15" customHeight="1" x14ac:dyDescent="0.25">
      <c r="A72" s="45" t="s">
        <v>60</v>
      </c>
      <c r="B72" s="9">
        <v>72</v>
      </c>
      <c r="C72" s="48" t="s">
        <v>116</v>
      </c>
      <c r="D72" s="48" t="s">
        <v>124</v>
      </c>
      <c r="E72" s="49">
        <v>50</v>
      </c>
      <c r="F72" s="8"/>
      <c r="G72" s="8"/>
      <c r="H72" s="8"/>
      <c r="I72" s="8"/>
      <c r="J72" s="13"/>
      <c r="K72" s="14"/>
      <c r="L72" s="8"/>
      <c r="M72" s="8"/>
    </row>
    <row r="73" spans="1:13" ht="15" customHeight="1" x14ac:dyDescent="0.25">
      <c r="A73" s="45" t="s">
        <v>62</v>
      </c>
      <c r="B73" s="9">
        <v>9</v>
      </c>
      <c r="C73" s="48" t="s">
        <v>135</v>
      </c>
      <c r="D73" s="48" t="s">
        <v>150</v>
      </c>
      <c r="E73" s="49">
        <v>10000</v>
      </c>
      <c r="F73" s="8"/>
      <c r="G73" s="8"/>
      <c r="H73" s="8"/>
      <c r="I73" s="8"/>
      <c r="J73" s="8"/>
      <c r="K73" s="8"/>
      <c r="L73" s="8"/>
      <c r="M73" s="8"/>
    </row>
    <row r="74" spans="1:13" ht="15" customHeight="1" x14ac:dyDescent="0.25">
      <c r="A74" s="45" t="s">
        <v>99</v>
      </c>
      <c r="B74" s="9">
        <v>67</v>
      </c>
      <c r="C74" s="48" t="s">
        <v>122</v>
      </c>
      <c r="D74" s="48" t="s">
        <v>151</v>
      </c>
      <c r="E74" s="49">
        <v>10</v>
      </c>
      <c r="F74" s="8"/>
      <c r="G74" s="8"/>
      <c r="H74" s="8"/>
      <c r="I74" s="8"/>
      <c r="J74" s="13"/>
      <c r="K74" s="8"/>
      <c r="L74" s="8"/>
      <c r="M74" s="8"/>
    </row>
    <row r="75" spans="1:13" ht="15" customHeight="1" x14ac:dyDescent="0.25">
      <c r="A75" s="45" t="s">
        <v>74</v>
      </c>
      <c r="B75" s="9">
        <v>34</v>
      </c>
      <c r="C75" s="48" t="s">
        <v>116</v>
      </c>
      <c r="D75" s="48" t="s">
        <v>150</v>
      </c>
      <c r="E75" s="49">
        <v>10</v>
      </c>
      <c r="F75" s="8"/>
      <c r="G75" s="8"/>
      <c r="H75" s="8"/>
      <c r="I75" s="8"/>
      <c r="J75" s="8"/>
      <c r="K75" s="14"/>
      <c r="L75" s="8"/>
      <c r="M75" s="8"/>
    </row>
    <row r="76" spans="1:13" ht="15" customHeight="1" x14ac:dyDescent="0.25">
      <c r="A76" s="45" t="s">
        <v>50</v>
      </c>
      <c r="B76" s="9">
        <v>17</v>
      </c>
      <c r="C76" s="48" t="s">
        <v>139</v>
      </c>
      <c r="D76" s="48" t="s">
        <v>152</v>
      </c>
      <c r="E76" s="49">
        <v>50</v>
      </c>
      <c r="F76" s="8"/>
      <c r="G76" s="8"/>
      <c r="H76" s="8"/>
      <c r="I76" s="8"/>
      <c r="J76" s="8"/>
      <c r="K76" s="8"/>
      <c r="L76" s="8"/>
      <c r="M76" s="8"/>
    </row>
    <row r="77" spans="1:13" ht="15" customHeight="1" x14ac:dyDescent="0.25">
      <c r="A77" s="45" t="s">
        <v>78</v>
      </c>
      <c r="B77" s="9">
        <v>52</v>
      </c>
      <c r="C77" s="48" t="s">
        <v>116</v>
      </c>
      <c r="D77" s="48" t="s">
        <v>129</v>
      </c>
      <c r="E77" s="49">
        <v>200</v>
      </c>
      <c r="F77" s="8"/>
      <c r="G77" s="8"/>
      <c r="H77" s="8"/>
      <c r="I77" s="8"/>
      <c r="J77" s="8"/>
      <c r="M77" s="8"/>
    </row>
    <row r="78" spans="1:13" ht="15" customHeight="1" x14ac:dyDescent="0.25">
      <c r="A78" s="45" t="s">
        <v>33</v>
      </c>
      <c r="B78" s="9">
        <v>70</v>
      </c>
      <c r="C78" s="48" t="s">
        <v>116</v>
      </c>
      <c r="D78" s="48" t="s">
        <v>129</v>
      </c>
      <c r="E78" s="49">
        <v>50</v>
      </c>
      <c r="F78" s="8"/>
      <c r="G78" s="8"/>
      <c r="H78" s="8"/>
      <c r="I78" s="8"/>
      <c r="J78" s="13"/>
      <c r="K78" s="8"/>
      <c r="L78" s="8"/>
      <c r="M78" s="8"/>
    </row>
    <row r="79" spans="1:13" ht="15" customHeight="1" x14ac:dyDescent="0.25">
      <c r="A79" s="45" t="s">
        <v>97</v>
      </c>
      <c r="B79" s="9">
        <v>69</v>
      </c>
      <c r="C79" s="48" t="s">
        <v>153</v>
      </c>
      <c r="D79" s="48" t="s">
        <v>128</v>
      </c>
      <c r="E79" s="49">
        <v>40</v>
      </c>
      <c r="F79" s="8"/>
      <c r="G79" s="8"/>
      <c r="H79" s="8"/>
      <c r="I79" s="8"/>
      <c r="J79" s="13"/>
      <c r="K79" s="8"/>
      <c r="L79" s="8"/>
      <c r="M79" s="8"/>
    </row>
    <row r="80" spans="1:13" ht="15" customHeight="1" x14ac:dyDescent="0.25">
      <c r="A80" s="46" t="s">
        <v>47</v>
      </c>
      <c r="B80" s="9">
        <v>1</v>
      </c>
      <c r="C80" s="48" t="s">
        <v>123</v>
      </c>
      <c r="D80" s="48" t="s">
        <v>124</v>
      </c>
      <c r="E80" s="49">
        <v>5000</v>
      </c>
      <c r="F80" s="8"/>
      <c r="G80" s="8"/>
      <c r="H80" s="8"/>
      <c r="I80" s="8"/>
      <c r="J80" s="8"/>
      <c r="M80" s="8"/>
    </row>
    <row r="81" spans="1:13" ht="15" customHeight="1" x14ac:dyDescent="0.25">
      <c r="A81" s="45" t="s">
        <v>13</v>
      </c>
      <c r="B81" s="9">
        <v>12</v>
      </c>
      <c r="C81" s="48" t="s">
        <v>116</v>
      </c>
      <c r="D81" s="48" t="s">
        <v>119</v>
      </c>
      <c r="E81" s="49">
        <v>10000</v>
      </c>
      <c r="F81" s="8"/>
      <c r="G81" s="8"/>
      <c r="H81" s="8"/>
      <c r="I81" s="8"/>
      <c r="J81" s="8"/>
      <c r="K81" s="14"/>
      <c r="L81" s="8"/>
      <c r="M81" s="8"/>
    </row>
    <row r="82" spans="1:13" ht="15" customHeight="1" x14ac:dyDescent="0.25">
      <c r="A82" s="45" t="s">
        <v>76</v>
      </c>
      <c r="B82" s="9">
        <v>41</v>
      </c>
      <c r="C82" s="48" t="s">
        <v>118</v>
      </c>
      <c r="D82" s="48" t="s">
        <v>119</v>
      </c>
      <c r="E82" s="49">
        <v>11</v>
      </c>
      <c r="F82" s="8"/>
      <c r="G82" s="8"/>
      <c r="H82" s="8"/>
      <c r="I82" s="8"/>
      <c r="J82" s="8"/>
      <c r="K82" s="8"/>
      <c r="L82" s="8"/>
      <c r="M82" s="8"/>
    </row>
    <row r="83" spans="1:13" ht="15" customHeight="1" x14ac:dyDescent="0.25">
      <c r="A83" s="45" t="s">
        <v>77</v>
      </c>
      <c r="B83" s="9">
        <v>53</v>
      </c>
      <c r="C83" s="48" t="s">
        <v>154</v>
      </c>
      <c r="D83" s="48" t="s">
        <v>155</v>
      </c>
      <c r="E83" s="49">
        <v>1</v>
      </c>
      <c r="F83" s="8"/>
      <c r="G83" s="8"/>
      <c r="H83" s="8"/>
      <c r="I83" s="8"/>
      <c r="J83" s="15"/>
      <c r="K83" s="8"/>
      <c r="L83" s="8"/>
      <c r="M83" s="8"/>
    </row>
    <row r="84" spans="1:13" ht="15" customHeight="1" x14ac:dyDescent="0.25">
      <c r="A84" s="45" t="s">
        <v>66</v>
      </c>
      <c r="B84" s="9">
        <v>46</v>
      </c>
      <c r="C84" s="48" t="s">
        <v>116</v>
      </c>
      <c r="D84" s="48" t="s">
        <v>119</v>
      </c>
      <c r="E84" s="49">
        <v>10</v>
      </c>
      <c r="F84" s="8"/>
      <c r="G84" s="8"/>
      <c r="H84" s="8"/>
      <c r="I84" s="8"/>
      <c r="J84" s="8"/>
      <c r="K84" s="14"/>
      <c r="L84" s="8"/>
      <c r="M84" s="8"/>
    </row>
    <row r="85" spans="1:13" ht="15" customHeight="1" x14ac:dyDescent="0.25">
      <c r="A85" s="45" t="s">
        <v>86</v>
      </c>
      <c r="B85" s="9">
        <v>76</v>
      </c>
      <c r="C85" s="48" t="s">
        <v>153</v>
      </c>
      <c r="D85" s="48" t="s">
        <v>128</v>
      </c>
      <c r="E85" s="49">
        <v>850</v>
      </c>
      <c r="F85" s="8"/>
      <c r="G85" s="8"/>
      <c r="H85" s="8"/>
      <c r="I85" s="8"/>
      <c r="J85" s="13"/>
      <c r="K85" s="8"/>
      <c r="L85" s="8"/>
      <c r="M85" s="8"/>
    </row>
    <row r="86" spans="1:13" ht="15" customHeight="1" x14ac:dyDescent="0.25">
      <c r="A86" s="45" t="s">
        <v>43</v>
      </c>
      <c r="B86" s="9">
        <v>65</v>
      </c>
      <c r="C86" s="48" t="s">
        <v>127</v>
      </c>
      <c r="D86" s="48" t="s">
        <v>136</v>
      </c>
      <c r="E86" s="49">
        <v>200</v>
      </c>
      <c r="F86" s="8"/>
      <c r="G86" s="8"/>
      <c r="H86" s="8"/>
      <c r="I86" s="8"/>
      <c r="J86" s="8"/>
      <c r="K86" s="14"/>
      <c r="L86" s="8"/>
      <c r="M86" s="8"/>
    </row>
    <row r="87" spans="1:13" ht="15" customHeight="1" x14ac:dyDescent="0.25">
      <c r="A87" s="45" t="s">
        <v>71</v>
      </c>
      <c r="B87" s="9">
        <v>8</v>
      </c>
      <c r="C87" s="48" t="s">
        <v>118</v>
      </c>
      <c r="D87" s="48" t="s">
        <v>119</v>
      </c>
      <c r="E87" s="49">
        <v>10</v>
      </c>
      <c r="F87" s="8"/>
      <c r="G87" s="8"/>
      <c r="H87" s="8"/>
      <c r="I87" s="8"/>
      <c r="J87" s="8"/>
      <c r="K87" s="14"/>
      <c r="L87" s="8"/>
      <c r="M87" s="8"/>
    </row>
    <row r="88" spans="1:13" ht="15" customHeight="1" x14ac:dyDescent="0.25">
      <c r="A88" s="45" t="s">
        <v>49</v>
      </c>
      <c r="B88" s="9">
        <v>78</v>
      </c>
      <c r="C88" s="48" t="s">
        <v>153</v>
      </c>
      <c r="D88" s="48" t="s">
        <v>128</v>
      </c>
      <c r="E88" s="49">
        <v>850</v>
      </c>
      <c r="F88" s="8"/>
      <c r="G88" s="8"/>
      <c r="H88" s="8"/>
      <c r="I88" s="8"/>
      <c r="J88" s="13"/>
      <c r="K88" s="8"/>
      <c r="L88" s="8"/>
      <c r="M88" s="8"/>
    </row>
    <row r="89" spans="1:13" ht="15" customHeight="1" x14ac:dyDescent="0.25">
      <c r="A89" s="45" t="s">
        <v>95</v>
      </c>
      <c r="B89" s="9">
        <v>79</v>
      </c>
      <c r="C89" s="48" t="s">
        <v>153</v>
      </c>
      <c r="D89" s="48" t="s">
        <v>128</v>
      </c>
      <c r="E89" s="49">
        <v>736</v>
      </c>
      <c r="F89" s="8"/>
      <c r="G89" s="8"/>
      <c r="H89" s="8"/>
      <c r="I89" s="8"/>
      <c r="J89" s="13"/>
      <c r="K89" s="8"/>
      <c r="L89" s="8"/>
      <c r="M89" s="8"/>
    </row>
    <row r="90" spans="1:13" ht="15" customHeight="1" x14ac:dyDescent="0.25">
      <c r="A90" s="45" t="s">
        <v>55</v>
      </c>
      <c r="B90" s="9">
        <v>85</v>
      </c>
      <c r="C90" s="48" t="s">
        <v>116</v>
      </c>
      <c r="D90" s="48" t="s">
        <v>150</v>
      </c>
      <c r="E90" s="49">
        <v>250</v>
      </c>
      <c r="F90" s="8"/>
      <c r="G90" s="8"/>
      <c r="H90" s="8"/>
      <c r="I90" s="8"/>
      <c r="J90" s="8"/>
      <c r="K90" s="14"/>
      <c r="L90" s="8"/>
      <c r="M90" s="8"/>
    </row>
  </sheetData>
  <autoFilter ref="A1:Q92">
    <sortState ref="A2:S92">
      <sortCondition ref="A1:A92"/>
    </sortState>
  </autoFilter>
  <conditionalFormatting sqref="B49:B90 A32:B33 B1:B31 B34:B47 C32:C49 C53:E63 C65:E70">
    <cfRule type="cellIs" dxfId="100" priority="86" operator="equal">
      <formula>0</formula>
    </cfRule>
  </conditionalFormatting>
  <conditionalFormatting sqref="B1 C32:C38 A2:B87 C40:C49 A89:B90 B88 C53:E63 C65:E70">
    <cfRule type="cellIs" dxfId="99" priority="85" operator="equal">
      <formula>-1</formula>
    </cfRule>
  </conditionalFormatting>
  <conditionalFormatting sqref="A14:B14">
    <cfRule type="cellIs" dxfId="98" priority="84" operator="equal">
      <formula>0</formula>
    </cfRule>
  </conditionalFormatting>
  <conditionalFormatting sqref="A22:B22">
    <cfRule type="cellIs" dxfId="97" priority="83" operator="equal">
      <formula>0</formula>
    </cfRule>
  </conditionalFormatting>
  <conditionalFormatting sqref="A67:B67">
    <cfRule type="cellIs" dxfId="96" priority="82" operator="equal">
      <formula>0</formula>
    </cfRule>
  </conditionalFormatting>
  <conditionalFormatting sqref="D2:D31">
    <cfRule type="cellIs" dxfId="95" priority="31" operator="equal">
      <formula>0</formula>
    </cfRule>
  </conditionalFormatting>
  <conditionalFormatting sqref="C51">
    <cfRule type="cellIs" dxfId="94" priority="43" operator="equal">
      <formula>0</formula>
    </cfRule>
  </conditionalFormatting>
  <conditionalFormatting sqref="C51">
    <cfRule type="cellIs" dxfId="93" priority="42" operator="equal">
      <formula>-1</formula>
    </cfRule>
  </conditionalFormatting>
  <conditionalFormatting sqref="C1:E1">
    <cfRule type="cellIs" dxfId="92" priority="41" operator="equal">
      <formula>0</formula>
    </cfRule>
  </conditionalFormatting>
  <conditionalFormatting sqref="C1:E1">
    <cfRule type="cellIs" dxfId="91" priority="40" operator="equal">
      <formula>-1</formula>
    </cfRule>
  </conditionalFormatting>
  <conditionalFormatting sqref="J56">
    <cfRule type="cellIs" dxfId="90" priority="65" operator="equal">
      <formula>-1</formula>
    </cfRule>
  </conditionalFormatting>
  <conditionalFormatting sqref="D71">
    <cfRule type="cellIs" dxfId="89" priority="23" operator="equal">
      <formula>0</formula>
    </cfRule>
  </conditionalFormatting>
  <conditionalFormatting sqref="D71">
    <cfRule type="cellIs" dxfId="88" priority="22" operator="equal">
      <formula>-1</formula>
    </cfRule>
  </conditionalFormatting>
  <conditionalFormatting sqref="A2">
    <cfRule type="cellIs" dxfId="87" priority="62" operator="equal">
      <formula>0</formula>
    </cfRule>
  </conditionalFormatting>
  <conditionalFormatting sqref="J57">
    <cfRule type="cellIs" dxfId="86" priority="59" operator="equal">
      <formula>-1</formula>
    </cfRule>
  </conditionalFormatting>
  <conditionalFormatting sqref="J57">
    <cfRule type="cellIs" dxfId="85" priority="58" operator="equal">
      <formula>0</formula>
    </cfRule>
  </conditionalFormatting>
  <conditionalFormatting sqref="C50">
    <cfRule type="cellIs" dxfId="79" priority="51" operator="equal">
      <formula>0</formula>
    </cfRule>
  </conditionalFormatting>
  <conditionalFormatting sqref="C50">
    <cfRule type="cellIs" dxfId="78" priority="50" operator="equal">
      <formula>-1</formula>
    </cfRule>
  </conditionalFormatting>
  <conditionalFormatting sqref="J2">
    <cfRule type="cellIs" dxfId="77" priority="49" operator="equal">
      <formula>-1</formula>
    </cfRule>
  </conditionalFormatting>
  <conditionalFormatting sqref="J63:J65">
    <cfRule type="cellIs" dxfId="76" priority="48" operator="equal">
      <formula>-1</formula>
    </cfRule>
  </conditionalFormatting>
  <conditionalFormatting sqref="J67:J81">
    <cfRule type="cellIs" dxfId="75" priority="47" operator="equal">
      <formula>-1</formula>
    </cfRule>
  </conditionalFormatting>
  <conditionalFormatting sqref="J83">
    <cfRule type="cellIs" dxfId="74" priority="46" operator="equal">
      <formula>-1</formula>
    </cfRule>
  </conditionalFormatting>
  <conditionalFormatting sqref="J85">
    <cfRule type="cellIs" dxfId="73" priority="45" operator="equal">
      <formula>-1</formula>
    </cfRule>
  </conditionalFormatting>
  <conditionalFormatting sqref="C77">
    <cfRule type="cellIs" dxfId="72" priority="8" operator="equal">
      <formula>0</formula>
    </cfRule>
  </conditionalFormatting>
  <conditionalFormatting sqref="C77">
    <cfRule type="cellIs" dxfId="71" priority="6" operator="equal">
      <formula>0</formula>
    </cfRule>
  </conditionalFormatting>
  <conditionalFormatting sqref="C76">
    <cfRule type="cellIs" dxfId="70" priority="5" operator="equal">
      <formula>0</formula>
    </cfRule>
  </conditionalFormatting>
  <conditionalFormatting sqref="C74">
    <cfRule type="cellIs" dxfId="69" priority="4" operator="equal">
      <formula>0</formula>
    </cfRule>
  </conditionalFormatting>
  <conditionalFormatting sqref="C69">
    <cfRule type="cellIs" dxfId="68" priority="2" operator="equal">
      <formula>0</formula>
    </cfRule>
  </conditionalFormatting>
  <conditionalFormatting sqref="C2:E31">
    <cfRule type="cellIs" dxfId="67" priority="30" operator="equal">
      <formula>-1</formula>
    </cfRule>
  </conditionalFormatting>
  <conditionalFormatting sqref="C6:E6 C15:E15 C24:E24">
    <cfRule type="cellIs" dxfId="66" priority="29" operator="equal">
      <formula>0</formula>
    </cfRule>
  </conditionalFormatting>
  <conditionalFormatting sqref="C67">
    <cfRule type="cellIs" dxfId="65" priority="1" operator="equal">
      <formula>0</formula>
    </cfRule>
  </conditionalFormatting>
  <conditionalFormatting sqref="E52 D73:E73 D77:E77 C78:E78 E79 C72:E72 E71 C80:E89 C74:E76 C71">
    <cfRule type="cellIs" dxfId="64" priority="28" operator="equal">
      <formula>0</formula>
    </cfRule>
  </conditionalFormatting>
  <conditionalFormatting sqref="E52 D73:E73 D77:E77 C78:E78 E79 C72:E72 E71 C80:E89 C74:E76 C71">
    <cfRule type="cellIs" dxfId="63" priority="27" operator="equal">
      <formula>-1</formula>
    </cfRule>
  </conditionalFormatting>
  <conditionalFormatting sqref="C66:E66">
    <cfRule type="cellIs" dxfId="62" priority="26" operator="equal">
      <formula>0</formula>
    </cfRule>
  </conditionalFormatting>
  <conditionalFormatting sqref="D79">
    <cfRule type="cellIs" dxfId="61" priority="25" operator="equal">
      <formula>0</formula>
    </cfRule>
  </conditionalFormatting>
  <conditionalFormatting sqref="D79">
    <cfRule type="cellIs" dxfId="60" priority="24" operator="equal">
      <formula>-1</formula>
    </cfRule>
  </conditionalFormatting>
  <conditionalFormatting sqref="C73">
    <cfRule type="cellIs" dxfId="59" priority="21" operator="equal">
      <formula>0</formula>
    </cfRule>
  </conditionalFormatting>
  <conditionalFormatting sqref="C73">
    <cfRule type="cellIs" dxfId="58" priority="20" operator="equal">
      <formula>-1</formula>
    </cfRule>
  </conditionalFormatting>
  <conditionalFormatting sqref="C73">
    <cfRule type="cellIs" dxfId="57" priority="19" operator="equal">
      <formula>0</formula>
    </cfRule>
  </conditionalFormatting>
  <conditionalFormatting sqref="C52">
    <cfRule type="cellIs" dxfId="56" priority="18" operator="equal">
      <formula>0</formula>
    </cfRule>
  </conditionalFormatting>
  <conditionalFormatting sqref="C52">
    <cfRule type="cellIs" dxfId="55" priority="17" operator="equal">
      <formula>-1</formula>
    </cfRule>
  </conditionalFormatting>
  <conditionalFormatting sqref="C63">
    <cfRule type="cellIs" dxfId="54" priority="16" operator="equal">
      <formula>0</formula>
    </cfRule>
  </conditionalFormatting>
  <conditionalFormatting sqref="C70">
    <cfRule type="cellIs" dxfId="53" priority="15" operator="equal">
      <formula>0</formula>
    </cfRule>
  </conditionalFormatting>
  <conditionalFormatting sqref="C81">
    <cfRule type="cellIs" dxfId="52" priority="14" operator="equal">
      <formula>0</formula>
    </cfRule>
  </conditionalFormatting>
  <conditionalFormatting sqref="C86">
    <cfRule type="cellIs" dxfId="51" priority="13" operator="equal">
      <formula>0</formula>
    </cfRule>
  </conditionalFormatting>
  <conditionalFormatting sqref="C54">
    <cfRule type="cellIs" dxfId="50" priority="12" operator="equal">
      <formula>0</formula>
    </cfRule>
  </conditionalFormatting>
  <conditionalFormatting sqref="C89">
    <cfRule type="cellIs" dxfId="49" priority="11" operator="equal">
      <formula>0</formula>
    </cfRule>
  </conditionalFormatting>
  <conditionalFormatting sqref="C83">
    <cfRule type="cellIs" dxfId="48" priority="10" operator="equal">
      <formula>0</formula>
    </cfRule>
  </conditionalFormatting>
  <conditionalFormatting sqref="C80">
    <cfRule type="cellIs" dxfId="47" priority="9" operator="equal">
      <formula>0</formula>
    </cfRule>
  </conditionalFormatting>
  <conditionalFormatting sqref="C77">
    <cfRule type="cellIs" dxfId="46" priority="7" operator="equal">
      <formula>-1</formula>
    </cfRule>
  </conditionalFormatting>
  <conditionalFormatting sqref="C71">
    <cfRule type="cellIs" dxfId="45" priority="3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92"/>
  <sheetViews>
    <sheetView tabSelected="1" zoomScale="90" zoomScaleNormal="90" workbookViewId="0">
      <pane ySplit="1" topLeftCell="A2" activePane="bottomLeft" state="frozen"/>
      <selection pane="bottomLeft" sqref="A1:C1"/>
    </sheetView>
  </sheetViews>
  <sheetFormatPr defaultColWidth="9.140625" defaultRowHeight="15" customHeight="1" x14ac:dyDescent="0.25"/>
  <cols>
    <col min="1" max="1" width="21" style="6" customWidth="1"/>
    <col min="2" max="2" width="17.7109375" style="4" customWidth="1"/>
    <col min="3" max="3" width="10.140625" style="4" customWidth="1"/>
    <col min="4" max="4" width="11.5703125" style="5" bestFit="1" customWidth="1"/>
    <col min="5" max="5" width="9.140625" style="5" customWidth="1"/>
    <col min="6" max="6" width="15.140625" style="5" customWidth="1"/>
    <col min="7" max="8" width="9.140625" style="5"/>
    <col min="9" max="9" width="17" style="5" customWidth="1"/>
    <col min="10" max="10" width="20.42578125" style="5" bestFit="1" customWidth="1"/>
    <col min="11" max="11" width="26.85546875" style="5" customWidth="1"/>
    <col min="12" max="12" width="33" style="6" customWidth="1"/>
    <col min="13" max="13" width="13.5703125" style="7" customWidth="1"/>
    <col min="14" max="14" width="9.140625" style="5" customWidth="1"/>
    <col min="15" max="15" width="10.85546875" style="5" customWidth="1"/>
    <col min="16" max="19" width="9.140625" style="5" customWidth="1"/>
    <col min="20" max="16384" width="9.140625" style="5"/>
  </cols>
  <sheetData>
    <row r="1" spans="1:23" ht="29.25" customHeight="1" x14ac:dyDescent="0.25">
      <c r="A1" s="53" t="s">
        <v>0</v>
      </c>
      <c r="B1" s="54" t="s">
        <v>1</v>
      </c>
      <c r="C1" s="54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109</v>
      </c>
      <c r="J1" s="19" t="s">
        <v>8</v>
      </c>
      <c r="K1" s="19" t="s">
        <v>100</v>
      </c>
      <c r="L1" s="19" t="s">
        <v>101</v>
      </c>
      <c r="M1" s="19" t="s">
        <v>102</v>
      </c>
      <c r="N1" s="19" t="s">
        <v>103</v>
      </c>
      <c r="O1" s="19" t="s">
        <v>109</v>
      </c>
      <c r="Q1" s="5" t="s">
        <v>100</v>
      </c>
      <c r="R1" s="5" t="s">
        <v>101</v>
      </c>
      <c r="S1" s="5" t="s">
        <v>104</v>
      </c>
      <c r="U1" s="5" t="s">
        <v>100</v>
      </c>
      <c r="V1" s="5" t="s">
        <v>101</v>
      </c>
      <c r="W1" s="5" t="s">
        <v>104</v>
      </c>
    </row>
    <row r="2" spans="1:23" ht="15" customHeight="1" x14ac:dyDescent="0.25">
      <c r="A2" s="28" t="s">
        <v>12</v>
      </c>
      <c r="B2" s="21">
        <v>45</v>
      </c>
      <c r="C2" s="21">
        <v>1969</v>
      </c>
      <c r="D2" s="22">
        <v>42644</v>
      </c>
      <c r="E2" s="19">
        <f>C2</f>
        <v>1969</v>
      </c>
      <c r="F2" s="19">
        <f>VLOOKUP(A2,$L$3:$N$89,3,FALSE)</f>
        <v>2</v>
      </c>
      <c r="G2" s="27">
        <v>5</v>
      </c>
      <c r="H2" s="27">
        <v>5</v>
      </c>
      <c r="I2" s="27">
        <v>1</v>
      </c>
      <c r="J2" s="27">
        <v>1</v>
      </c>
      <c r="K2" s="19" t="s">
        <v>9</v>
      </c>
      <c r="L2" s="28" t="s">
        <v>46</v>
      </c>
      <c r="M2" s="29">
        <v>1</v>
      </c>
      <c r="N2" s="19">
        <v>1</v>
      </c>
      <c r="O2" s="19">
        <f>VLOOKUP(L2,$A$2:$J$90,9,FALSE)</f>
        <v>1</v>
      </c>
      <c r="Q2" s="5">
        <f>VLOOKUP(K2,$A$2:$B$90,2,FALSE)</f>
        <v>88</v>
      </c>
      <c r="R2" s="5">
        <f>VLOOKUP(L2,$A$2:$B$90,2,FALSE)</f>
        <v>44</v>
      </c>
      <c r="S2" s="5">
        <f>O2</f>
        <v>1</v>
      </c>
      <c r="U2" s="5">
        <v>3</v>
      </c>
      <c r="V2" s="5">
        <v>25</v>
      </c>
      <c r="W2" s="5">
        <v>3</v>
      </c>
    </row>
    <row r="3" spans="1:23" ht="15" customHeight="1" x14ac:dyDescent="0.25">
      <c r="A3" s="28" t="s">
        <v>14</v>
      </c>
      <c r="B3" s="21">
        <v>36</v>
      </c>
      <c r="C3" s="21">
        <v>1967</v>
      </c>
      <c r="D3" s="22">
        <v>42644</v>
      </c>
      <c r="E3" s="19">
        <f>C3</f>
        <v>1967</v>
      </c>
      <c r="F3" s="19">
        <f>VLOOKUP(A3,$L$3:$N$89,3,FALSE)</f>
        <v>2</v>
      </c>
      <c r="G3" s="27">
        <v>1</v>
      </c>
      <c r="H3" s="27">
        <v>1</v>
      </c>
      <c r="I3" s="27">
        <v>1</v>
      </c>
      <c r="J3" s="27">
        <v>0</v>
      </c>
      <c r="K3" s="19" t="s">
        <v>9</v>
      </c>
      <c r="L3" s="28" t="s">
        <v>58</v>
      </c>
      <c r="M3" s="29">
        <v>1</v>
      </c>
      <c r="N3" s="19">
        <v>1</v>
      </c>
      <c r="O3" s="19">
        <f>VLOOKUP(L3,$A$2:$J$90,9,FALSE)</f>
        <v>1</v>
      </c>
      <c r="Q3" s="5">
        <f>VLOOKUP(K3,$A$2:$B$90,2,FALSE)</f>
        <v>88</v>
      </c>
      <c r="R3" s="5">
        <f>VLOOKUP(L3,$A$2:$B$90,2,FALSE)</f>
        <v>62</v>
      </c>
      <c r="S3" s="5">
        <f>O3</f>
        <v>1</v>
      </c>
      <c r="U3" s="5">
        <v>3</v>
      </c>
      <c r="V3" s="5">
        <v>54</v>
      </c>
      <c r="W3" s="5">
        <v>1</v>
      </c>
    </row>
    <row r="4" spans="1:23" ht="15" customHeight="1" x14ac:dyDescent="0.25">
      <c r="A4" s="28" t="s">
        <v>19</v>
      </c>
      <c r="B4" s="21">
        <v>82</v>
      </c>
      <c r="C4" s="21">
        <v>1946</v>
      </c>
      <c r="D4" s="22">
        <v>42644</v>
      </c>
      <c r="E4" s="19">
        <f>C4</f>
        <v>1946</v>
      </c>
      <c r="F4" s="19">
        <f>VLOOKUP(A4,$L$2:$N$89,3,FALSE)</f>
        <v>1</v>
      </c>
      <c r="G4" s="19">
        <v>5</v>
      </c>
      <c r="H4" s="19">
        <v>16.5</v>
      </c>
      <c r="I4" s="19">
        <v>3</v>
      </c>
      <c r="J4" s="19">
        <v>0</v>
      </c>
      <c r="K4" s="19" t="s">
        <v>15</v>
      </c>
      <c r="L4" s="30" t="s">
        <v>80</v>
      </c>
      <c r="M4" s="19">
        <v>1</v>
      </c>
      <c r="N4" s="19">
        <v>2</v>
      </c>
      <c r="O4" s="19">
        <f>VLOOKUP(L4,$A$2:$J$90,9,FALSE)</f>
        <v>1</v>
      </c>
      <c r="Q4" s="5">
        <f>VLOOKUP(K4,$A$2:$B$90,2,FALSE)</f>
        <v>3</v>
      </c>
      <c r="R4" s="5">
        <f>VLOOKUP(L4,$A$2:$B$90,2,FALSE)</f>
        <v>54</v>
      </c>
      <c r="S4" s="5">
        <f>O4</f>
        <v>1</v>
      </c>
      <c r="U4" s="5">
        <v>4</v>
      </c>
      <c r="V4" s="5">
        <v>33</v>
      </c>
      <c r="W4" s="5">
        <v>3</v>
      </c>
    </row>
    <row r="5" spans="1:23" ht="15" customHeight="1" x14ac:dyDescent="0.25">
      <c r="A5" s="28" t="s">
        <v>81</v>
      </c>
      <c r="B5" s="21">
        <v>66</v>
      </c>
      <c r="C5" s="21">
        <v>1990</v>
      </c>
      <c r="D5" s="22" t="s">
        <v>87</v>
      </c>
      <c r="E5" s="19">
        <f>C5</f>
        <v>1990</v>
      </c>
      <c r="F5" s="19">
        <f>VLOOKUP(A5,$L$3:$N$89,3,FALSE)</f>
        <v>2</v>
      </c>
      <c r="G5" s="19">
        <v>5</v>
      </c>
      <c r="H5" s="19">
        <v>19</v>
      </c>
      <c r="I5" s="19">
        <v>3</v>
      </c>
      <c r="J5" s="19">
        <v>1</v>
      </c>
      <c r="K5" s="28" t="s">
        <v>110</v>
      </c>
      <c r="L5" s="30" t="s">
        <v>27</v>
      </c>
      <c r="M5" s="19">
        <v>1</v>
      </c>
      <c r="N5" s="19">
        <v>2</v>
      </c>
      <c r="O5" s="19">
        <f>VLOOKUP(L5,$A$2:$J$90,9,FALSE)</f>
        <v>4</v>
      </c>
      <c r="Q5" s="5">
        <f>VLOOKUP(K5,$A$2:$B$90,2,FALSE)</f>
        <v>5</v>
      </c>
      <c r="R5" s="5">
        <f>VLOOKUP(L5,$A$2:$B$90,2,FALSE)</f>
        <v>31</v>
      </c>
      <c r="S5" s="5">
        <f>O5</f>
        <v>4</v>
      </c>
      <c r="U5" s="5">
        <v>5</v>
      </c>
      <c r="V5" s="5">
        <v>22</v>
      </c>
      <c r="W5" s="5">
        <v>4</v>
      </c>
    </row>
    <row r="6" spans="1:23" ht="15" customHeight="1" x14ac:dyDescent="0.25">
      <c r="A6" s="28" t="s">
        <v>16</v>
      </c>
      <c r="B6" s="21">
        <v>23</v>
      </c>
      <c r="C6" s="21">
        <v>1964</v>
      </c>
      <c r="D6" s="22">
        <v>42705</v>
      </c>
      <c r="E6" s="19">
        <f>C6</f>
        <v>1964</v>
      </c>
      <c r="F6" s="19">
        <f>VLOOKUP(A6,$L$3:$N$89,3,FALSE)</f>
        <v>2</v>
      </c>
      <c r="G6" s="27">
        <v>5</v>
      </c>
      <c r="H6" s="27">
        <v>30</v>
      </c>
      <c r="I6" s="27">
        <v>3</v>
      </c>
      <c r="J6" s="27">
        <v>1</v>
      </c>
      <c r="K6" s="19" t="s">
        <v>9</v>
      </c>
      <c r="L6" s="20" t="s">
        <v>36</v>
      </c>
      <c r="M6" s="29">
        <v>1</v>
      </c>
      <c r="N6" s="19">
        <v>1</v>
      </c>
      <c r="O6" s="19">
        <f>VLOOKUP(L6,$A$2:$J$90,9,FALSE)</f>
        <v>3</v>
      </c>
      <c r="Q6" s="5">
        <f>VLOOKUP(K6,$A$2:$B$90,2,FALSE)</f>
        <v>88</v>
      </c>
      <c r="R6" s="5">
        <f>VLOOKUP(L6,$A$2:$B$90,2,FALSE)</f>
        <v>7</v>
      </c>
      <c r="S6" s="5">
        <f>O6</f>
        <v>3</v>
      </c>
      <c r="U6" s="5">
        <v>5</v>
      </c>
      <c r="V6" s="5">
        <v>23</v>
      </c>
      <c r="W6" s="5">
        <v>3</v>
      </c>
    </row>
    <row r="7" spans="1:23" ht="15" customHeight="1" x14ac:dyDescent="0.25">
      <c r="A7" s="28" t="s">
        <v>82</v>
      </c>
      <c r="B7" s="21">
        <v>56</v>
      </c>
      <c r="C7" s="21">
        <v>1965</v>
      </c>
      <c r="D7" s="22">
        <v>43111</v>
      </c>
      <c r="E7" s="19">
        <f>C7</f>
        <v>1965</v>
      </c>
      <c r="F7" s="19">
        <f>VLOOKUP(A7,$L$3:$N$89,3,FALSE)</f>
        <v>2</v>
      </c>
      <c r="G7" s="19">
        <v>1</v>
      </c>
      <c r="H7" s="19">
        <v>3</v>
      </c>
      <c r="I7" s="19">
        <v>1</v>
      </c>
      <c r="J7" s="19">
        <v>1</v>
      </c>
      <c r="K7" s="28" t="s">
        <v>52</v>
      </c>
      <c r="L7" s="28" t="s">
        <v>81</v>
      </c>
      <c r="M7" s="29">
        <v>1</v>
      </c>
      <c r="N7" s="19">
        <v>2</v>
      </c>
      <c r="O7" s="19">
        <f>VLOOKUP(L7,$A$2:$J$90,9,FALSE)</f>
        <v>3</v>
      </c>
      <c r="Q7" s="5">
        <f>VLOOKUP(K7,$A$2:$B$90,2,FALSE)</f>
        <v>11</v>
      </c>
      <c r="R7" s="5">
        <f>VLOOKUP(L7,$A$2:$B$90,2,FALSE)</f>
        <v>66</v>
      </c>
      <c r="S7" s="5">
        <f>O7</f>
        <v>3</v>
      </c>
      <c r="U7" s="5">
        <v>5</v>
      </c>
      <c r="V7" s="5">
        <v>24</v>
      </c>
      <c r="W7" s="5">
        <v>3</v>
      </c>
    </row>
    <row r="8" spans="1:23" ht="15" customHeight="1" x14ac:dyDescent="0.25">
      <c r="A8" s="20" t="s">
        <v>18</v>
      </c>
      <c r="B8" s="21">
        <v>2</v>
      </c>
      <c r="C8" s="21">
        <v>1884</v>
      </c>
      <c r="D8" s="22">
        <v>40548</v>
      </c>
      <c r="E8" s="19">
        <f>C8</f>
        <v>1884</v>
      </c>
      <c r="F8" s="19">
        <f>VLOOKUP(A8,$L$3:$N$89,3,FALSE)</f>
        <v>1</v>
      </c>
      <c r="G8" s="27">
        <v>1</v>
      </c>
      <c r="H8" s="27">
        <v>1</v>
      </c>
      <c r="I8" s="27">
        <v>1</v>
      </c>
      <c r="J8" s="27">
        <v>1</v>
      </c>
      <c r="K8" s="19" t="s">
        <v>9</v>
      </c>
      <c r="L8" s="28" t="s">
        <v>19</v>
      </c>
      <c r="M8" s="29">
        <v>1</v>
      </c>
      <c r="N8" s="19">
        <v>1</v>
      </c>
      <c r="O8" s="19">
        <f>VLOOKUP(L8,$A$2:$J$90,9,FALSE)</f>
        <v>3</v>
      </c>
      <c r="Q8" s="5">
        <f>VLOOKUP(K8,$A$2:$B$90,2,FALSE)</f>
        <v>88</v>
      </c>
      <c r="R8" s="5">
        <f>VLOOKUP(L8,$A$2:$B$90,2,FALSE)</f>
        <v>82</v>
      </c>
      <c r="S8" s="5">
        <f>O8</f>
        <v>3</v>
      </c>
      <c r="U8" s="5">
        <v>5</v>
      </c>
      <c r="V8" s="5">
        <v>29</v>
      </c>
      <c r="W8" s="5">
        <v>1</v>
      </c>
    </row>
    <row r="9" spans="1:23" ht="15" customHeight="1" x14ac:dyDescent="0.25">
      <c r="A9" s="28" t="s">
        <v>11</v>
      </c>
      <c r="B9" s="21">
        <v>33</v>
      </c>
      <c r="C9" s="21">
        <v>1915</v>
      </c>
      <c r="D9" s="22">
        <v>42792</v>
      </c>
      <c r="E9" s="19">
        <f>C9</f>
        <v>1915</v>
      </c>
      <c r="F9" s="19">
        <f>VLOOKUP(A9,$L$3:$N$89,3,FALSE)</f>
        <v>2</v>
      </c>
      <c r="G9" s="27">
        <v>5</v>
      </c>
      <c r="H9" s="27">
        <v>25</v>
      </c>
      <c r="I9" s="27">
        <v>3</v>
      </c>
      <c r="J9" s="27">
        <v>0</v>
      </c>
      <c r="K9" s="19" t="s">
        <v>9</v>
      </c>
      <c r="L9" s="20" t="s">
        <v>15</v>
      </c>
      <c r="M9" s="29">
        <v>1</v>
      </c>
      <c r="N9" s="19">
        <v>1</v>
      </c>
      <c r="O9" s="19">
        <f>VLOOKUP(L9,$A$2:$J$90,9,FALSE)</f>
        <v>5</v>
      </c>
      <c r="Q9" s="5">
        <f>VLOOKUP(K9,$A$2:$B$90,2,FALSE)</f>
        <v>88</v>
      </c>
      <c r="R9" s="5">
        <f>VLOOKUP(L9,$A$2:$B$90,2,FALSE)</f>
        <v>3</v>
      </c>
      <c r="S9" s="5">
        <f>O9</f>
        <v>5</v>
      </c>
      <c r="U9" s="5">
        <v>5</v>
      </c>
      <c r="V9" s="5">
        <v>30</v>
      </c>
      <c r="W9" s="5">
        <v>3</v>
      </c>
    </row>
    <row r="10" spans="1:23" ht="15" customHeight="1" x14ac:dyDescent="0.25">
      <c r="A10" s="28" t="s">
        <v>21</v>
      </c>
      <c r="B10" s="21">
        <v>22</v>
      </c>
      <c r="C10" s="21">
        <v>1965</v>
      </c>
      <c r="D10" s="22">
        <v>42832</v>
      </c>
      <c r="E10" s="19">
        <f>C10</f>
        <v>1965</v>
      </c>
      <c r="F10" s="19">
        <f>VLOOKUP(A10,$L$3:$N$89,3,FALSE)</f>
        <v>2</v>
      </c>
      <c r="G10" s="19">
        <v>10</v>
      </c>
      <c r="H10" s="19">
        <v>40</v>
      </c>
      <c r="I10" s="19">
        <v>4</v>
      </c>
      <c r="J10" s="19">
        <v>4</v>
      </c>
      <c r="K10" s="19" t="s">
        <v>9</v>
      </c>
      <c r="L10" s="28" t="s">
        <v>17</v>
      </c>
      <c r="M10" s="29">
        <v>1</v>
      </c>
      <c r="N10" s="19">
        <v>1</v>
      </c>
      <c r="O10" s="19">
        <f>VLOOKUP(L10,$A$2:$J$90,9,FALSE)</f>
        <v>4</v>
      </c>
      <c r="Q10" s="5">
        <f>VLOOKUP(K10,$A$2:$B$90,2,FALSE)</f>
        <v>88</v>
      </c>
      <c r="R10" s="5">
        <f>VLOOKUP(L10,$A$2:$B$90,2,FALSE)</f>
        <v>21</v>
      </c>
      <c r="S10" s="5">
        <f>O10</f>
        <v>4</v>
      </c>
      <c r="U10" s="5">
        <v>5</v>
      </c>
      <c r="V10" s="5">
        <v>31</v>
      </c>
      <c r="W10" s="5">
        <v>4</v>
      </c>
    </row>
    <row r="11" spans="1:23" ht="15" customHeight="1" x14ac:dyDescent="0.25">
      <c r="A11" s="28" t="s">
        <v>37</v>
      </c>
      <c r="B11" s="21">
        <v>75</v>
      </c>
      <c r="C11" s="21">
        <v>2010</v>
      </c>
      <c r="D11" s="22">
        <v>43202</v>
      </c>
      <c r="E11" s="19">
        <f>C11</f>
        <v>2010</v>
      </c>
      <c r="F11" s="19">
        <f>VLOOKUP(A11,$L$3:$N$89,3,FALSE)</f>
        <v>1</v>
      </c>
      <c r="G11" s="19">
        <v>5</v>
      </c>
      <c r="H11" s="19">
        <v>12</v>
      </c>
      <c r="I11" s="19">
        <v>3</v>
      </c>
      <c r="J11" s="19">
        <v>0</v>
      </c>
      <c r="K11" s="28" t="s">
        <v>110</v>
      </c>
      <c r="L11" s="30" t="s">
        <v>94</v>
      </c>
      <c r="M11" s="19">
        <v>1</v>
      </c>
      <c r="N11" s="19">
        <v>2</v>
      </c>
      <c r="O11" s="19">
        <f>VLOOKUP(L11,$A$2:$J$90,9,FALSE)</f>
        <v>2</v>
      </c>
      <c r="Q11" s="5">
        <f>VLOOKUP(K11,$A$2:$B$90,2,FALSE)</f>
        <v>5</v>
      </c>
      <c r="R11" s="5">
        <f>VLOOKUP(L11,$A$2:$B$90,2,FALSE)</f>
        <v>83</v>
      </c>
      <c r="S11" s="5">
        <f>O11</f>
        <v>2</v>
      </c>
      <c r="U11" s="5">
        <v>5</v>
      </c>
      <c r="V11" s="5">
        <v>36</v>
      </c>
      <c r="W11" s="5">
        <v>1</v>
      </c>
    </row>
    <row r="12" spans="1:23" ht="15" customHeight="1" x14ac:dyDescent="0.25">
      <c r="A12" s="24" t="s">
        <v>106</v>
      </c>
      <c r="B12" s="38">
        <v>87</v>
      </c>
      <c r="C12" s="21">
        <v>2017</v>
      </c>
      <c r="D12" s="22" t="s">
        <v>107</v>
      </c>
      <c r="E12" s="19">
        <f>C12</f>
        <v>2017</v>
      </c>
      <c r="F12" s="19">
        <f>VLOOKUP(A12,$L$2:$N$89,3,FALSE)</f>
        <v>1</v>
      </c>
      <c r="G12" s="19">
        <v>1</v>
      </c>
      <c r="H12" s="19">
        <v>12</v>
      </c>
      <c r="I12" s="19">
        <v>3</v>
      </c>
      <c r="J12" s="19">
        <v>0</v>
      </c>
      <c r="K12" s="19" t="s">
        <v>97</v>
      </c>
      <c r="L12" s="30" t="s">
        <v>98</v>
      </c>
      <c r="M12" s="29">
        <v>1</v>
      </c>
      <c r="N12" s="19">
        <v>3</v>
      </c>
      <c r="O12" s="19">
        <f>VLOOKUP(L12,$A$2:$J$90,9,FALSE)</f>
        <v>3</v>
      </c>
      <c r="Q12" s="5">
        <f>VLOOKUP(K12,$A$2:$B$90,2,FALSE)</f>
        <v>69</v>
      </c>
      <c r="R12" s="5">
        <f>VLOOKUP(L12,$A$2:$B$90,2,FALSE)</f>
        <v>68</v>
      </c>
      <c r="S12" s="5">
        <f>O12</f>
        <v>3</v>
      </c>
      <c r="U12" s="5">
        <v>5</v>
      </c>
      <c r="V12" s="5">
        <v>37</v>
      </c>
      <c r="W12" s="5">
        <v>1</v>
      </c>
    </row>
    <row r="13" spans="1:23" ht="15" customHeight="1" x14ac:dyDescent="0.25">
      <c r="A13" s="28" t="s">
        <v>88</v>
      </c>
      <c r="B13" s="21">
        <v>74</v>
      </c>
      <c r="C13" s="21">
        <v>1935</v>
      </c>
      <c r="D13" s="22">
        <v>43255</v>
      </c>
      <c r="E13" s="19">
        <f>C13</f>
        <v>1935</v>
      </c>
      <c r="F13" s="19">
        <f>VLOOKUP(A13,$L$3:$N$89,3,FALSE)</f>
        <v>2</v>
      </c>
      <c r="G13" s="19">
        <v>1</v>
      </c>
      <c r="H13" s="19">
        <v>1</v>
      </c>
      <c r="I13" s="19">
        <v>1</v>
      </c>
      <c r="J13" s="19">
        <v>0</v>
      </c>
      <c r="K13" s="28" t="s">
        <v>110</v>
      </c>
      <c r="L13" s="30" t="s">
        <v>86</v>
      </c>
      <c r="M13" s="29">
        <v>1</v>
      </c>
      <c r="N13" s="19">
        <v>2</v>
      </c>
      <c r="O13" s="19">
        <f>VLOOKUP(L13,$A$2:$J$90,9,FALSE)</f>
        <v>3</v>
      </c>
      <c r="Q13" s="5">
        <f>VLOOKUP(K13,$A$2:$B$90,2,FALSE)</f>
        <v>5</v>
      </c>
      <c r="R13" s="5">
        <f>VLOOKUP(L13,$A$2:$B$90,2,FALSE)</f>
        <v>76</v>
      </c>
      <c r="S13" s="5">
        <f>O13</f>
        <v>3</v>
      </c>
      <c r="U13" s="5">
        <v>5</v>
      </c>
      <c r="V13" s="5">
        <v>38</v>
      </c>
      <c r="W13" s="5">
        <v>3</v>
      </c>
    </row>
    <row r="14" spans="1:23" ht="15" customHeight="1" x14ac:dyDescent="0.25">
      <c r="A14" s="28" t="s">
        <v>67</v>
      </c>
      <c r="B14" s="21">
        <v>77</v>
      </c>
      <c r="C14" s="21">
        <v>1898</v>
      </c>
      <c r="D14" s="22">
        <v>42644</v>
      </c>
      <c r="E14" s="19">
        <f>C14</f>
        <v>1898</v>
      </c>
      <c r="F14" s="19">
        <f>VLOOKUP(A14,$L$3:$N$89,3,FALSE)</f>
        <v>1</v>
      </c>
      <c r="G14" s="19">
        <v>1</v>
      </c>
      <c r="H14" s="19">
        <v>16.5</v>
      </c>
      <c r="I14" s="19">
        <v>3</v>
      </c>
      <c r="J14" s="19">
        <v>0</v>
      </c>
      <c r="K14" s="28" t="s">
        <v>110</v>
      </c>
      <c r="L14" s="30" t="s">
        <v>63</v>
      </c>
      <c r="M14" s="19">
        <v>1</v>
      </c>
      <c r="N14" s="19">
        <v>2</v>
      </c>
      <c r="O14" s="19">
        <f>VLOOKUP(L14,$A$2:$J$90,9,FALSE)</f>
        <v>3</v>
      </c>
      <c r="Q14" s="5">
        <f>VLOOKUP(K14,$A$2:$B$90,2,FALSE)</f>
        <v>5</v>
      </c>
      <c r="R14" s="5">
        <f>VLOOKUP(L14,$A$2:$B$90,2,FALSE)</f>
        <v>38</v>
      </c>
      <c r="S14" s="5">
        <f>O14</f>
        <v>3</v>
      </c>
      <c r="U14" s="5">
        <v>5</v>
      </c>
      <c r="V14" s="5">
        <v>39</v>
      </c>
      <c r="W14" s="5">
        <v>3</v>
      </c>
    </row>
    <row r="15" spans="1:23" ht="15" customHeight="1" x14ac:dyDescent="0.25">
      <c r="A15" s="28" t="s">
        <v>23</v>
      </c>
      <c r="B15" s="21">
        <v>13</v>
      </c>
      <c r="C15" s="21">
        <v>1870</v>
      </c>
      <c r="D15" s="22">
        <v>42644</v>
      </c>
      <c r="E15" s="19">
        <f>C15</f>
        <v>1870</v>
      </c>
      <c r="F15" s="19">
        <f>VLOOKUP(A15,$L$3:$N$89,3,FALSE)</f>
        <v>1</v>
      </c>
      <c r="G15" s="19">
        <v>1</v>
      </c>
      <c r="H15" s="19">
        <v>7</v>
      </c>
      <c r="I15" s="19">
        <v>2</v>
      </c>
      <c r="J15" s="19">
        <v>0</v>
      </c>
      <c r="K15" s="19" t="s">
        <v>9</v>
      </c>
      <c r="L15" s="28" t="s">
        <v>24</v>
      </c>
      <c r="M15" s="29">
        <v>1</v>
      </c>
      <c r="N15" s="19">
        <v>1</v>
      </c>
      <c r="O15" s="19">
        <f>VLOOKUP(L15,$A$2:$J$90,9,FALSE)</f>
        <v>3</v>
      </c>
      <c r="Q15" s="5">
        <f>VLOOKUP(K15,$A$2:$B$90,2,FALSE)</f>
        <v>88</v>
      </c>
      <c r="R15" s="5">
        <f>VLOOKUP(L15,$A$2:$B$90,2,FALSE)</f>
        <v>86</v>
      </c>
      <c r="S15" s="5">
        <f>O15</f>
        <v>3</v>
      </c>
      <c r="U15" s="5">
        <v>5</v>
      </c>
      <c r="V15" s="5">
        <v>40</v>
      </c>
      <c r="W15" s="5">
        <v>3</v>
      </c>
    </row>
    <row r="16" spans="1:23" ht="15" customHeight="1" x14ac:dyDescent="0.25">
      <c r="A16" s="28" t="s">
        <v>84</v>
      </c>
      <c r="B16" s="21">
        <v>57</v>
      </c>
      <c r="C16" s="21">
        <v>2015</v>
      </c>
      <c r="D16" s="22">
        <v>43070</v>
      </c>
      <c r="E16" s="19">
        <f>C16</f>
        <v>2015</v>
      </c>
      <c r="F16" s="19">
        <f>VLOOKUP(A16,$L$3:$N$89,3,FALSE)</f>
        <v>2</v>
      </c>
      <c r="G16" s="19">
        <v>1</v>
      </c>
      <c r="H16" s="19">
        <v>3</v>
      </c>
      <c r="I16" s="19">
        <v>1</v>
      </c>
      <c r="J16" s="19">
        <v>0</v>
      </c>
      <c r="K16" s="19" t="s">
        <v>30</v>
      </c>
      <c r="L16" s="30" t="s">
        <v>84</v>
      </c>
      <c r="M16" s="19">
        <v>1</v>
      </c>
      <c r="N16" s="19">
        <v>2</v>
      </c>
      <c r="O16" s="19">
        <f>VLOOKUP(L16,$A$2:$J$90,9,FALSE)</f>
        <v>1</v>
      </c>
      <c r="Q16" s="5">
        <f>VLOOKUP(K16,$A$2:$B$90,2,FALSE)</f>
        <v>89</v>
      </c>
      <c r="R16" s="5">
        <f>VLOOKUP(L16,$A$2:$B$90,2,FALSE)</f>
        <v>57</v>
      </c>
      <c r="S16" s="5">
        <f>O16</f>
        <v>1</v>
      </c>
      <c r="U16" s="5">
        <v>5</v>
      </c>
      <c r="V16" s="5">
        <v>41</v>
      </c>
      <c r="W16" s="5">
        <v>3</v>
      </c>
    </row>
    <row r="17" spans="1:23" ht="15" customHeight="1" x14ac:dyDescent="0.25">
      <c r="A17" s="28" t="s">
        <v>25</v>
      </c>
      <c r="B17" s="21">
        <v>10</v>
      </c>
      <c r="C17" s="21">
        <v>1999</v>
      </c>
      <c r="D17" s="22">
        <v>42644</v>
      </c>
      <c r="E17" s="19">
        <f>C17</f>
        <v>1999</v>
      </c>
      <c r="F17" s="19">
        <f>VLOOKUP(A17,$L$3:$N$89,3,FALSE)</f>
        <v>1</v>
      </c>
      <c r="G17" s="19">
        <v>1</v>
      </c>
      <c r="H17" s="19">
        <v>12</v>
      </c>
      <c r="I17" s="19">
        <v>3</v>
      </c>
      <c r="J17" s="19">
        <v>0</v>
      </c>
      <c r="K17" s="19" t="s">
        <v>9</v>
      </c>
      <c r="L17" s="28" t="s">
        <v>26</v>
      </c>
      <c r="M17" s="29">
        <v>1</v>
      </c>
      <c r="N17" s="19">
        <v>1</v>
      </c>
      <c r="O17" s="19">
        <f>VLOOKUP(L17,$A$2:$J$90,9,FALSE)</f>
        <v>3</v>
      </c>
      <c r="Q17" s="5">
        <f>VLOOKUP(K17,$A$2:$B$90,2,FALSE)</f>
        <v>88</v>
      </c>
      <c r="R17" s="5">
        <f>VLOOKUP(L17,$A$2:$B$90,2,FALSE)</f>
        <v>20</v>
      </c>
      <c r="S17" s="5">
        <f>O17</f>
        <v>3</v>
      </c>
      <c r="U17" s="5">
        <v>5</v>
      </c>
      <c r="V17" s="5">
        <v>56</v>
      </c>
      <c r="W17" s="5">
        <v>1</v>
      </c>
    </row>
    <row r="18" spans="1:23" ht="15" customHeight="1" x14ac:dyDescent="0.25">
      <c r="A18" s="28" t="s">
        <v>80</v>
      </c>
      <c r="B18" s="21">
        <v>54</v>
      </c>
      <c r="C18" s="21">
        <v>2012</v>
      </c>
      <c r="D18" s="22">
        <v>42644</v>
      </c>
      <c r="E18" s="19">
        <f>C18</f>
        <v>2012</v>
      </c>
      <c r="F18" s="19">
        <f>VLOOKUP(A18,$L$3:$N$89,3,FALSE)</f>
        <v>2</v>
      </c>
      <c r="G18" s="19">
        <v>1</v>
      </c>
      <c r="H18" s="19">
        <v>1</v>
      </c>
      <c r="I18" s="19">
        <v>1</v>
      </c>
      <c r="J18" s="19">
        <v>0</v>
      </c>
      <c r="K18" s="19" t="s">
        <v>30</v>
      </c>
      <c r="L18" s="30" t="s">
        <v>83</v>
      </c>
      <c r="M18" s="19">
        <v>1</v>
      </c>
      <c r="N18" s="19">
        <v>2</v>
      </c>
      <c r="O18" s="19">
        <f>VLOOKUP(L18,$A$2:$J$90,9,FALSE)</f>
        <v>1</v>
      </c>
      <c r="Q18" s="5">
        <f>VLOOKUP(K18,$A$2:$B$90,2,FALSE)</f>
        <v>89</v>
      </c>
      <c r="R18" s="5">
        <f>VLOOKUP(L18,$A$2:$B$90,2,FALSE)</f>
        <v>55</v>
      </c>
      <c r="S18" s="5">
        <f>O18</f>
        <v>1</v>
      </c>
      <c r="U18" s="5">
        <v>5</v>
      </c>
      <c r="V18" s="5">
        <v>69</v>
      </c>
      <c r="W18" s="5">
        <v>3</v>
      </c>
    </row>
    <row r="19" spans="1:23" ht="15" customHeight="1" x14ac:dyDescent="0.25">
      <c r="A19" s="28" t="s">
        <v>27</v>
      </c>
      <c r="B19" s="21">
        <v>31</v>
      </c>
      <c r="C19" s="21">
        <v>1965</v>
      </c>
      <c r="D19" s="22">
        <v>43004</v>
      </c>
      <c r="E19" s="19">
        <f>C19</f>
        <v>1965</v>
      </c>
      <c r="F19" s="19">
        <f>VLOOKUP(A19,$L$3:$N$89,3,FALSE)</f>
        <v>2</v>
      </c>
      <c r="G19" s="19">
        <v>1</v>
      </c>
      <c r="H19" s="19">
        <v>30</v>
      </c>
      <c r="I19" s="19">
        <v>4</v>
      </c>
      <c r="J19" s="19">
        <v>1</v>
      </c>
      <c r="K19" s="19" t="s">
        <v>9</v>
      </c>
      <c r="L19" s="28" t="s">
        <v>20</v>
      </c>
      <c r="M19" s="29">
        <v>1</v>
      </c>
      <c r="N19" s="19">
        <v>1</v>
      </c>
      <c r="O19" s="19">
        <f>VLOOKUP(L19,$A$2:$J$90,9,FALSE)</f>
        <v>2</v>
      </c>
      <c r="Q19" s="5">
        <f>VLOOKUP(K19,$A$2:$B$90,2,FALSE)</f>
        <v>88</v>
      </c>
      <c r="R19" s="5">
        <f>VLOOKUP(L19,$A$2:$B$90,2,FALSE)</f>
        <v>14</v>
      </c>
      <c r="S19" s="5">
        <f>O19</f>
        <v>2</v>
      </c>
      <c r="U19" s="5">
        <v>5</v>
      </c>
      <c r="V19" s="5">
        <v>73</v>
      </c>
      <c r="W19" s="5">
        <v>1</v>
      </c>
    </row>
    <row r="20" spans="1:23" ht="15" customHeight="1" x14ac:dyDescent="0.25">
      <c r="A20" s="28" t="s">
        <v>90</v>
      </c>
      <c r="B20" s="21">
        <v>71</v>
      </c>
      <c r="C20" s="21">
        <v>1986</v>
      </c>
      <c r="D20" s="22">
        <v>43252</v>
      </c>
      <c r="E20" s="19">
        <f>C20</f>
        <v>1986</v>
      </c>
      <c r="F20" s="19" t="e">
        <f>VLOOKUP(A20,$L$3:$N$89,3,FALSE)</f>
        <v>#N/A</v>
      </c>
      <c r="G20" s="19">
        <v>1</v>
      </c>
      <c r="H20" s="19">
        <v>13</v>
      </c>
      <c r="I20" s="19">
        <v>3</v>
      </c>
      <c r="J20" s="19">
        <v>0</v>
      </c>
      <c r="K20" s="28" t="s">
        <v>110</v>
      </c>
      <c r="L20" s="30" t="s">
        <v>97</v>
      </c>
      <c r="M20" s="19">
        <v>1</v>
      </c>
      <c r="N20" s="19">
        <v>2</v>
      </c>
      <c r="O20" s="19">
        <f>VLOOKUP(L20,$A$2:$J$90,9,FALSE)</f>
        <v>3</v>
      </c>
      <c r="Q20" s="5">
        <f>VLOOKUP(K20,$A$2:$B$90,2,FALSE)</f>
        <v>5</v>
      </c>
      <c r="R20" s="5">
        <f>VLOOKUP(L20,$A$2:$B$90,2,FALSE)</f>
        <v>69</v>
      </c>
      <c r="S20" s="5">
        <f>O20</f>
        <v>3</v>
      </c>
      <c r="U20" s="5">
        <v>5</v>
      </c>
      <c r="V20" s="5">
        <v>74</v>
      </c>
      <c r="W20" s="5">
        <v>1</v>
      </c>
    </row>
    <row r="21" spans="1:23" ht="15" customHeight="1" x14ac:dyDescent="0.25">
      <c r="A21" s="28" t="s">
        <v>29</v>
      </c>
      <c r="B21" s="21">
        <v>30</v>
      </c>
      <c r="C21" s="21">
        <v>1965</v>
      </c>
      <c r="D21" s="22">
        <v>43070</v>
      </c>
      <c r="E21" s="19">
        <f>C21</f>
        <v>1965</v>
      </c>
      <c r="F21" s="19">
        <f>VLOOKUP(A21,$L$3:$N$89,3,FALSE)</f>
        <v>2</v>
      </c>
      <c r="G21" s="19">
        <v>1</v>
      </c>
      <c r="H21" s="19">
        <v>15.5</v>
      </c>
      <c r="I21" s="19">
        <v>3</v>
      </c>
      <c r="J21" s="19">
        <v>1</v>
      </c>
      <c r="K21" s="19" t="s">
        <v>9</v>
      </c>
      <c r="L21" s="28" t="s">
        <v>42</v>
      </c>
      <c r="M21" s="29">
        <v>1</v>
      </c>
      <c r="N21" s="19">
        <v>1</v>
      </c>
      <c r="O21" s="19">
        <f>VLOOKUP(L21,$A$2:$J$90,9,FALSE)</f>
        <v>3</v>
      </c>
      <c r="Q21" s="5">
        <f>VLOOKUP(K21,$A$2:$B$90,2,FALSE)</f>
        <v>88</v>
      </c>
      <c r="R21" s="5">
        <f>VLOOKUP(L21,$A$2:$B$90,2,FALSE)</f>
        <v>18</v>
      </c>
      <c r="S21" s="5">
        <f>O21</f>
        <v>3</v>
      </c>
      <c r="U21" s="5">
        <v>5</v>
      </c>
      <c r="V21" s="5">
        <v>76</v>
      </c>
      <c r="W21" s="5">
        <v>3</v>
      </c>
    </row>
    <row r="22" spans="1:23" ht="15" customHeight="1" x14ac:dyDescent="0.25">
      <c r="A22" s="28" t="s">
        <v>92</v>
      </c>
      <c r="B22" s="21">
        <v>63</v>
      </c>
      <c r="C22" s="21">
        <v>2016</v>
      </c>
      <c r="D22" s="21" t="s">
        <v>93</v>
      </c>
      <c r="E22" s="19">
        <f>C22</f>
        <v>2016</v>
      </c>
      <c r="F22" s="19">
        <f>VLOOKUP(A22,$L$3:$N$89,3,FALSE)</f>
        <v>1</v>
      </c>
      <c r="G22" s="19">
        <v>1</v>
      </c>
      <c r="H22" s="19">
        <v>1</v>
      </c>
      <c r="I22" s="19">
        <v>1</v>
      </c>
      <c r="J22" s="19">
        <v>0</v>
      </c>
      <c r="K22" s="28" t="s">
        <v>110</v>
      </c>
      <c r="L22" s="30" t="s">
        <v>91</v>
      </c>
      <c r="M22" s="19">
        <v>1</v>
      </c>
      <c r="N22" s="19">
        <v>2</v>
      </c>
      <c r="O22" s="19">
        <f>VLOOKUP(L22,$A$2:$J$90,9,FALSE)</f>
        <v>1</v>
      </c>
      <c r="Q22" s="5">
        <f>VLOOKUP(K22,$A$2:$B$90,2,FALSE)</f>
        <v>5</v>
      </c>
      <c r="R22" s="5">
        <f>VLOOKUP(L22,$A$2:$B$90,2,FALSE)</f>
        <v>84</v>
      </c>
      <c r="S22" s="5">
        <f>O22</f>
        <v>1</v>
      </c>
      <c r="U22" s="5">
        <v>5</v>
      </c>
      <c r="V22" s="5">
        <v>79</v>
      </c>
      <c r="W22" s="5">
        <v>3</v>
      </c>
    </row>
    <row r="23" spans="1:23" ht="15" customHeight="1" x14ac:dyDescent="0.25">
      <c r="A23" s="28" t="s">
        <v>73</v>
      </c>
      <c r="B23" s="21">
        <v>64</v>
      </c>
      <c r="C23" s="21">
        <v>2001</v>
      </c>
      <c r="D23" s="22">
        <v>43173</v>
      </c>
      <c r="E23" s="19">
        <f>C23</f>
        <v>2001</v>
      </c>
      <c r="F23" s="19">
        <f>VLOOKUP(A23,$L$3:$N$89,3,FALSE)</f>
        <v>1</v>
      </c>
      <c r="G23" s="19">
        <v>5</v>
      </c>
      <c r="H23" s="19">
        <v>20.5</v>
      </c>
      <c r="I23" s="19">
        <v>3</v>
      </c>
      <c r="J23" s="19">
        <v>0</v>
      </c>
      <c r="K23" s="28" t="s">
        <v>110</v>
      </c>
      <c r="L23" s="30" t="s">
        <v>29</v>
      </c>
      <c r="M23" s="19">
        <v>1</v>
      </c>
      <c r="N23" s="19">
        <v>2</v>
      </c>
      <c r="O23" s="19">
        <f>VLOOKUP(L23,$A$2:$J$90,9,FALSE)</f>
        <v>3</v>
      </c>
      <c r="Q23" s="5">
        <f>VLOOKUP(K23,$A$2:$B$90,2,FALSE)</f>
        <v>5</v>
      </c>
      <c r="R23" s="5">
        <f>VLOOKUP(L23,$A$2:$B$90,2,FALSE)</f>
        <v>30</v>
      </c>
      <c r="S23" s="5">
        <f>O23</f>
        <v>3</v>
      </c>
      <c r="U23" s="5">
        <v>5</v>
      </c>
      <c r="V23" s="5">
        <v>80</v>
      </c>
      <c r="W23" s="5">
        <v>3</v>
      </c>
    </row>
    <row r="24" spans="1:23" ht="15" customHeight="1" x14ac:dyDescent="0.25">
      <c r="A24" s="28" t="s">
        <v>83</v>
      </c>
      <c r="B24" s="21">
        <v>55</v>
      </c>
      <c r="C24" s="21">
        <v>2007</v>
      </c>
      <c r="D24" s="22">
        <v>43221</v>
      </c>
      <c r="E24" s="19">
        <f>C24</f>
        <v>2007</v>
      </c>
      <c r="F24" s="19">
        <f>VLOOKUP(A24,$L$3:$N$89,3,FALSE)</f>
        <v>2</v>
      </c>
      <c r="G24" s="19">
        <v>1</v>
      </c>
      <c r="H24" s="19">
        <v>1</v>
      </c>
      <c r="I24" s="19">
        <v>1</v>
      </c>
      <c r="J24" s="19">
        <v>1</v>
      </c>
      <c r="K24" s="35" t="s">
        <v>17</v>
      </c>
      <c r="L24" s="30" t="s">
        <v>79</v>
      </c>
      <c r="M24" s="19">
        <v>1</v>
      </c>
      <c r="N24" s="19">
        <v>2</v>
      </c>
      <c r="O24" s="19">
        <f>VLOOKUP(L24,$A$2:$J$90,9,FALSE)</f>
        <v>1</v>
      </c>
      <c r="Q24" s="5">
        <f>VLOOKUP(K24,$A$2:$B$90,2,FALSE)</f>
        <v>21</v>
      </c>
      <c r="R24" s="5">
        <f>VLOOKUP(L24,$A$2:$B$90,2,FALSE)</f>
        <v>59</v>
      </c>
      <c r="S24" s="5">
        <f>O24</f>
        <v>1</v>
      </c>
      <c r="U24" s="5">
        <v>5</v>
      </c>
      <c r="V24" s="5">
        <v>83</v>
      </c>
      <c r="W24" s="5">
        <v>2</v>
      </c>
    </row>
    <row r="25" spans="1:23" ht="15" customHeight="1" x14ac:dyDescent="0.25">
      <c r="A25" s="28" t="s">
        <v>26</v>
      </c>
      <c r="B25" s="21">
        <v>20</v>
      </c>
      <c r="C25" s="21">
        <v>1838</v>
      </c>
      <c r="D25" s="22">
        <v>42644</v>
      </c>
      <c r="E25" s="19">
        <f>C25</f>
        <v>1838</v>
      </c>
      <c r="F25" s="19">
        <f>VLOOKUP(A25,$L$3:$N$89,3,FALSE)</f>
        <v>1</v>
      </c>
      <c r="G25" s="19">
        <v>1</v>
      </c>
      <c r="H25" s="19">
        <v>16.5</v>
      </c>
      <c r="I25" s="19">
        <v>3</v>
      </c>
      <c r="J25" s="19">
        <v>0</v>
      </c>
      <c r="K25" s="19" t="s">
        <v>9</v>
      </c>
      <c r="L25" s="28" t="s">
        <v>45</v>
      </c>
      <c r="M25" s="29">
        <v>1</v>
      </c>
      <c r="N25" s="19">
        <v>1</v>
      </c>
      <c r="O25" s="19">
        <f>VLOOKUP(L25,$A$2:$J$90,9,FALSE)</f>
        <v>1</v>
      </c>
      <c r="Q25" s="5">
        <f>VLOOKUP(K25,$A$2:$B$90,2,FALSE)</f>
        <v>88</v>
      </c>
      <c r="R25" s="5">
        <f>VLOOKUP(L25,$A$2:$B$90,2,FALSE)</f>
        <v>60</v>
      </c>
      <c r="S25" s="5">
        <f>O25</f>
        <v>1</v>
      </c>
      <c r="U25" s="5">
        <v>5</v>
      </c>
      <c r="V25" s="5">
        <v>84</v>
      </c>
      <c r="W25" s="5">
        <v>1</v>
      </c>
    </row>
    <row r="26" spans="1:23" ht="15" customHeight="1" x14ac:dyDescent="0.25">
      <c r="A26" s="28" t="s">
        <v>32</v>
      </c>
      <c r="B26" s="21">
        <v>43</v>
      </c>
      <c r="C26" s="21">
        <v>1997</v>
      </c>
      <c r="D26" s="22">
        <v>43174</v>
      </c>
      <c r="E26" s="19">
        <f>C26</f>
        <v>1997</v>
      </c>
      <c r="F26" s="19">
        <f>VLOOKUP(A26,$L$3:$N$89,3,FALSE)</f>
        <v>1</v>
      </c>
      <c r="G26" s="19">
        <v>1</v>
      </c>
      <c r="H26" s="19">
        <v>1</v>
      </c>
      <c r="I26" s="19">
        <v>1</v>
      </c>
      <c r="J26" s="19">
        <v>0</v>
      </c>
      <c r="K26" s="19" t="s">
        <v>9</v>
      </c>
      <c r="L26" s="28" t="s">
        <v>34</v>
      </c>
      <c r="M26" s="29">
        <v>1</v>
      </c>
      <c r="N26" s="19">
        <v>1</v>
      </c>
      <c r="O26" s="19">
        <f>VLOOKUP(L26,$A$2:$J$90,9,FALSE)</f>
        <v>3</v>
      </c>
      <c r="Q26" s="5">
        <f>VLOOKUP(K26,$A$2:$B$90,2,FALSE)</f>
        <v>88</v>
      </c>
      <c r="R26" s="5">
        <f>VLOOKUP(L26,$A$2:$B$90,2,FALSE)</f>
        <v>26</v>
      </c>
      <c r="S26" s="5">
        <f>O26</f>
        <v>3</v>
      </c>
      <c r="U26" s="5">
        <v>11</v>
      </c>
      <c r="V26" s="5">
        <v>66</v>
      </c>
      <c r="W26" s="5">
        <v>3</v>
      </c>
    </row>
    <row r="27" spans="1:23" ht="15" customHeight="1" x14ac:dyDescent="0.25">
      <c r="A27" s="28" t="s">
        <v>34</v>
      </c>
      <c r="B27" s="21">
        <v>26</v>
      </c>
      <c r="C27" s="21">
        <v>1995</v>
      </c>
      <c r="D27" s="22">
        <v>43044</v>
      </c>
      <c r="E27" s="19">
        <f>C27</f>
        <v>1995</v>
      </c>
      <c r="F27" s="19">
        <f>VLOOKUP(A27,$L$3:$N$89,3,FALSE)</f>
        <v>1</v>
      </c>
      <c r="G27" s="19">
        <v>1</v>
      </c>
      <c r="H27" s="19">
        <v>14</v>
      </c>
      <c r="I27" s="19">
        <v>3</v>
      </c>
      <c r="J27" s="19">
        <v>1</v>
      </c>
      <c r="K27" s="19" t="s">
        <v>9</v>
      </c>
      <c r="L27" s="28" t="s">
        <v>110</v>
      </c>
      <c r="M27" s="19">
        <v>1</v>
      </c>
      <c r="N27" s="19">
        <v>1</v>
      </c>
      <c r="O27" s="19">
        <f>VLOOKUP(L27,$A$2:$J$90,9,FALSE)</f>
        <v>3</v>
      </c>
      <c r="Q27" s="5">
        <f>VLOOKUP(K27,$A$2:$B$90,2,FALSE)</f>
        <v>88</v>
      </c>
      <c r="R27" s="5">
        <f>VLOOKUP(L27,$A$2:$B$90,2,FALSE)</f>
        <v>5</v>
      </c>
      <c r="S27" s="5">
        <f>O27</f>
        <v>3</v>
      </c>
      <c r="U27" s="5">
        <v>21</v>
      </c>
      <c r="V27" s="5">
        <v>59</v>
      </c>
      <c r="W27" s="5">
        <v>1</v>
      </c>
    </row>
    <row r="28" spans="1:23" ht="15" customHeight="1" x14ac:dyDescent="0.25">
      <c r="A28" s="28" t="s">
        <v>24</v>
      </c>
      <c r="B28" s="21">
        <v>86</v>
      </c>
      <c r="C28" s="21">
        <v>1840</v>
      </c>
      <c r="D28" s="22" t="s">
        <v>105</v>
      </c>
      <c r="E28" s="19">
        <f>C28</f>
        <v>1840</v>
      </c>
      <c r="F28" s="19">
        <f>VLOOKUP(A28,$L$3:$N$89,3,FALSE)</f>
        <v>1</v>
      </c>
      <c r="G28" s="19">
        <v>5</v>
      </c>
      <c r="H28" s="19">
        <v>29</v>
      </c>
      <c r="I28" s="19">
        <v>3</v>
      </c>
      <c r="J28" s="19">
        <v>1</v>
      </c>
      <c r="K28" s="19" t="s">
        <v>97</v>
      </c>
      <c r="L28" s="30" t="s">
        <v>99</v>
      </c>
      <c r="M28" s="29">
        <v>1</v>
      </c>
      <c r="N28" s="19">
        <v>3</v>
      </c>
      <c r="O28" s="19">
        <f>VLOOKUP(L28,$A$2:$J$90,9,FALSE)</f>
        <v>1</v>
      </c>
      <c r="Q28" s="5">
        <f>VLOOKUP(K28,$A$2:$B$90,2,FALSE)</f>
        <v>69</v>
      </c>
      <c r="R28" s="5">
        <f>VLOOKUP(L28,$A$2:$B$90,2,FALSE)</f>
        <v>67</v>
      </c>
      <c r="S28" s="5">
        <f>O28</f>
        <v>1</v>
      </c>
      <c r="U28" s="5">
        <v>51</v>
      </c>
      <c r="V28" s="5">
        <v>45</v>
      </c>
      <c r="W28" s="5">
        <v>1</v>
      </c>
    </row>
    <row r="29" spans="1:23" ht="15" customHeight="1" x14ac:dyDescent="0.25">
      <c r="A29" s="20" t="s">
        <v>36</v>
      </c>
      <c r="B29" s="21">
        <v>7</v>
      </c>
      <c r="C29" s="21">
        <v>1982</v>
      </c>
      <c r="D29" s="22">
        <v>42236</v>
      </c>
      <c r="E29" s="19">
        <f>C29</f>
        <v>1982</v>
      </c>
      <c r="F29" s="19">
        <f>VLOOKUP(A29,$L$3:$N$89,3,FALSE)</f>
        <v>1</v>
      </c>
      <c r="G29" s="19">
        <v>5</v>
      </c>
      <c r="H29" s="19">
        <v>12</v>
      </c>
      <c r="I29" s="19">
        <v>3</v>
      </c>
      <c r="J29" s="19">
        <v>0</v>
      </c>
      <c r="K29" s="19" t="s">
        <v>9</v>
      </c>
      <c r="L29" s="28" t="s">
        <v>25</v>
      </c>
      <c r="M29" s="29">
        <v>1</v>
      </c>
      <c r="N29" s="19">
        <v>1</v>
      </c>
      <c r="O29" s="19">
        <f>VLOOKUP(L29,$A$2:$J$90,9,FALSE)</f>
        <v>3</v>
      </c>
      <c r="Q29" s="5">
        <f>VLOOKUP(K29,$A$2:$B$90,2,FALSE)</f>
        <v>88</v>
      </c>
      <c r="R29" s="5">
        <f>VLOOKUP(L29,$A$2:$B$90,2,FALSE)</f>
        <v>10</v>
      </c>
      <c r="S29" s="5">
        <f>O29</f>
        <v>3</v>
      </c>
      <c r="U29" s="5">
        <v>69</v>
      </c>
      <c r="V29" s="5">
        <v>58</v>
      </c>
      <c r="W29" s="5">
        <v>3</v>
      </c>
    </row>
    <row r="30" spans="1:23" ht="15" customHeight="1" x14ac:dyDescent="0.25">
      <c r="A30" s="28" t="s">
        <v>10</v>
      </c>
      <c r="B30" s="21">
        <v>4</v>
      </c>
      <c r="C30" s="21">
        <v>1989</v>
      </c>
      <c r="D30" s="22">
        <v>40548</v>
      </c>
      <c r="E30" s="19">
        <f>C30</f>
        <v>1989</v>
      </c>
      <c r="F30" s="19">
        <f>VLOOKUP(A30,$L$3:$N$89,3,FALSE)</f>
        <v>1</v>
      </c>
      <c r="G30" s="19">
        <v>10</v>
      </c>
      <c r="H30" s="19">
        <v>90.5</v>
      </c>
      <c r="I30" s="19">
        <v>5</v>
      </c>
      <c r="J30" s="19">
        <v>1</v>
      </c>
      <c r="K30" s="19" t="s">
        <v>9</v>
      </c>
      <c r="L30" s="28" t="s">
        <v>37</v>
      </c>
      <c r="M30" s="29">
        <v>1</v>
      </c>
      <c r="N30" s="19">
        <v>1</v>
      </c>
      <c r="O30" s="19">
        <f>VLOOKUP(L30,$A$2:$J$90,9,FALSE)</f>
        <v>3</v>
      </c>
      <c r="Q30" s="5">
        <f>VLOOKUP(K30,$A$2:$B$90,2,FALSE)</f>
        <v>88</v>
      </c>
      <c r="R30" s="5">
        <f>VLOOKUP(L30,$A$2:$B$90,2,FALSE)</f>
        <v>75</v>
      </c>
      <c r="S30" s="5">
        <f>O30</f>
        <v>3</v>
      </c>
      <c r="U30" s="5">
        <v>69</v>
      </c>
      <c r="V30" s="5">
        <v>67</v>
      </c>
      <c r="W30" s="5">
        <v>1</v>
      </c>
    </row>
    <row r="31" spans="1:23" ht="15" customHeight="1" x14ac:dyDescent="0.25">
      <c r="A31" s="30" t="s">
        <v>9</v>
      </c>
      <c r="B31" s="21">
        <v>88</v>
      </c>
      <c r="C31" s="21">
        <v>2016</v>
      </c>
      <c r="D31" s="22">
        <v>42614</v>
      </c>
      <c r="E31" s="19">
        <f>C31</f>
        <v>2016</v>
      </c>
      <c r="F31" s="19">
        <v>0</v>
      </c>
      <c r="G31" s="27"/>
      <c r="H31" s="27"/>
      <c r="I31" s="27"/>
      <c r="J31" s="27"/>
      <c r="K31" s="19" t="s">
        <v>97</v>
      </c>
      <c r="L31" s="30" t="s">
        <v>85</v>
      </c>
      <c r="M31" s="19">
        <v>1</v>
      </c>
      <c r="N31" s="19">
        <v>3</v>
      </c>
      <c r="O31" s="19">
        <f>VLOOKUP(L31,$A$2:$J$90,9,FALSE)</f>
        <v>3</v>
      </c>
      <c r="Q31" s="5">
        <f>VLOOKUP(K31,$A$2:$B$90,2,FALSE)</f>
        <v>69</v>
      </c>
      <c r="R31" s="5">
        <f>VLOOKUP(L31,$A$2:$B$90,2,FALSE)</f>
        <v>58</v>
      </c>
      <c r="S31" s="5">
        <f>O31</f>
        <v>3</v>
      </c>
      <c r="U31" s="5">
        <v>69</v>
      </c>
      <c r="V31" s="5">
        <v>68</v>
      </c>
      <c r="W31" s="5">
        <v>3</v>
      </c>
    </row>
    <row r="32" spans="1:23" ht="15" customHeight="1" x14ac:dyDescent="0.25">
      <c r="A32" s="28" t="s">
        <v>39</v>
      </c>
      <c r="B32" s="21">
        <v>61</v>
      </c>
      <c r="C32" s="21">
        <v>2011</v>
      </c>
      <c r="D32" s="22">
        <v>42644</v>
      </c>
      <c r="E32" s="19">
        <f>C32</f>
        <v>2011</v>
      </c>
      <c r="F32" s="19">
        <f>VLOOKUP(A32,$L$3:$N$89,3,FALSE)</f>
        <v>1</v>
      </c>
      <c r="G32" s="19">
        <v>5</v>
      </c>
      <c r="H32" s="19">
        <v>1</v>
      </c>
      <c r="I32" s="19">
        <v>1</v>
      </c>
      <c r="J32" s="19">
        <v>0</v>
      </c>
      <c r="K32" s="19" t="s">
        <v>30</v>
      </c>
      <c r="L32" s="30" t="s">
        <v>70</v>
      </c>
      <c r="M32" s="19">
        <v>1</v>
      </c>
      <c r="N32" s="19">
        <v>2</v>
      </c>
      <c r="O32" s="19">
        <f>VLOOKUP(L32,$A$2:$J$90,9,FALSE)</f>
        <v>1</v>
      </c>
      <c r="Q32" s="5">
        <f>VLOOKUP(K32,$A$2:$B$90,2,FALSE)</f>
        <v>89</v>
      </c>
      <c r="R32" s="5">
        <f>VLOOKUP(L32,$A$2:$B$90,2,FALSE)</f>
        <v>48</v>
      </c>
      <c r="S32" s="5">
        <f>O32</f>
        <v>1</v>
      </c>
      <c r="U32" s="5">
        <v>69</v>
      </c>
      <c r="V32" s="5">
        <v>71</v>
      </c>
      <c r="W32" s="5">
        <v>3</v>
      </c>
    </row>
    <row r="33" spans="1:23" ht="15.75" customHeight="1" x14ac:dyDescent="0.25">
      <c r="A33" s="28" t="s">
        <v>38</v>
      </c>
      <c r="B33" s="21">
        <v>16</v>
      </c>
      <c r="C33" s="21">
        <v>2012</v>
      </c>
      <c r="D33" s="22">
        <v>42809</v>
      </c>
      <c r="E33" s="19">
        <f>C33</f>
        <v>2012</v>
      </c>
      <c r="F33" s="19">
        <f>VLOOKUP(A33,$L$3:$N$89,3,FALSE)</f>
        <v>1</v>
      </c>
      <c r="G33" s="19">
        <v>1</v>
      </c>
      <c r="H33" s="19">
        <v>5</v>
      </c>
      <c r="I33" s="19">
        <v>1</v>
      </c>
      <c r="J33" s="19">
        <v>0</v>
      </c>
      <c r="K33" s="19" t="s">
        <v>9</v>
      </c>
      <c r="L33" s="28" t="s">
        <v>73</v>
      </c>
      <c r="M33" s="29">
        <v>1</v>
      </c>
      <c r="N33" s="19">
        <v>1</v>
      </c>
      <c r="O33" s="19">
        <f>VLOOKUP(L33,$A$2:$J$90,9,FALSE)</f>
        <v>3</v>
      </c>
      <c r="Q33" s="5">
        <f>VLOOKUP(K33,$A$2:$B$90,2,FALSE)</f>
        <v>88</v>
      </c>
      <c r="R33" s="5">
        <f>VLOOKUP(L33,$A$2:$B$90,2,FALSE)</f>
        <v>64</v>
      </c>
      <c r="S33" s="5">
        <f>O33</f>
        <v>3</v>
      </c>
      <c r="U33" s="5">
        <v>88</v>
      </c>
      <c r="V33" s="5">
        <v>1</v>
      </c>
      <c r="W33" s="5">
        <v>1</v>
      </c>
    </row>
    <row r="34" spans="1:23" ht="15" customHeight="1" x14ac:dyDescent="0.25">
      <c r="A34" s="28" t="s">
        <v>40</v>
      </c>
      <c r="B34" s="21">
        <v>35</v>
      </c>
      <c r="C34" s="21">
        <v>2012</v>
      </c>
      <c r="D34" s="22">
        <v>43160</v>
      </c>
      <c r="E34" s="19">
        <f>C34</f>
        <v>2012</v>
      </c>
      <c r="F34" s="19">
        <f>VLOOKUP(A34,$L$3:$N$89,3,FALSE)</f>
        <v>1</v>
      </c>
      <c r="G34" s="19">
        <v>1</v>
      </c>
      <c r="H34" s="19">
        <v>19</v>
      </c>
      <c r="I34" s="19">
        <v>3</v>
      </c>
      <c r="J34" s="19">
        <v>0</v>
      </c>
      <c r="K34" s="19" t="s">
        <v>9</v>
      </c>
      <c r="L34" s="28" t="s">
        <v>62</v>
      </c>
      <c r="M34" s="29">
        <v>1</v>
      </c>
      <c r="N34" s="19">
        <v>1</v>
      </c>
      <c r="O34" s="19">
        <f>VLOOKUP(L34,$A$2:$J$90,9,FALSE)</f>
        <v>1</v>
      </c>
      <c r="Q34" s="5">
        <f>VLOOKUP(K34,$A$2:$B$90,2,FALSE)</f>
        <v>88</v>
      </c>
      <c r="R34" s="5">
        <f>VLOOKUP(L34,$A$2:$B$90,2,FALSE)</f>
        <v>9</v>
      </c>
      <c r="S34" s="5">
        <f>O34</f>
        <v>1</v>
      </c>
      <c r="U34" s="5">
        <v>88</v>
      </c>
      <c r="V34" s="5">
        <v>2</v>
      </c>
      <c r="W34" s="5">
        <v>1</v>
      </c>
    </row>
    <row r="35" spans="1:23" ht="15" customHeight="1" x14ac:dyDescent="0.25">
      <c r="A35" s="28" t="s">
        <v>41</v>
      </c>
      <c r="B35" s="21">
        <v>19</v>
      </c>
      <c r="C35" s="21">
        <v>2014</v>
      </c>
      <c r="D35" s="22">
        <v>42955</v>
      </c>
      <c r="E35" s="19">
        <f>C35</f>
        <v>2014</v>
      </c>
      <c r="F35" s="19">
        <f>VLOOKUP(A35,$L$3:$N$89,3,FALSE)</f>
        <v>1</v>
      </c>
      <c r="G35" s="19">
        <v>1</v>
      </c>
      <c r="H35" s="19">
        <v>12</v>
      </c>
      <c r="I35" s="19">
        <v>3</v>
      </c>
      <c r="J35" s="19">
        <v>2</v>
      </c>
      <c r="K35" s="19" t="s">
        <v>9</v>
      </c>
      <c r="L35" s="32" t="s">
        <v>31</v>
      </c>
      <c r="M35" s="29">
        <v>1</v>
      </c>
      <c r="N35" s="19">
        <v>1</v>
      </c>
      <c r="O35" s="19">
        <f>VLOOKUP(L35,$A$2:$J$90,9,FALSE)</f>
        <v>3</v>
      </c>
      <c r="Q35" s="5">
        <f>VLOOKUP(K35,$A$2:$B$90,2,FALSE)</f>
        <v>88</v>
      </c>
      <c r="R35" s="5">
        <f>VLOOKUP(L35,$A$2:$B$90,2,FALSE)</f>
        <v>32</v>
      </c>
      <c r="S35" s="5">
        <f>O35</f>
        <v>3</v>
      </c>
      <c r="U35" s="5">
        <v>88</v>
      </c>
      <c r="V35" s="5">
        <v>3</v>
      </c>
      <c r="W35" s="5">
        <v>5</v>
      </c>
    </row>
    <row r="36" spans="1:23" ht="15" customHeight="1" x14ac:dyDescent="0.25">
      <c r="A36" s="28" t="s">
        <v>31</v>
      </c>
      <c r="B36" s="21">
        <v>32</v>
      </c>
      <c r="C36" s="21">
        <v>1992</v>
      </c>
      <c r="D36" s="22">
        <v>42236</v>
      </c>
      <c r="E36" s="19">
        <f>C36</f>
        <v>1992</v>
      </c>
      <c r="F36" s="19">
        <f>VLOOKUP(A36,$L$3:$N$89,3,FALSE)</f>
        <v>1</v>
      </c>
      <c r="G36" s="19">
        <v>1</v>
      </c>
      <c r="H36" s="19">
        <v>12</v>
      </c>
      <c r="I36" s="19">
        <v>3</v>
      </c>
      <c r="J36" s="19">
        <v>0</v>
      </c>
      <c r="K36" s="19" t="s">
        <v>9</v>
      </c>
      <c r="L36" s="28" t="s">
        <v>72</v>
      </c>
      <c r="M36" s="29">
        <v>1</v>
      </c>
      <c r="N36" s="19">
        <v>1</v>
      </c>
      <c r="O36" s="19">
        <f>VLOOKUP(L36,$A$2:$J$90,9,FALSE)</f>
        <v>3</v>
      </c>
      <c r="Q36" s="5">
        <f>VLOOKUP(K36,$A$2:$B$90,2,FALSE)</f>
        <v>88</v>
      </c>
      <c r="R36" s="5">
        <f>VLOOKUP(L36,$A$2:$B$90,2,FALSE)</f>
        <v>28</v>
      </c>
      <c r="S36" s="5">
        <f>O36</f>
        <v>3</v>
      </c>
      <c r="U36" s="5">
        <v>88</v>
      </c>
      <c r="V36" s="5">
        <v>4</v>
      </c>
      <c r="W36" s="5">
        <v>5</v>
      </c>
    </row>
    <row r="37" spans="1:23" ht="15" customHeight="1" x14ac:dyDescent="0.25">
      <c r="A37" s="28" t="s">
        <v>45</v>
      </c>
      <c r="B37" s="21">
        <v>60</v>
      </c>
      <c r="C37" s="21">
        <v>2010</v>
      </c>
      <c r="D37" s="22">
        <v>43009</v>
      </c>
      <c r="E37" s="19">
        <f>C37</f>
        <v>2010</v>
      </c>
      <c r="F37" s="19">
        <f>VLOOKUP(A37,$L$3:$N$89,3,FALSE)</f>
        <v>1</v>
      </c>
      <c r="G37" s="19">
        <v>1</v>
      </c>
      <c r="H37" s="19">
        <v>1</v>
      </c>
      <c r="I37" s="19">
        <v>1</v>
      </c>
      <c r="J37" s="19">
        <v>0</v>
      </c>
      <c r="K37" s="19" t="s">
        <v>30</v>
      </c>
      <c r="L37" s="30" t="s">
        <v>65</v>
      </c>
      <c r="M37" s="19">
        <v>1</v>
      </c>
      <c r="N37" s="19">
        <v>2</v>
      </c>
      <c r="O37" s="19">
        <f>VLOOKUP(L37,$A$2:$J$90,9,FALSE)</f>
        <v>1</v>
      </c>
      <c r="Q37" s="5">
        <f>VLOOKUP(K37,$A$2:$B$90,2,FALSE)</f>
        <v>89</v>
      </c>
      <c r="R37" s="5">
        <f>VLOOKUP(L37,$A$2:$B$90,2,FALSE)</f>
        <v>47</v>
      </c>
      <c r="S37" s="5">
        <f>O37</f>
        <v>1</v>
      </c>
      <c r="U37" s="5">
        <v>88</v>
      </c>
      <c r="V37" s="5">
        <v>5</v>
      </c>
      <c r="W37" s="5">
        <v>3</v>
      </c>
    </row>
    <row r="38" spans="1:23" ht="15" customHeight="1" x14ac:dyDescent="0.25">
      <c r="A38" s="28" t="s">
        <v>22</v>
      </c>
      <c r="B38" s="21">
        <v>51</v>
      </c>
      <c r="C38" s="21">
        <v>1998</v>
      </c>
      <c r="D38" s="22">
        <v>42644</v>
      </c>
      <c r="E38" s="19">
        <f>C38</f>
        <v>1998</v>
      </c>
      <c r="F38" s="19">
        <f>VLOOKUP(A38,$L$3:$N$89,3,FALSE)</f>
        <v>1</v>
      </c>
      <c r="G38" s="19">
        <v>1</v>
      </c>
      <c r="H38" s="19">
        <v>1</v>
      </c>
      <c r="I38" s="19">
        <v>1</v>
      </c>
      <c r="J38" s="19">
        <v>0</v>
      </c>
      <c r="K38" s="19" t="s">
        <v>9</v>
      </c>
      <c r="L38" s="28" t="s">
        <v>66</v>
      </c>
      <c r="M38" s="19">
        <v>1</v>
      </c>
      <c r="N38" s="19">
        <v>1</v>
      </c>
      <c r="O38" s="19">
        <f>VLOOKUP(L38,$A$2:$J$90,9,FALSE)</f>
        <v>3</v>
      </c>
      <c r="Q38" s="5">
        <f>VLOOKUP(K38,$A$2:$B$90,2,FALSE)</f>
        <v>88</v>
      </c>
      <c r="R38" s="5">
        <f>VLOOKUP(L38,$A$2:$B$90,2,FALSE)</f>
        <v>46</v>
      </c>
      <c r="S38" s="5">
        <f>O38</f>
        <v>3</v>
      </c>
      <c r="U38" s="5">
        <v>88</v>
      </c>
      <c r="V38" s="5">
        <v>6</v>
      </c>
      <c r="W38" s="5" t="s">
        <v>112</v>
      </c>
    </row>
    <row r="39" spans="1:23" ht="15" customHeight="1" x14ac:dyDescent="0.25">
      <c r="A39" s="28" t="s">
        <v>17</v>
      </c>
      <c r="B39" s="21">
        <v>21</v>
      </c>
      <c r="C39" s="21">
        <v>1969</v>
      </c>
      <c r="D39" s="22" t="s">
        <v>44</v>
      </c>
      <c r="E39" s="19">
        <f>C39</f>
        <v>1969</v>
      </c>
      <c r="F39" s="19">
        <f>VLOOKUP(A39,$L$3:$N$89,3,FALSE)</f>
        <v>1</v>
      </c>
      <c r="G39" s="19">
        <v>10</v>
      </c>
      <c r="H39" s="19">
        <v>37</v>
      </c>
      <c r="I39" s="19">
        <v>4</v>
      </c>
      <c r="J39" s="19">
        <v>1</v>
      </c>
      <c r="K39" s="19" t="s">
        <v>9</v>
      </c>
      <c r="L39" s="28" t="s">
        <v>22</v>
      </c>
      <c r="M39" s="29">
        <v>1</v>
      </c>
      <c r="N39" s="19">
        <v>1</v>
      </c>
      <c r="O39" s="19">
        <f>VLOOKUP(L39,$A$2:$J$90,9,FALSE)</f>
        <v>1</v>
      </c>
      <c r="Q39" s="5">
        <f>VLOOKUP(K39,$A$2:$B$90,2,FALSE)</f>
        <v>88</v>
      </c>
      <c r="R39" s="5">
        <f>VLOOKUP(L39,$A$2:$B$90,2,FALSE)</f>
        <v>51</v>
      </c>
      <c r="S39" s="5">
        <f>O39</f>
        <v>1</v>
      </c>
      <c r="U39" s="5">
        <v>88</v>
      </c>
      <c r="V39" s="5">
        <v>7</v>
      </c>
      <c r="W39" s="5">
        <v>3</v>
      </c>
    </row>
    <row r="40" spans="1:23" ht="15" customHeight="1" x14ac:dyDescent="0.25">
      <c r="A40" s="28" t="s">
        <v>94</v>
      </c>
      <c r="B40" s="21">
        <v>83</v>
      </c>
      <c r="C40" s="21">
        <v>1970</v>
      </c>
      <c r="D40" s="22">
        <v>43256</v>
      </c>
      <c r="E40" s="19">
        <f>C40</f>
        <v>1970</v>
      </c>
      <c r="F40" s="19">
        <f>VLOOKUP(A40,$L$3:$N$89,3,FALSE)</f>
        <v>2</v>
      </c>
      <c r="G40" s="19">
        <v>1</v>
      </c>
      <c r="H40" s="19">
        <v>6</v>
      </c>
      <c r="I40" s="19">
        <v>2</v>
      </c>
      <c r="J40" s="19">
        <v>0</v>
      </c>
      <c r="K40" s="35" t="s">
        <v>10</v>
      </c>
      <c r="L40" s="28" t="s">
        <v>11</v>
      </c>
      <c r="M40" s="29">
        <v>1</v>
      </c>
      <c r="N40" s="19">
        <v>2</v>
      </c>
      <c r="O40" s="19">
        <f>VLOOKUP(L40,$A$2:$J$90,9,FALSE)</f>
        <v>3</v>
      </c>
      <c r="Q40" s="5">
        <f>VLOOKUP(K40,$A$2:$B$90,2,FALSE)</f>
        <v>4</v>
      </c>
      <c r="R40" s="5">
        <f>VLOOKUP(L40,$A$2:$B$90,2,FALSE)</f>
        <v>33</v>
      </c>
      <c r="S40" s="5">
        <f>O40</f>
        <v>3</v>
      </c>
      <c r="U40" s="5">
        <v>88</v>
      </c>
      <c r="V40" s="5">
        <v>8</v>
      </c>
      <c r="W40" s="5">
        <v>3</v>
      </c>
    </row>
    <row r="41" spans="1:23" ht="15" customHeight="1" x14ac:dyDescent="0.25">
      <c r="A41" s="28" t="s">
        <v>58</v>
      </c>
      <c r="B41" s="21">
        <v>62</v>
      </c>
      <c r="C41" s="21">
        <v>1999</v>
      </c>
      <c r="D41" s="22">
        <v>43126</v>
      </c>
      <c r="E41" s="19">
        <f>C41</f>
        <v>1999</v>
      </c>
      <c r="F41" s="19">
        <f>VLOOKUP(A41,$L$3:$N$89,3,FALSE)</f>
        <v>1</v>
      </c>
      <c r="G41" s="19">
        <v>1</v>
      </c>
      <c r="H41" s="19">
        <v>1</v>
      </c>
      <c r="I41" s="19">
        <v>1</v>
      </c>
      <c r="J41" s="19">
        <v>0</v>
      </c>
      <c r="K41" s="28" t="s">
        <v>110</v>
      </c>
      <c r="L41" s="30" t="s">
        <v>89</v>
      </c>
      <c r="M41" s="19">
        <v>1</v>
      </c>
      <c r="N41" s="19">
        <v>2</v>
      </c>
      <c r="O41" s="19">
        <f>VLOOKUP(L41,$A$2:$J$90,9,FALSE)</f>
        <v>1</v>
      </c>
      <c r="Q41" s="5">
        <f>VLOOKUP(K41,$A$2:$B$90,2,FALSE)</f>
        <v>5</v>
      </c>
      <c r="R41" s="5">
        <f>VLOOKUP(L41,$A$2:$B$90,2,FALSE)</f>
        <v>73</v>
      </c>
      <c r="S41" s="5">
        <f>O41</f>
        <v>1</v>
      </c>
      <c r="U41" s="5">
        <v>88</v>
      </c>
      <c r="V41" s="5">
        <v>9</v>
      </c>
      <c r="W41" s="5">
        <v>1</v>
      </c>
    </row>
    <row r="42" spans="1:23" ht="15" customHeight="1" x14ac:dyDescent="0.25">
      <c r="A42" s="28" t="s">
        <v>46</v>
      </c>
      <c r="B42" s="21">
        <v>44</v>
      </c>
      <c r="C42" s="21">
        <v>1997</v>
      </c>
      <c r="D42" s="22">
        <v>43189</v>
      </c>
      <c r="E42" s="19">
        <f>C42</f>
        <v>1997</v>
      </c>
      <c r="F42" s="19" t="e">
        <f>VLOOKUP(A42,$L$3:$N$89,3,FALSE)</f>
        <v>#N/A</v>
      </c>
      <c r="G42" s="19">
        <v>1</v>
      </c>
      <c r="H42" s="19">
        <v>1</v>
      </c>
      <c r="I42" s="19">
        <v>1</v>
      </c>
      <c r="J42" s="19">
        <v>0</v>
      </c>
      <c r="K42" s="19" t="s">
        <v>9</v>
      </c>
      <c r="L42" s="28" t="s">
        <v>64</v>
      </c>
      <c r="M42" s="19">
        <v>1</v>
      </c>
      <c r="N42" s="19">
        <v>1</v>
      </c>
      <c r="O42" s="19">
        <f>VLOOKUP(L42,$A$2:$J$90,9,FALSE)</f>
        <v>1</v>
      </c>
      <c r="Q42" s="5">
        <f>VLOOKUP(K42,$A$2:$B$90,2,FALSE)</f>
        <v>88</v>
      </c>
      <c r="R42" s="5">
        <f>VLOOKUP(L42,$A$2:$B$90,2,FALSE)</f>
        <v>27</v>
      </c>
      <c r="S42" s="5">
        <f>O42</f>
        <v>1</v>
      </c>
      <c r="U42" s="5">
        <v>88</v>
      </c>
      <c r="V42" s="5">
        <v>10</v>
      </c>
      <c r="W42" s="5">
        <v>3</v>
      </c>
    </row>
    <row r="43" spans="1:23" ht="15" customHeight="1" x14ac:dyDescent="0.25">
      <c r="A43" s="28" t="s">
        <v>48</v>
      </c>
      <c r="B43" s="21">
        <v>49</v>
      </c>
      <c r="C43" s="21">
        <v>1957</v>
      </c>
      <c r="D43" s="22">
        <v>43193</v>
      </c>
      <c r="E43" s="19">
        <f>C43</f>
        <v>1957</v>
      </c>
      <c r="F43" s="19">
        <f>VLOOKUP(A43,$L$3:$N$89,3,FALSE)</f>
        <v>2</v>
      </c>
      <c r="G43" s="19">
        <v>1</v>
      </c>
      <c r="H43" s="19">
        <v>1</v>
      </c>
      <c r="I43" s="19">
        <v>1</v>
      </c>
      <c r="J43" s="19">
        <v>0</v>
      </c>
      <c r="K43" s="19" t="s">
        <v>9</v>
      </c>
      <c r="L43" s="30" t="s">
        <v>28</v>
      </c>
      <c r="M43" s="19">
        <v>1</v>
      </c>
      <c r="N43" s="19">
        <v>1</v>
      </c>
      <c r="O43" s="19" t="str">
        <f>VLOOKUP(L43,$A$2:$J$90,9,FALSE)</f>
        <v>0.5</v>
      </c>
      <c r="Q43" s="5">
        <f>VLOOKUP(K43,$A$2:$B$90,2,FALSE)</f>
        <v>88</v>
      </c>
      <c r="R43" s="5">
        <f>VLOOKUP(L43,$A$2:$B$90,2,FALSE)</f>
        <v>50</v>
      </c>
      <c r="S43" s="5" t="str">
        <f>O43</f>
        <v>0.5</v>
      </c>
      <c r="U43" s="5">
        <v>88</v>
      </c>
      <c r="V43" s="5">
        <v>11</v>
      </c>
      <c r="W43" s="5">
        <v>1</v>
      </c>
    </row>
    <row r="44" spans="1:23" ht="15" customHeight="1" x14ac:dyDescent="0.25">
      <c r="A44" s="28" t="s">
        <v>91</v>
      </c>
      <c r="B44" s="21">
        <v>84</v>
      </c>
      <c r="C44" s="21">
        <v>1966</v>
      </c>
      <c r="D44" s="22">
        <v>43257</v>
      </c>
      <c r="E44" s="19">
        <f>C44</f>
        <v>1966</v>
      </c>
      <c r="F44" s="19">
        <f>VLOOKUP(A44,$L$3:$N$89,3,FALSE)</f>
        <v>2</v>
      </c>
      <c r="G44" s="19">
        <v>1</v>
      </c>
      <c r="H44" s="19">
        <v>3</v>
      </c>
      <c r="I44" s="19">
        <v>1</v>
      </c>
      <c r="J44" s="19">
        <v>0</v>
      </c>
      <c r="K44" s="28" t="s">
        <v>110</v>
      </c>
      <c r="L44" s="30" t="s">
        <v>14</v>
      </c>
      <c r="M44" s="19">
        <v>1</v>
      </c>
      <c r="N44" s="19">
        <v>2</v>
      </c>
      <c r="O44" s="19">
        <f>VLOOKUP(L44,$A$2:$J$90,9,FALSE)</f>
        <v>1</v>
      </c>
      <c r="Q44" s="5">
        <f>VLOOKUP(K44,$A$2:$B$90,2,FALSE)</f>
        <v>5</v>
      </c>
      <c r="R44" s="5">
        <f>VLOOKUP(L44,$A$2:$B$90,2,FALSE)</f>
        <v>36</v>
      </c>
      <c r="S44" s="5">
        <f>O44</f>
        <v>1</v>
      </c>
      <c r="U44" s="5">
        <v>88</v>
      </c>
      <c r="V44" s="5">
        <v>12</v>
      </c>
      <c r="W44" s="5">
        <v>2</v>
      </c>
    </row>
    <row r="45" spans="1:23" ht="15" customHeight="1" x14ac:dyDescent="0.25">
      <c r="A45" s="28" t="s">
        <v>35</v>
      </c>
      <c r="B45" s="21">
        <v>42</v>
      </c>
      <c r="C45" s="21">
        <v>1974</v>
      </c>
      <c r="D45" s="22">
        <v>43035</v>
      </c>
      <c r="E45" s="19">
        <f>C45</f>
        <v>1974</v>
      </c>
      <c r="F45" s="19">
        <f>VLOOKUP(A45,$L$3:$N$89,3,FALSE)</f>
        <v>1</v>
      </c>
      <c r="G45" s="19">
        <v>1</v>
      </c>
      <c r="H45" s="19">
        <v>1</v>
      </c>
      <c r="I45" s="19">
        <v>1</v>
      </c>
      <c r="J45" s="19">
        <v>0</v>
      </c>
      <c r="K45" s="19" t="s">
        <v>9</v>
      </c>
      <c r="L45" s="30" t="s">
        <v>13</v>
      </c>
      <c r="M45" s="29">
        <v>1</v>
      </c>
      <c r="N45" s="19">
        <v>1</v>
      </c>
      <c r="O45" s="19">
        <f>VLOOKUP(L45,$A$2:$J$90,9,FALSE)</f>
        <v>2</v>
      </c>
      <c r="Q45" s="5">
        <f>VLOOKUP(K45,$A$2:$B$90,2,FALSE)</f>
        <v>88</v>
      </c>
      <c r="R45" s="5">
        <f>VLOOKUP(L45,$A$2:$B$90,2,FALSE)</f>
        <v>12</v>
      </c>
      <c r="S45" s="5">
        <f>O45</f>
        <v>2</v>
      </c>
      <c r="U45" s="5">
        <v>88</v>
      </c>
      <c r="V45" s="5">
        <v>13</v>
      </c>
      <c r="W45" s="5">
        <v>2</v>
      </c>
    </row>
    <row r="46" spans="1:23" ht="15" customHeight="1" x14ac:dyDescent="0.25">
      <c r="A46" s="28" t="s">
        <v>51</v>
      </c>
      <c r="B46" s="21">
        <v>28</v>
      </c>
      <c r="C46" s="21">
        <v>1978</v>
      </c>
      <c r="D46" s="22">
        <v>43130</v>
      </c>
      <c r="E46" s="19">
        <f>C46</f>
        <v>1978</v>
      </c>
      <c r="F46" s="19">
        <f>VLOOKUP(A46,$L$3:$N$89,3,FALSE)</f>
        <v>1</v>
      </c>
      <c r="G46" s="19">
        <v>1</v>
      </c>
      <c r="H46" s="19">
        <v>12</v>
      </c>
      <c r="I46" s="19">
        <v>3</v>
      </c>
      <c r="J46" s="19">
        <v>0</v>
      </c>
      <c r="K46" s="19" t="s">
        <v>9</v>
      </c>
      <c r="L46" s="28" t="s">
        <v>54</v>
      </c>
      <c r="M46" s="29">
        <v>1</v>
      </c>
      <c r="N46" s="19">
        <v>1</v>
      </c>
      <c r="O46" s="19">
        <f>VLOOKUP(L46,$A$2:$J$90,9,FALSE)</f>
        <v>1</v>
      </c>
      <c r="Q46" s="5">
        <f>VLOOKUP(K46,$A$2:$B$90,2,FALSE)</f>
        <v>88</v>
      </c>
      <c r="R46" s="5">
        <f>VLOOKUP(L46,$A$2:$B$90,2,FALSE)</f>
        <v>15</v>
      </c>
      <c r="S46" s="5">
        <f>O46</f>
        <v>1</v>
      </c>
      <c r="U46" s="5">
        <v>88</v>
      </c>
      <c r="V46" s="5">
        <v>14</v>
      </c>
      <c r="W46" s="5">
        <v>2</v>
      </c>
    </row>
    <row r="47" spans="1:23" ht="15" customHeight="1" x14ac:dyDescent="0.25">
      <c r="A47" s="28" t="s">
        <v>52</v>
      </c>
      <c r="B47" s="21">
        <v>11</v>
      </c>
      <c r="C47" s="21">
        <v>1988</v>
      </c>
      <c r="D47" s="22">
        <v>42974</v>
      </c>
      <c r="E47" s="19">
        <f>C47</f>
        <v>1988</v>
      </c>
      <c r="F47" s="19">
        <f>VLOOKUP(A47,$L$3:$N$89,3,FALSE)</f>
        <v>1</v>
      </c>
      <c r="G47" s="19">
        <v>1</v>
      </c>
      <c r="H47" s="19">
        <v>1</v>
      </c>
      <c r="I47" s="19">
        <v>1</v>
      </c>
      <c r="J47" s="19">
        <v>0</v>
      </c>
      <c r="K47" s="19" t="s">
        <v>9</v>
      </c>
      <c r="L47" s="28" t="s">
        <v>32</v>
      </c>
      <c r="M47" s="29">
        <v>1</v>
      </c>
      <c r="N47" s="19">
        <v>1</v>
      </c>
      <c r="O47" s="19">
        <f>VLOOKUP(L47,$A$2:$J$90,9,FALSE)</f>
        <v>1</v>
      </c>
      <c r="Q47" s="5">
        <f>VLOOKUP(K47,$A$2:$B$90,2,FALSE)</f>
        <v>88</v>
      </c>
      <c r="R47" s="5">
        <f>VLOOKUP(L47,$A$2:$B$90,2,FALSE)</f>
        <v>43</v>
      </c>
      <c r="S47" s="5">
        <f>O47</f>
        <v>1</v>
      </c>
      <c r="U47" s="5">
        <v>88</v>
      </c>
      <c r="V47" s="5">
        <v>15</v>
      </c>
      <c r="W47" s="5">
        <v>1</v>
      </c>
    </row>
    <row r="48" spans="1:23" ht="15" customHeight="1" x14ac:dyDescent="0.25">
      <c r="A48" s="28" t="s">
        <v>53</v>
      </c>
      <c r="B48" s="21">
        <v>29</v>
      </c>
      <c r="C48" s="21">
        <v>1964</v>
      </c>
      <c r="D48" s="22">
        <v>42993</v>
      </c>
      <c r="E48" s="19">
        <f>C48</f>
        <v>1964</v>
      </c>
      <c r="F48" s="19">
        <f>VLOOKUP(A48,$L$3:$N$89,3,FALSE)</f>
        <v>2</v>
      </c>
      <c r="G48" s="19">
        <v>1</v>
      </c>
      <c r="H48" s="19">
        <v>0</v>
      </c>
      <c r="I48" s="19">
        <v>1</v>
      </c>
      <c r="J48" s="19">
        <v>0</v>
      </c>
      <c r="K48" s="19" t="s">
        <v>9</v>
      </c>
      <c r="L48" s="28" t="s">
        <v>30</v>
      </c>
      <c r="M48" s="29">
        <v>1</v>
      </c>
      <c r="N48" s="19">
        <v>1</v>
      </c>
      <c r="O48" s="19">
        <f>VLOOKUP(L48,$A$2:$J$90,9,FALSE)</f>
        <v>1</v>
      </c>
      <c r="Q48" s="5">
        <f>VLOOKUP(K48,$A$2:$B$90,2,FALSE)</f>
        <v>88</v>
      </c>
      <c r="R48" s="5">
        <f>VLOOKUP(L48,$A$2:$B$90,2,FALSE)</f>
        <v>89</v>
      </c>
      <c r="S48" s="5">
        <f>O48</f>
        <v>1</v>
      </c>
      <c r="U48" s="5">
        <v>88</v>
      </c>
      <c r="V48" s="5">
        <v>16</v>
      </c>
      <c r="W48" s="5">
        <v>1</v>
      </c>
    </row>
    <row r="49" spans="1:23" ht="15" customHeight="1" x14ac:dyDescent="0.25">
      <c r="A49" s="28" t="s">
        <v>54</v>
      </c>
      <c r="B49" s="21">
        <v>15</v>
      </c>
      <c r="C49" s="21">
        <v>1971</v>
      </c>
      <c r="D49" s="22">
        <v>42644</v>
      </c>
      <c r="E49" s="19">
        <f>C49</f>
        <v>1971</v>
      </c>
      <c r="F49" s="19">
        <f>VLOOKUP(A49,$L$3:$N$89,3,FALSE)</f>
        <v>1</v>
      </c>
      <c r="G49" s="19">
        <v>1</v>
      </c>
      <c r="H49" s="19">
        <v>1</v>
      </c>
      <c r="I49" s="19">
        <v>1</v>
      </c>
      <c r="J49" s="19">
        <v>0</v>
      </c>
      <c r="K49" s="19" t="s">
        <v>9</v>
      </c>
      <c r="L49" s="28" t="s">
        <v>39</v>
      </c>
      <c r="M49" s="29">
        <v>1</v>
      </c>
      <c r="N49" s="19">
        <v>1</v>
      </c>
      <c r="O49" s="19">
        <f>VLOOKUP(L49,$A$2:$J$90,9,FALSE)</f>
        <v>1</v>
      </c>
      <c r="Q49" s="5">
        <f>VLOOKUP(K49,$A$2:$B$90,2,FALSE)</f>
        <v>88</v>
      </c>
      <c r="R49" s="5">
        <f>VLOOKUP(L49,$A$2:$B$90,2,FALSE)</f>
        <v>61</v>
      </c>
      <c r="S49" s="5">
        <f>O49</f>
        <v>1</v>
      </c>
      <c r="U49" s="5">
        <v>88</v>
      </c>
      <c r="V49" s="5">
        <v>17</v>
      </c>
      <c r="W49" s="5">
        <v>1</v>
      </c>
    </row>
    <row r="50" spans="1:23" ht="15" customHeight="1" x14ac:dyDescent="0.25">
      <c r="A50" s="39" t="s">
        <v>30</v>
      </c>
      <c r="B50" s="40">
        <v>89</v>
      </c>
      <c r="C50" s="21">
        <v>1937</v>
      </c>
      <c r="D50" s="22">
        <v>43021</v>
      </c>
      <c r="E50" s="19">
        <f>C50</f>
        <v>1937</v>
      </c>
      <c r="F50" s="19">
        <f>VLOOKUP(A50,$L$3:$N$89,3,FALSE)</f>
        <v>1</v>
      </c>
      <c r="G50" s="41">
        <v>1</v>
      </c>
      <c r="H50" s="41">
        <v>0</v>
      </c>
      <c r="I50" s="41">
        <v>1</v>
      </c>
      <c r="J50" s="41">
        <v>0</v>
      </c>
      <c r="K50" s="26"/>
      <c r="L50" s="26"/>
      <c r="M50" s="26"/>
      <c r="N50" s="26"/>
      <c r="O50" s="26"/>
      <c r="U50" s="5">
        <v>88</v>
      </c>
      <c r="V50" s="5">
        <v>18</v>
      </c>
      <c r="W50" s="5">
        <v>3</v>
      </c>
    </row>
    <row r="51" spans="1:23" ht="15" customHeight="1" x14ac:dyDescent="0.25">
      <c r="A51" s="28" t="s">
        <v>28</v>
      </c>
      <c r="B51" s="21">
        <v>50</v>
      </c>
      <c r="C51" s="21"/>
      <c r="D51" s="22">
        <v>42644</v>
      </c>
      <c r="E51" s="19"/>
      <c r="F51" s="19">
        <f>VLOOKUP(A51,$L$3:$N$89,3,FALSE)</f>
        <v>1</v>
      </c>
      <c r="G51" s="19"/>
      <c r="H51" s="19"/>
      <c r="I51" s="19" t="s">
        <v>112</v>
      </c>
      <c r="J51" s="19"/>
      <c r="K51" s="19" t="s">
        <v>9</v>
      </c>
      <c r="L51" s="28" t="s">
        <v>10</v>
      </c>
      <c r="M51" s="29">
        <v>1</v>
      </c>
      <c r="N51" s="19">
        <v>1</v>
      </c>
      <c r="O51" s="19">
        <f>VLOOKUP(L51,$A$2:$J$90,9,FALSE)</f>
        <v>5</v>
      </c>
      <c r="Q51" s="5">
        <f>VLOOKUP(K51,$A$2:$B$90,2,FALSE)</f>
        <v>88</v>
      </c>
      <c r="R51" s="5">
        <f>VLOOKUP(L51,$A$2:$B$90,2,FALSE)</f>
        <v>4</v>
      </c>
      <c r="S51" s="5">
        <f>O51</f>
        <v>5</v>
      </c>
      <c r="U51" s="5">
        <v>88</v>
      </c>
      <c r="V51" s="5">
        <v>19</v>
      </c>
      <c r="W51" s="5">
        <v>3</v>
      </c>
    </row>
    <row r="52" spans="1:23" ht="15" customHeight="1" x14ac:dyDescent="0.25">
      <c r="A52" s="28" t="s">
        <v>42</v>
      </c>
      <c r="B52" s="21">
        <v>18</v>
      </c>
      <c r="C52" s="31">
        <v>2013</v>
      </c>
      <c r="D52" s="22">
        <v>42832</v>
      </c>
      <c r="E52" s="19">
        <f>C52</f>
        <v>2013</v>
      </c>
      <c r="F52" s="19">
        <f>VLOOKUP(A52,$L$3:$N$89,3,FALSE)</f>
        <v>1</v>
      </c>
      <c r="G52" s="19">
        <v>5</v>
      </c>
      <c r="H52" s="19">
        <v>20</v>
      </c>
      <c r="I52" s="19">
        <v>3</v>
      </c>
      <c r="J52" s="19">
        <v>0</v>
      </c>
      <c r="K52" s="19" t="s">
        <v>9</v>
      </c>
      <c r="L52" s="28" t="s">
        <v>41</v>
      </c>
      <c r="M52" s="29">
        <v>1</v>
      </c>
      <c r="N52" s="19">
        <v>1</v>
      </c>
      <c r="O52" s="19">
        <f>VLOOKUP(L52,$A$2:$J$90,9,FALSE)</f>
        <v>3</v>
      </c>
      <c r="Q52" s="5">
        <f>VLOOKUP(K52,$A$2:$B$90,2,FALSE)</f>
        <v>88</v>
      </c>
      <c r="R52" s="5">
        <f>VLOOKUP(L52,$A$2:$B$90,2,FALSE)</f>
        <v>19</v>
      </c>
      <c r="S52" s="5">
        <f>O52</f>
        <v>3</v>
      </c>
      <c r="U52" s="5">
        <v>88</v>
      </c>
      <c r="V52" s="5">
        <v>20</v>
      </c>
      <c r="W52" s="5">
        <v>3</v>
      </c>
    </row>
    <row r="53" spans="1:23" ht="15" customHeight="1" x14ac:dyDescent="0.25">
      <c r="A53" s="28" t="s">
        <v>20</v>
      </c>
      <c r="B53" s="21">
        <v>14</v>
      </c>
      <c r="C53" s="21">
        <v>1898</v>
      </c>
      <c r="D53" s="21" t="s">
        <v>56</v>
      </c>
      <c r="E53" s="19">
        <f>C53</f>
        <v>1898</v>
      </c>
      <c r="F53" s="19">
        <f>VLOOKUP(A53,$L$3:$N$89,3,FALSE)</f>
        <v>1</v>
      </c>
      <c r="G53" s="19">
        <v>1</v>
      </c>
      <c r="H53" s="19">
        <v>7</v>
      </c>
      <c r="I53" s="19">
        <v>2</v>
      </c>
      <c r="J53" s="19">
        <v>0</v>
      </c>
      <c r="K53" s="19" t="s">
        <v>9</v>
      </c>
      <c r="L53" s="28" t="s">
        <v>40</v>
      </c>
      <c r="M53" s="29">
        <v>1</v>
      </c>
      <c r="N53" s="19">
        <v>1</v>
      </c>
      <c r="O53" s="19">
        <f>VLOOKUP(L53,$A$2:$J$90,9,FALSE)</f>
        <v>3</v>
      </c>
      <c r="Q53" s="5">
        <f>VLOOKUP(K53,$A$2:$B$90,2,FALSE)</f>
        <v>88</v>
      </c>
      <c r="R53" s="5">
        <f>VLOOKUP(L53,$A$2:$B$90,2,FALSE)</f>
        <v>35</v>
      </c>
      <c r="S53" s="5">
        <f>O53</f>
        <v>3</v>
      </c>
      <c r="U53" s="5">
        <v>88</v>
      </c>
      <c r="V53" s="5">
        <v>21</v>
      </c>
      <c r="W53" s="5">
        <v>4</v>
      </c>
    </row>
    <row r="54" spans="1:23" ht="15" customHeight="1" x14ac:dyDescent="0.25">
      <c r="A54" s="28" t="s">
        <v>57</v>
      </c>
      <c r="B54" s="21">
        <v>24</v>
      </c>
      <c r="C54" s="21">
        <v>1962</v>
      </c>
      <c r="D54" s="22">
        <v>42940</v>
      </c>
      <c r="E54" s="19">
        <f>C54</f>
        <v>1962</v>
      </c>
      <c r="F54" s="19">
        <f>VLOOKUP(A54,$L$3:$N$89,3,FALSE)</f>
        <v>2</v>
      </c>
      <c r="G54" s="19">
        <v>1</v>
      </c>
      <c r="H54" s="19">
        <v>30</v>
      </c>
      <c r="I54" s="19">
        <v>3</v>
      </c>
      <c r="J54" s="19">
        <v>1</v>
      </c>
      <c r="K54" s="19" t="s">
        <v>9</v>
      </c>
      <c r="L54" s="28" t="s">
        <v>23</v>
      </c>
      <c r="M54" s="29">
        <v>1</v>
      </c>
      <c r="N54" s="19">
        <v>1</v>
      </c>
      <c r="O54" s="19">
        <f>VLOOKUP(L54,$A$2:$J$90,9,FALSE)</f>
        <v>2</v>
      </c>
      <c r="Q54" s="5">
        <f>VLOOKUP(K54,$A$2:$B$90,2,FALSE)</f>
        <v>88</v>
      </c>
      <c r="R54" s="5">
        <f>VLOOKUP(L54,$A$2:$B$90,2,FALSE)</f>
        <v>13</v>
      </c>
      <c r="S54" s="5">
        <f>O54</f>
        <v>2</v>
      </c>
      <c r="U54" s="5">
        <v>88</v>
      </c>
      <c r="V54" s="5">
        <v>26</v>
      </c>
      <c r="W54" s="5">
        <v>3</v>
      </c>
    </row>
    <row r="55" spans="1:23" ht="15" customHeight="1" x14ac:dyDescent="0.25">
      <c r="A55" s="28" t="s">
        <v>59</v>
      </c>
      <c r="B55" s="21">
        <v>39</v>
      </c>
      <c r="C55" s="21">
        <v>1962</v>
      </c>
      <c r="D55" s="22">
        <v>43055</v>
      </c>
      <c r="E55" s="19">
        <f>C55</f>
        <v>1962</v>
      </c>
      <c r="F55" s="19">
        <f>VLOOKUP(A55,$L$3:$N$89,3,FALSE)</f>
        <v>2</v>
      </c>
      <c r="G55" s="19">
        <v>1</v>
      </c>
      <c r="H55" s="19">
        <v>25</v>
      </c>
      <c r="I55" s="19">
        <v>3</v>
      </c>
      <c r="J55" s="19">
        <v>1</v>
      </c>
      <c r="K55" s="19" t="s">
        <v>9</v>
      </c>
      <c r="L55" s="28" t="s">
        <v>50</v>
      </c>
      <c r="M55" s="29">
        <v>1</v>
      </c>
      <c r="N55" s="19">
        <v>1</v>
      </c>
      <c r="O55" s="19">
        <f>VLOOKUP(L55,$A$2:$J$90,9,FALSE)</f>
        <v>1</v>
      </c>
      <c r="Q55" s="5">
        <f>VLOOKUP(K55,$A$2:$B$90,2,FALSE)</f>
        <v>88</v>
      </c>
      <c r="R55" s="5">
        <f>VLOOKUP(L55,$A$2:$B$90,2,FALSE)</f>
        <v>17</v>
      </c>
      <c r="S55" s="5">
        <f>O55</f>
        <v>1</v>
      </c>
      <c r="U55" s="5">
        <v>88</v>
      </c>
      <c r="V55" s="5">
        <v>27</v>
      </c>
      <c r="W55" s="5">
        <v>1</v>
      </c>
    </row>
    <row r="56" spans="1:23" ht="15" customHeight="1" x14ac:dyDescent="0.25">
      <c r="A56" s="28" t="s">
        <v>75</v>
      </c>
      <c r="B56" s="21">
        <v>81</v>
      </c>
      <c r="C56" s="21">
        <v>1899</v>
      </c>
      <c r="D56" s="22">
        <v>43255</v>
      </c>
      <c r="E56" s="19">
        <f>C56</f>
        <v>1899</v>
      </c>
      <c r="F56" s="19">
        <f>VLOOKUP(A56,$L$3:$N$89,3,FALSE)</f>
        <v>1</v>
      </c>
      <c r="G56" s="19">
        <v>1</v>
      </c>
      <c r="H56" s="19">
        <v>16.5</v>
      </c>
      <c r="I56" s="19">
        <v>3</v>
      </c>
      <c r="J56" s="19">
        <v>0</v>
      </c>
      <c r="K56" s="28" t="s">
        <v>110</v>
      </c>
      <c r="L56" s="30" t="s">
        <v>69</v>
      </c>
      <c r="M56" s="19">
        <v>1</v>
      </c>
      <c r="N56" s="19">
        <v>2</v>
      </c>
      <c r="O56" s="19">
        <f>VLOOKUP(L56,$A$2:$J$90,9,FALSE)</f>
        <v>1</v>
      </c>
      <c r="Q56" s="5">
        <f>VLOOKUP(K56,$A$2:$B$90,2,FALSE)</f>
        <v>5</v>
      </c>
      <c r="R56" s="5">
        <f>VLOOKUP(L56,$A$2:$B$90,2,FALSE)</f>
        <v>37</v>
      </c>
      <c r="S56" s="5">
        <f>O56</f>
        <v>1</v>
      </c>
      <c r="U56" s="5">
        <v>88</v>
      </c>
      <c r="V56" s="5">
        <v>28</v>
      </c>
      <c r="W56" s="5">
        <v>3</v>
      </c>
    </row>
    <row r="57" spans="1:23" ht="15" customHeight="1" x14ac:dyDescent="0.25">
      <c r="A57" s="28" t="s">
        <v>61</v>
      </c>
      <c r="B57" s="21">
        <v>40</v>
      </c>
      <c r="C57" s="21">
        <v>1959</v>
      </c>
      <c r="D57" s="22">
        <v>43067</v>
      </c>
      <c r="E57" s="19">
        <f>C57</f>
        <v>1959</v>
      </c>
      <c r="F57" s="19">
        <f>VLOOKUP(A57,$L$3:$N$89,3,FALSE)</f>
        <v>2</v>
      </c>
      <c r="G57" s="19">
        <v>1</v>
      </c>
      <c r="H57" s="19">
        <v>17</v>
      </c>
      <c r="I57" s="19">
        <v>3</v>
      </c>
      <c r="J57" s="19">
        <v>1</v>
      </c>
      <c r="K57" s="19" t="s">
        <v>9</v>
      </c>
      <c r="L57" s="28" t="s">
        <v>33</v>
      </c>
      <c r="M57" s="19">
        <v>1</v>
      </c>
      <c r="N57" s="19">
        <v>1</v>
      </c>
      <c r="O57" s="19">
        <f>VLOOKUP(L57,$A$2:$J$90,9,FALSE)</f>
        <v>1</v>
      </c>
      <c r="Q57" s="5">
        <f>VLOOKUP(K57,$A$2:$B$90,2,FALSE)</f>
        <v>88</v>
      </c>
      <c r="R57" s="5">
        <f>VLOOKUP(L57,$A$2:$B$90,2,FALSE)</f>
        <v>70</v>
      </c>
      <c r="S57" s="5">
        <f>O57</f>
        <v>1</v>
      </c>
      <c r="U57" s="5">
        <v>88</v>
      </c>
      <c r="V57" s="5">
        <v>32</v>
      </c>
      <c r="W57" s="5">
        <v>3</v>
      </c>
    </row>
    <row r="58" spans="1:23" ht="15" customHeight="1" x14ac:dyDescent="0.25">
      <c r="A58" s="28" t="s">
        <v>63</v>
      </c>
      <c r="B58" s="21">
        <v>38</v>
      </c>
      <c r="C58" s="21">
        <v>1962</v>
      </c>
      <c r="D58" s="22">
        <v>43165</v>
      </c>
      <c r="E58" s="19">
        <f>C58</f>
        <v>1962</v>
      </c>
      <c r="F58" s="19">
        <f>VLOOKUP(A58,$L$3:$N$89,3,FALSE)</f>
        <v>2</v>
      </c>
      <c r="G58" s="19">
        <v>1</v>
      </c>
      <c r="H58" s="19">
        <v>21</v>
      </c>
      <c r="I58" s="19">
        <v>3</v>
      </c>
      <c r="J58" s="19">
        <v>1</v>
      </c>
      <c r="K58" s="19" t="s">
        <v>9</v>
      </c>
      <c r="L58" s="28" t="s">
        <v>38</v>
      </c>
      <c r="M58" s="29">
        <v>1</v>
      </c>
      <c r="N58" s="19">
        <v>1</v>
      </c>
      <c r="O58" s="19">
        <f>VLOOKUP(L58,$A$2:$J$90,9,FALSE)</f>
        <v>1</v>
      </c>
      <c r="Q58" s="5">
        <f>VLOOKUP(K58,$A$2:$B$90,2,FALSE)</f>
        <v>88</v>
      </c>
      <c r="R58" s="5">
        <f>VLOOKUP(L58,$A$2:$B$90,2,FALSE)</f>
        <v>16</v>
      </c>
      <c r="S58" s="5">
        <f>O58</f>
        <v>1</v>
      </c>
      <c r="U58" s="5">
        <v>88</v>
      </c>
      <c r="V58" s="5">
        <v>34</v>
      </c>
      <c r="W58" s="5">
        <v>1</v>
      </c>
    </row>
    <row r="59" spans="1:23" ht="15" customHeight="1" x14ac:dyDescent="0.25">
      <c r="A59" s="28" t="s">
        <v>89</v>
      </c>
      <c r="B59" s="21">
        <v>73</v>
      </c>
      <c r="C59" s="21">
        <v>1991</v>
      </c>
      <c r="D59" s="22">
        <v>43254</v>
      </c>
      <c r="E59" s="19">
        <f>C59</f>
        <v>1991</v>
      </c>
      <c r="F59" s="19">
        <f>VLOOKUP(A59,$L$3:$N$89,3,FALSE)</f>
        <v>2</v>
      </c>
      <c r="G59" s="19">
        <v>1</v>
      </c>
      <c r="H59" s="19">
        <v>1</v>
      </c>
      <c r="I59" s="19">
        <v>1</v>
      </c>
      <c r="J59" s="19">
        <v>0</v>
      </c>
      <c r="K59" s="28" t="s">
        <v>110</v>
      </c>
      <c r="L59" s="30" t="s">
        <v>21</v>
      </c>
      <c r="M59" s="19">
        <v>1</v>
      </c>
      <c r="N59" s="19">
        <v>2</v>
      </c>
      <c r="O59" s="19">
        <f>VLOOKUP(L59,$A$2:$J$90,9,FALSE)</f>
        <v>4</v>
      </c>
      <c r="Q59" s="5">
        <f>VLOOKUP(K59,$A$2:$B$90,2,FALSE)</f>
        <v>5</v>
      </c>
      <c r="R59" s="5">
        <f>VLOOKUP(L59,$A$2:$B$90,2,FALSE)</f>
        <v>22</v>
      </c>
      <c r="S59" s="5">
        <f>O59</f>
        <v>4</v>
      </c>
      <c r="U59" s="5">
        <v>88</v>
      </c>
      <c r="V59" s="5">
        <v>35</v>
      </c>
      <c r="W59" s="5">
        <v>3</v>
      </c>
    </row>
    <row r="60" spans="1:23" ht="15" customHeight="1" x14ac:dyDescent="0.25">
      <c r="A60" s="28" t="s">
        <v>65</v>
      </c>
      <c r="B60" s="21">
        <v>47</v>
      </c>
      <c r="C60" s="21">
        <v>2007</v>
      </c>
      <c r="D60" s="22">
        <v>43191</v>
      </c>
      <c r="E60" s="19">
        <f>C60</f>
        <v>2007</v>
      </c>
      <c r="F60" s="19">
        <f>VLOOKUP(A60,$L$3:$N$89,3,FALSE)</f>
        <v>2</v>
      </c>
      <c r="G60" s="19">
        <v>1</v>
      </c>
      <c r="H60" s="19">
        <v>1</v>
      </c>
      <c r="I60" s="19">
        <v>1</v>
      </c>
      <c r="J60" s="19">
        <v>1</v>
      </c>
      <c r="K60" s="19" t="s">
        <v>9</v>
      </c>
      <c r="L60" s="30" t="s">
        <v>43</v>
      </c>
      <c r="M60" s="19">
        <v>-1</v>
      </c>
      <c r="N60" s="19">
        <v>1</v>
      </c>
      <c r="O60" s="19">
        <f>VLOOKUP(L60,$A$2:$J$90,9,FALSE)</f>
        <v>2</v>
      </c>
      <c r="Q60" s="5">
        <f>VLOOKUP(K60,$A$2:$B$90,2,FALSE)</f>
        <v>88</v>
      </c>
      <c r="R60" s="5">
        <f>VLOOKUP(L60,$A$2:$B$90,2,FALSE)</f>
        <v>65</v>
      </c>
      <c r="S60" s="5">
        <f>O60</f>
        <v>2</v>
      </c>
      <c r="U60" s="5">
        <v>88</v>
      </c>
      <c r="V60" s="5">
        <v>42</v>
      </c>
      <c r="W60" s="5">
        <v>1</v>
      </c>
    </row>
    <row r="61" spans="1:23" ht="15" customHeight="1" x14ac:dyDescent="0.25">
      <c r="A61" s="28" t="s">
        <v>85</v>
      </c>
      <c r="B61" s="21">
        <v>58</v>
      </c>
      <c r="C61" s="21">
        <v>1970</v>
      </c>
      <c r="D61" s="22">
        <v>43191</v>
      </c>
      <c r="E61" s="19">
        <f>C61</f>
        <v>1970</v>
      </c>
      <c r="F61" s="19">
        <f>VLOOKUP(A61,$L$3:$N$89,3,FALSE)</f>
        <v>3</v>
      </c>
      <c r="G61" s="19">
        <v>1</v>
      </c>
      <c r="H61" s="19">
        <v>16</v>
      </c>
      <c r="I61" s="19">
        <v>3</v>
      </c>
      <c r="J61" s="19">
        <v>1</v>
      </c>
      <c r="K61" s="19" t="s">
        <v>30</v>
      </c>
      <c r="L61" s="30" t="s">
        <v>78</v>
      </c>
      <c r="M61" s="29">
        <v>1</v>
      </c>
      <c r="N61" s="19">
        <v>2</v>
      </c>
      <c r="O61" s="19">
        <f>VLOOKUP(L61,$A$2:$J$90,9,FALSE)</f>
        <v>3</v>
      </c>
      <c r="Q61" s="5">
        <f>VLOOKUP(K61,$A$2:$B$90,2,FALSE)</f>
        <v>89</v>
      </c>
      <c r="R61" s="5">
        <f>VLOOKUP(L61,$A$2:$B$90,2,FALSE)</f>
        <v>52</v>
      </c>
      <c r="S61" s="5">
        <f>O61</f>
        <v>3</v>
      </c>
      <c r="U61" s="5">
        <v>88</v>
      </c>
      <c r="V61" s="5">
        <v>43</v>
      </c>
      <c r="W61" s="5">
        <v>1</v>
      </c>
    </row>
    <row r="62" spans="1:23" ht="15" customHeight="1" x14ac:dyDescent="0.25">
      <c r="A62" s="28" t="s">
        <v>96</v>
      </c>
      <c r="B62" s="21">
        <v>80</v>
      </c>
      <c r="C62" s="37">
        <v>1974</v>
      </c>
      <c r="D62" s="22">
        <v>43254</v>
      </c>
      <c r="E62" s="19">
        <f>C62</f>
        <v>1974</v>
      </c>
      <c r="F62" s="19">
        <f>VLOOKUP(A62,$L$3:$N$89,3,FALSE)</f>
        <v>2</v>
      </c>
      <c r="G62" s="19">
        <v>1</v>
      </c>
      <c r="H62" s="19">
        <v>16.5</v>
      </c>
      <c r="I62" s="19">
        <v>3</v>
      </c>
      <c r="J62" s="19">
        <v>1</v>
      </c>
      <c r="K62" s="28" t="s">
        <v>110</v>
      </c>
      <c r="L62" s="30" t="s">
        <v>16</v>
      </c>
      <c r="M62" s="19">
        <v>1</v>
      </c>
      <c r="N62" s="19">
        <v>2</v>
      </c>
      <c r="O62" s="19">
        <f>VLOOKUP(L62,$A$2:$J$90,9,FALSE)</f>
        <v>3</v>
      </c>
      <c r="Q62" s="5">
        <f>VLOOKUP(K62,$A$2:$B$90,2,FALSE)</f>
        <v>5</v>
      </c>
      <c r="R62" s="5">
        <f>VLOOKUP(L62,$A$2:$B$90,2,FALSE)</f>
        <v>23</v>
      </c>
      <c r="S62" s="5">
        <f>O62</f>
        <v>3</v>
      </c>
      <c r="U62" s="5">
        <v>88</v>
      </c>
      <c r="V62" s="5">
        <v>44</v>
      </c>
      <c r="W62" s="5">
        <v>1</v>
      </c>
    </row>
    <row r="63" spans="1:23" ht="15" customHeight="1" x14ac:dyDescent="0.25">
      <c r="A63" s="28" t="s">
        <v>110</v>
      </c>
      <c r="B63" s="21">
        <v>5</v>
      </c>
      <c r="C63" s="21">
        <v>1997</v>
      </c>
      <c r="D63" s="22">
        <v>42802</v>
      </c>
      <c r="E63" s="19">
        <f>C63</f>
        <v>1997</v>
      </c>
      <c r="F63" s="19">
        <f>VLOOKUP(A63,$L$3:$N$89,3,FALSE)</f>
        <v>1</v>
      </c>
      <c r="G63" s="19">
        <v>10</v>
      </c>
      <c r="H63" s="19">
        <v>27.5</v>
      </c>
      <c r="I63" s="19">
        <v>3</v>
      </c>
      <c r="J63" s="19">
        <v>3</v>
      </c>
      <c r="K63" s="28" t="s">
        <v>110</v>
      </c>
      <c r="L63" s="30" t="s">
        <v>96</v>
      </c>
      <c r="M63" s="29">
        <v>1</v>
      </c>
      <c r="N63" s="19">
        <v>2</v>
      </c>
      <c r="O63" s="19">
        <f>VLOOKUP(L63,$A$2:$J$90,9,FALSE)</f>
        <v>3</v>
      </c>
      <c r="Q63" s="5">
        <f>VLOOKUP(K63,$A$2:$B$90,2,FALSE)</f>
        <v>5</v>
      </c>
      <c r="R63" s="5">
        <f>VLOOKUP(L63,$A$2:$B$90,2,FALSE)</f>
        <v>80</v>
      </c>
      <c r="S63" s="5">
        <f>O63</f>
        <v>3</v>
      </c>
      <c r="U63" s="5">
        <v>88</v>
      </c>
      <c r="V63" s="5">
        <v>46</v>
      </c>
      <c r="W63" s="5">
        <v>3</v>
      </c>
    </row>
    <row r="64" spans="1:23" ht="15" customHeight="1" x14ac:dyDescent="0.25">
      <c r="A64" s="28" t="s">
        <v>111</v>
      </c>
      <c r="B64" s="21">
        <v>6</v>
      </c>
      <c r="C64" s="21">
        <v>2011</v>
      </c>
      <c r="D64" s="22">
        <v>42644</v>
      </c>
      <c r="E64" s="19">
        <f>C64</f>
        <v>2011</v>
      </c>
      <c r="F64" s="19">
        <f>VLOOKUP(A64,$L$3:$N$89,3,FALSE)</f>
        <v>1</v>
      </c>
      <c r="G64" s="19"/>
      <c r="H64" s="19"/>
      <c r="I64" s="19" t="s">
        <v>112</v>
      </c>
      <c r="J64" s="19"/>
      <c r="K64" s="19" t="s">
        <v>9</v>
      </c>
      <c r="L64" s="28" t="s">
        <v>111</v>
      </c>
      <c r="M64" s="29">
        <v>1</v>
      </c>
      <c r="N64" s="19">
        <v>1</v>
      </c>
      <c r="O64" s="19" t="str">
        <f>VLOOKUP(L64,$A$2:$J$90,9,FALSE)</f>
        <v>0.5</v>
      </c>
      <c r="Q64" s="5">
        <f>VLOOKUP(K64,$A$2:$B$90,2,FALSE)</f>
        <v>88</v>
      </c>
      <c r="R64" s="5">
        <f>VLOOKUP(L64,$A$2:$B$90,2,FALSE)</f>
        <v>6</v>
      </c>
      <c r="S64" s="5" t="str">
        <f>O64</f>
        <v>0.5</v>
      </c>
      <c r="U64" s="5">
        <v>88</v>
      </c>
      <c r="V64" s="5">
        <v>47</v>
      </c>
      <c r="W64" s="5">
        <v>1</v>
      </c>
    </row>
    <row r="65" spans="1:23" ht="15" customHeight="1" x14ac:dyDescent="0.25">
      <c r="A65" s="20" t="s">
        <v>15</v>
      </c>
      <c r="B65" s="21">
        <v>3</v>
      </c>
      <c r="C65" s="21">
        <v>1895</v>
      </c>
      <c r="D65" s="22">
        <v>42782</v>
      </c>
      <c r="E65" s="19">
        <f>C65</f>
        <v>1895</v>
      </c>
      <c r="F65" s="19">
        <f>VLOOKUP(A65,$L$3:$N$89,3,FALSE)</f>
        <v>1</v>
      </c>
      <c r="G65" s="19">
        <v>10</v>
      </c>
      <c r="H65" s="19">
        <v>66</v>
      </c>
      <c r="I65" s="19">
        <v>5</v>
      </c>
      <c r="J65" s="19">
        <v>2</v>
      </c>
      <c r="K65" s="19" t="s">
        <v>9</v>
      </c>
      <c r="L65" s="28" t="s">
        <v>67</v>
      </c>
      <c r="M65" s="29">
        <v>1</v>
      </c>
      <c r="N65" s="19">
        <v>1</v>
      </c>
      <c r="O65" s="19">
        <f>VLOOKUP(L65,$A$2:$J$90,9,FALSE)</f>
        <v>3</v>
      </c>
      <c r="Q65" s="5">
        <f>VLOOKUP(K65,$A$2:$B$90,2,FALSE)</f>
        <v>88</v>
      </c>
      <c r="R65" s="5">
        <f>VLOOKUP(L65,$A$2:$B$90,2,FALSE)</f>
        <v>77</v>
      </c>
      <c r="S65" s="5">
        <f>O65</f>
        <v>3</v>
      </c>
      <c r="U65" s="5">
        <v>88</v>
      </c>
      <c r="V65" s="5">
        <v>48</v>
      </c>
      <c r="W65" s="5">
        <v>1</v>
      </c>
    </row>
    <row r="66" spans="1:23" ht="15" customHeight="1" x14ac:dyDescent="0.25">
      <c r="A66" s="28" t="s">
        <v>98</v>
      </c>
      <c r="B66" s="21">
        <v>68</v>
      </c>
      <c r="C66" s="37">
        <v>1950</v>
      </c>
      <c r="D66" s="22">
        <v>43191</v>
      </c>
      <c r="E66" s="19">
        <f>C66</f>
        <v>1950</v>
      </c>
      <c r="F66" s="19">
        <f>VLOOKUP(A66,$L$3:$N$89,3,FALSE)</f>
        <v>3</v>
      </c>
      <c r="G66" s="19">
        <v>5</v>
      </c>
      <c r="H66" s="19">
        <v>20</v>
      </c>
      <c r="I66" s="19">
        <v>3</v>
      </c>
      <c r="J66" s="19">
        <v>1</v>
      </c>
      <c r="K66" s="28" t="s">
        <v>110</v>
      </c>
      <c r="L66" s="30" t="s">
        <v>88</v>
      </c>
      <c r="M66" s="19">
        <v>1</v>
      </c>
      <c r="N66" s="19">
        <v>2</v>
      </c>
      <c r="O66" s="19">
        <f>VLOOKUP(L66,$A$2:$J$90,9,FALSE)</f>
        <v>1</v>
      </c>
      <c r="Q66" s="5">
        <f>VLOOKUP(K66,$A$2:$B$90,2,FALSE)</f>
        <v>5</v>
      </c>
      <c r="R66" s="5">
        <f>VLOOKUP(L66,$A$2:$B$90,2,FALSE)</f>
        <v>74</v>
      </c>
      <c r="S66" s="5">
        <f>O66</f>
        <v>1</v>
      </c>
      <c r="U66" s="5">
        <v>88</v>
      </c>
      <c r="V66" s="5">
        <v>49</v>
      </c>
      <c r="W66" s="5">
        <v>1</v>
      </c>
    </row>
    <row r="67" spans="1:23" ht="15" customHeight="1" x14ac:dyDescent="0.25">
      <c r="A67" s="28" t="s">
        <v>68</v>
      </c>
      <c r="B67" s="21">
        <v>25</v>
      </c>
      <c r="C67" s="21">
        <v>2015</v>
      </c>
      <c r="D67" s="22">
        <v>42887</v>
      </c>
      <c r="E67" s="19">
        <f>C67</f>
        <v>2015</v>
      </c>
      <c r="F67" s="19">
        <f>VLOOKUP(A67,$L$3:$N$89,3,FALSE)</f>
        <v>2</v>
      </c>
      <c r="G67" s="19">
        <v>1</v>
      </c>
      <c r="H67" s="19">
        <v>15</v>
      </c>
      <c r="I67" s="19">
        <v>3</v>
      </c>
      <c r="J67" s="19">
        <v>1</v>
      </c>
      <c r="K67" s="19" t="s">
        <v>9</v>
      </c>
      <c r="L67" s="28" t="s">
        <v>35</v>
      </c>
      <c r="M67" s="29">
        <v>1</v>
      </c>
      <c r="N67" s="19">
        <v>1</v>
      </c>
      <c r="O67" s="19">
        <f>VLOOKUP(L67,$A$2:$J$90,9,FALSE)</f>
        <v>1</v>
      </c>
      <c r="Q67" s="5">
        <f>VLOOKUP(K67,$A$2:$B$90,2,FALSE)</f>
        <v>88</v>
      </c>
      <c r="R67" s="5">
        <f>VLOOKUP(L67,$A$2:$B$90,2,FALSE)</f>
        <v>42</v>
      </c>
      <c r="S67" s="5">
        <f>O67</f>
        <v>1</v>
      </c>
      <c r="U67" s="5">
        <v>88</v>
      </c>
      <c r="V67" s="5">
        <v>50</v>
      </c>
      <c r="W67" s="5" t="s">
        <v>112</v>
      </c>
    </row>
    <row r="68" spans="1:23" ht="15" customHeight="1" x14ac:dyDescent="0.25">
      <c r="A68" s="28" t="s">
        <v>69</v>
      </c>
      <c r="B68" s="21">
        <v>37</v>
      </c>
      <c r="C68" s="33">
        <v>1965</v>
      </c>
      <c r="D68" s="22">
        <v>43110</v>
      </c>
      <c r="E68" s="19">
        <f>C68</f>
        <v>1965</v>
      </c>
      <c r="F68" s="19">
        <f>VLOOKUP(A68,$L$3:$N$89,3,FALSE)</f>
        <v>2</v>
      </c>
      <c r="G68" s="19">
        <v>1</v>
      </c>
      <c r="H68" s="19">
        <v>3</v>
      </c>
      <c r="I68" s="19">
        <v>1</v>
      </c>
      <c r="J68" s="19">
        <v>0</v>
      </c>
      <c r="K68" s="19" t="s">
        <v>9</v>
      </c>
      <c r="L68" s="34" t="s">
        <v>60</v>
      </c>
      <c r="M68" s="29">
        <v>1</v>
      </c>
      <c r="N68" s="19">
        <v>1</v>
      </c>
      <c r="O68" s="19" t="str">
        <f>VLOOKUP(L68,$A$2:$J$90,9,FALSE)</f>
        <v>0.5</v>
      </c>
      <c r="Q68" s="5">
        <f>VLOOKUP(K68,$A$2:$B$90,2,FALSE)</f>
        <v>88</v>
      </c>
      <c r="R68" s="5">
        <f>VLOOKUP(L68,$A$2:$B$90,2,FALSE)</f>
        <v>72</v>
      </c>
      <c r="S68" s="5" t="str">
        <f>O68</f>
        <v>0.5</v>
      </c>
      <c r="U68" s="5">
        <v>88</v>
      </c>
      <c r="V68" s="5">
        <v>51</v>
      </c>
      <c r="W68" s="5">
        <v>1</v>
      </c>
    </row>
    <row r="69" spans="1:23" ht="15" customHeight="1" x14ac:dyDescent="0.25">
      <c r="A69" s="28" t="s">
        <v>79</v>
      </c>
      <c r="B69" s="21">
        <v>59</v>
      </c>
      <c r="C69" s="21">
        <v>1898</v>
      </c>
      <c r="D69" s="22">
        <v>43101</v>
      </c>
      <c r="E69" s="19">
        <f>C69</f>
        <v>1898</v>
      </c>
      <c r="F69" s="19">
        <f>VLOOKUP(A69,$L$3:$N$89,3,FALSE)</f>
        <v>2</v>
      </c>
      <c r="G69" s="19">
        <v>1</v>
      </c>
      <c r="H69" s="19">
        <v>4</v>
      </c>
      <c r="I69" s="19">
        <v>1</v>
      </c>
      <c r="J69" s="19">
        <v>1</v>
      </c>
      <c r="K69" s="19" t="s">
        <v>30</v>
      </c>
      <c r="L69" s="30" t="s">
        <v>48</v>
      </c>
      <c r="M69" s="19">
        <v>1</v>
      </c>
      <c r="N69" s="19">
        <v>2</v>
      </c>
      <c r="O69" s="19">
        <f>VLOOKUP(L69,$A$2:$J$90,9,FALSE)</f>
        <v>1</v>
      </c>
      <c r="Q69" s="5">
        <f>VLOOKUP(K69,$A$2:$B$90,2,FALSE)</f>
        <v>89</v>
      </c>
      <c r="R69" s="5">
        <f>VLOOKUP(L69,$A$2:$B$90,2,FALSE)</f>
        <v>49</v>
      </c>
      <c r="S69" s="5">
        <f>O69</f>
        <v>1</v>
      </c>
      <c r="U69" s="5">
        <v>88</v>
      </c>
      <c r="V69" s="5">
        <v>52</v>
      </c>
      <c r="W69" s="5">
        <v>3</v>
      </c>
    </row>
    <row r="70" spans="1:23" ht="15" customHeight="1" x14ac:dyDescent="0.25">
      <c r="A70" s="28" t="s">
        <v>70</v>
      </c>
      <c r="B70" s="21">
        <v>48</v>
      </c>
      <c r="C70" s="21">
        <v>1960</v>
      </c>
      <c r="D70" s="22">
        <v>43192</v>
      </c>
      <c r="E70" s="19">
        <f>C70</f>
        <v>1960</v>
      </c>
      <c r="F70" s="19">
        <f>VLOOKUP(A70,$L$3:$N$89,3,FALSE)</f>
        <v>2</v>
      </c>
      <c r="G70" s="19">
        <v>1</v>
      </c>
      <c r="H70" s="19">
        <v>1</v>
      </c>
      <c r="I70" s="19">
        <v>1</v>
      </c>
      <c r="J70" s="19">
        <v>0</v>
      </c>
      <c r="K70" s="19" t="s">
        <v>9</v>
      </c>
      <c r="L70" s="30" t="s">
        <v>77</v>
      </c>
      <c r="M70" s="19">
        <v>1</v>
      </c>
      <c r="N70" s="19">
        <v>1</v>
      </c>
      <c r="O70" s="19">
        <f>VLOOKUP(L70,$A$2:$J$90,9,FALSE)</f>
        <v>3</v>
      </c>
      <c r="Q70" s="5">
        <f>VLOOKUP(K70,$A$2:$B$90,2,FALSE)</f>
        <v>88</v>
      </c>
      <c r="R70" s="5">
        <f>VLOOKUP(L70,$A$2:$B$90,2,FALSE)</f>
        <v>53</v>
      </c>
      <c r="S70" s="5">
        <f>O70</f>
        <v>3</v>
      </c>
      <c r="U70" s="5">
        <v>88</v>
      </c>
      <c r="V70" s="5">
        <v>53</v>
      </c>
      <c r="W70" s="5">
        <v>3</v>
      </c>
    </row>
    <row r="71" spans="1:23" ht="15" customHeight="1" x14ac:dyDescent="0.25">
      <c r="A71" s="28" t="s">
        <v>64</v>
      </c>
      <c r="B71" s="21">
        <v>27</v>
      </c>
      <c r="C71" s="21">
        <v>1731</v>
      </c>
      <c r="D71" s="22">
        <v>43110</v>
      </c>
      <c r="E71" s="19">
        <f>C71</f>
        <v>1731</v>
      </c>
      <c r="F71" s="19">
        <f>VLOOKUP(A71,$L$3:$N$89,3,FALSE)</f>
        <v>1</v>
      </c>
      <c r="G71" s="19">
        <v>1</v>
      </c>
      <c r="H71" s="19">
        <v>1</v>
      </c>
      <c r="I71" s="19">
        <v>1</v>
      </c>
      <c r="J71" s="19">
        <v>0</v>
      </c>
      <c r="K71" s="19" t="s">
        <v>9</v>
      </c>
      <c r="L71" s="32" t="s">
        <v>52</v>
      </c>
      <c r="M71" s="29">
        <v>1</v>
      </c>
      <c r="N71" s="19">
        <v>1</v>
      </c>
      <c r="O71" s="19">
        <f>VLOOKUP(L71,$A$2:$J$90,9,FALSE)</f>
        <v>1</v>
      </c>
      <c r="Q71" s="5">
        <f>VLOOKUP(K71,$A$2:$B$90,2,FALSE)</f>
        <v>88</v>
      </c>
      <c r="R71" s="5">
        <f>VLOOKUP(L71,$A$2:$B$90,2,FALSE)</f>
        <v>11</v>
      </c>
      <c r="S71" s="5">
        <f>O71</f>
        <v>1</v>
      </c>
      <c r="U71" s="5">
        <v>88</v>
      </c>
      <c r="V71" s="5">
        <v>55</v>
      </c>
      <c r="W71" s="5">
        <v>1</v>
      </c>
    </row>
    <row r="72" spans="1:23" ht="15" customHeight="1" x14ac:dyDescent="0.25">
      <c r="A72" s="28" t="s">
        <v>60</v>
      </c>
      <c r="B72" s="21">
        <v>72</v>
      </c>
      <c r="C72" s="21">
        <v>1905</v>
      </c>
      <c r="D72" s="22">
        <v>43253</v>
      </c>
      <c r="E72" s="19">
        <f>C72</f>
        <v>1905</v>
      </c>
      <c r="F72" s="19">
        <f>VLOOKUP(A72,$L$3:$N$89,3,FALSE)</f>
        <v>1</v>
      </c>
      <c r="G72" s="19">
        <v>0</v>
      </c>
      <c r="H72" s="19">
        <v>0</v>
      </c>
      <c r="I72" s="19" t="s">
        <v>112</v>
      </c>
      <c r="J72" s="19">
        <v>0</v>
      </c>
      <c r="K72" s="28" t="s">
        <v>110</v>
      </c>
      <c r="L72" s="30" t="s">
        <v>95</v>
      </c>
      <c r="M72" s="29">
        <v>1</v>
      </c>
      <c r="N72" s="19">
        <v>2</v>
      </c>
      <c r="O72" s="19">
        <f>VLOOKUP(L72,$A$2:$J$90,9,FALSE)</f>
        <v>3</v>
      </c>
      <c r="Q72" s="5">
        <f>VLOOKUP(K72,$A$2:$B$90,2,FALSE)</f>
        <v>5</v>
      </c>
      <c r="R72" s="5">
        <f>VLOOKUP(L72,$A$2:$B$90,2,FALSE)</f>
        <v>79</v>
      </c>
      <c r="S72" s="5">
        <f>O72</f>
        <v>3</v>
      </c>
      <c r="U72" s="5">
        <v>88</v>
      </c>
      <c r="V72" s="5">
        <v>57</v>
      </c>
      <c r="W72" s="5">
        <v>1</v>
      </c>
    </row>
    <row r="73" spans="1:23" ht="15" customHeight="1" x14ac:dyDescent="0.25">
      <c r="A73" s="28" t="s">
        <v>62</v>
      </c>
      <c r="B73" s="21">
        <v>9</v>
      </c>
      <c r="C73" s="21">
        <v>1970</v>
      </c>
      <c r="D73" s="22">
        <v>42816</v>
      </c>
      <c r="E73" s="19">
        <f>C73</f>
        <v>1970</v>
      </c>
      <c r="F73" s="19">
        <f>VLOOKUP(A73,$L$3:$N$89,3,FALSE)</f>
        <v>1</v>
      </c>
      <c r="G73" s="19">
        <v>1</v>
      </c>
      <c r="H73" s="19">
        <v>1</v>
      </c>
      <c r="I73" s="19">
        <v>1</v>
      </c>
      <c r="J73" s="19">
        <v>0</v>
      </c>
      <c r="K73" s="19" t="s">
        <v>9</v>
      </c>
      <c r="L73" s="28" t="s">
        <v>71</v>
      </c>
      <c r="M73" s="19">
        <v>1</v>
      </c>
      <c r="N73" s="19">
        <v>1</v>
      </c>
      <c r="O73" s="19">
        <f>VLOOKUP(L73,$A$2:$J$90,9,FALSE)</f>
        <v>3</v>
      </c>
      <c r="Q73" s="5">
        <f>VLOOKUP(K73,$A$2:$B$90,2,FALSE)</f>
        <v>88</v>
      </c>
      <c r="R73" s="5">
        <f>VLOOKUP(L73,$A$2:$B$90,2,FALSE)</f>
        <v>8</v>
      </c>
      <c r="S73" s="5">
        <f>O73</f>
        <v>3</v>
      </c>
      <c r="U73" s="5">
        <v>88</v>
      </c>
      <c r="V73" s="5">
        <v>60</v>
      </c>
      <c r="W73" s="5">
        <v>1</v>
      </c>
    </row>
    <row r="74" spans="1:23" ht="15" customHeight="1" x14ac:dyDescent="0.25">
      <c r="A74" s="28" t="s">
        <v>99</v>
      </c>
      <c r="B74" s="21">
        <v>67</v>
      </c>
      <c r="C74" s="21">
        <v>1884</v>
      </c>
      <c r="D74" s="22">
        <v>43252</v>
      </c>
      <c r="E74" s="19">
        <f>C74</f>
        <v>1884</v>
      </c>
      <c r="F74" s="19">
        <f>VLOOKUP(A74,$L$3:$N$89,3,FALSE)</f>
        <v>3</v>
      </c>
      <c r="G74" s="19">
        <v>1</v>
      </c>
      <c r="H74" s="19">
        <v>2</v>
      </c>
      <c r="I74" s="19">
        <v>1</v>
      </c>
      <c r="J74" s="19">
        <v>1</v>
      </c>
      <c r="K74" s="28" t="s">
        <v>110</v>
      </c>
      <c r="L74" s="30" t="s">
        <v>57</v>
      </c>
      <c r="M74" s="19">
        <v>1</v>
      </c>
      <c r="N74" s="19">
        <v>2</v>
      </c>
      <c r="O74" s="19">
        <f>VLOOKUP(L74,$A$2:$J$90,9,FALSE)</f>
        <v>3</v>
      </c>
      <c r="Q74" s="5">
        <f>VLOOKUP(K74,$A$2:$B$90,2,FALSE)</f>
        <v>5</v>
      </c>
      <c r="R74" s="5">
        <f>VLOOKUP(L74,$A$2:$B$90,2,FALSE)</f>
        <v>24</v>
      </c>
      <c r="S74" s="5">
        <f>O74</f>
        <v>3</v>
      </c>
      <c r="U74" s="5">
        <v>88</v>
      </c>
      <c r="V74" s="5">
        <v>61</v>
      </c>
      <c r="W74" s="5">
        <v>1</v>
      </c>
    </row>
    <row r="75" spans="1:23" ht="15" customHeight="1" x14ac:dyDescent="0.25">
      <c r="A75" s="28" t="s">
        <v>74</v>
      </c>
      <c r="B75" s="21">
        <v>34</v>
      </c>
      <c r="C75" s="21">
        <v>2011</v>
      </c>
      <c r="D75" s="22">
        <v>42644</v>
      </c>
      <c r="E75" s="19">
        <f>C75</f>
        <v>2011</v>
      </c>
      <c r="F75" s="19">
        <f>VLOOKUP(A75,$L$3:$N$89,3,FALSE)</f>
        <v>1</v>
      </c>
      <c r="G75" s="19">
        <v>1</v>
      </c>
      <c r="H75" s="19">
        <v>0</v>
      </c>
      <c r="I75" s="19">
        <v>1</v>
      </c>
      <c r="J75" s="19">
        <v>0</v>
      </c>
      <c r="K75" s="19" t="s">
        <v>9</v>
      </c>
      <c r="L75" s="20" t="s">
        <v>18</v>
      </c>
      <c r="M75" s="29">
        <v>1</v>
      </c>
      <c r="N75" s="19">
        <v>1</v>
      </c>
      <c r="O75" s="19">
        <f>VLOOKUP(L75,$A$2:$J$90,9,FALSE)</f>
        <v>1</v>
      </c>
      <c r="Q75" s="5">
        <f>VLOOKUP(K75,$A$2:$B$90,2,FALSE)</f>
        <v>88</v>
      </c>
      <c r="R75" s="5">
        <f>VLOOKUP(L75,$A$2:$B$90,2,FALSE)</f>
        <v>2</v>
      </c>
      <c r="S75" s="5">
        <f>O75</f>
        <v>1</v>
      </c>
      <c r="U75" s="5">
        <v>88</v>
      </c>
      <c r="V75" s="5">
        <v>62</v>
      </c>
      <c r="W75" s="5">
        <v>1</v>
      </c>
    </row>
    <row r="76" spans="1:23" ht="15" customHeight="1" x14ac:dyDescent="0.25">
      <c r="A76" s="28" t="s">
        <v>50</v>
      </c>
      <c r="B76" s="21">
        <v>17</v>
      </c>
      <c r="C76" s="21">
        <v>1999</v>
      </c>
      <c r="D76" s="22">
        <v>42644</v>
      </c>
      <c r="E76" s="19">
        <f>C76</f>
        <v>1999</v>
      </c>
      <c r="F76" s="19">
        <f>VLOOKUP(A76,$L$3:$N$89,3,FALSE)</f>
        <v>1</v>
      </c>
      <c r="G76" s="19">
        <v>1</v>
      </c>
      <c r="H76" s="19">
        <v>1</v>
      </c>
      <c r="I76" s="19">
        <v>1</v>
      </c>
      <c r="J76" s="19">
        <v>0</v>
      </c>
      <c r="K76" s="19" t="s">
        <v>9</v>
      </c>
      <c r="L76" s="28" t="s">
        <v>55</v>
      </c>
      <c r="M76" s="19">
        <v>1</v>
      </c>
      <c r="N76" s="19">
        <v>1</v>
      </c>
      <c r="O76" s="19">
        <f>VLOOKUP(L76,$A$2:$J$90,9,FALSE)</f>
        <v>3</v>
      </c>
      <c r="Q76" s="5">
        <f>VLOOKUP(K76,$A$2:$B$90,2,FALSE)</f>
        <v>88</v>
      </c>
      <c r="R76" s="5">
        <f>VLOOKUP(L76,$A$2:$B$90,2,FALSE)</f>
        <v>85</v>
      </c>
      <c r="S76" s="5">
        <f>O76</f>
        <v>3</v>
      </c>
      <c r="U76" s="5">
        <v>88</v>
      </c>
      <c r="V76" s="5">
        <v>63</v>
      </c>
      <c r="W76" s="5">
        <v>1</v>
      </c>
    </row>
    <row r="77" spans="1:23" ht="15" customHeight="1" x14ac:dyDescent="0.25">
      <c r="A77" s="28" t="s">
        <v>78</v>
      </c>
      <c r="B77" s="21">
        <v>52</v>
      </c>
      <c r="C77" s="21">
        <v>1994</v>
      </c>
      <c r="D77" s="22">
        <v>43130</v>
      </c>
      <c r="E77" s="19">
        <f>C77</f>
        <v>1994</v>
      </c>
      <c r="F77" s="19">
        <f>VLOOKUP(A77,$L$3:$N$89,3,FALSE)</f>
        <v>2</v>
      </c>
      <c r="G77" s="19">
        <v>1</v>
      </c>
      <c r="H77" s="19">
        <v>12</v>
      </c>
      <c r="I77" s="19">
        <v>3</v>
      </c>
      <c r="J77" s="19">
        <v>1</v>
      </c>
      <c r="K77" s="19" t="s">
        <v>9</v>
      </c>
      <c r="L77" s="28" t="s">
        <v>92</v>
      </c>
      <c r="M77" s="25">
        <v>1</v>
      </c>
      <c r="N77" s="26">
        <v>1</v>
      </c>
      <c r="O77" s="19">
        <f>VLOOKUP(L77,$A$2:$J$90,9,FALSE)</f>
        <v>1</v>
      </c>
      <c r="Q77" s="5">
        <f>VLOOKUP(K77,$A$2:$B$90,2,FALSE)</f>
        <v>88</v>
      </c>
      <c r="R77" s="5">
        <f>VLOOKUP(L77,$A$2:$B$90,2,FALSE)</f>
        <v>63</v>
      </c>
      <c r="S77" s="5">
        <f>O77</f>
        <v>1</v>
      </c>
      <c r="U77" s="5">
        <v>88</v>
      </c>
      <c r="V77" s="5">
        <v>64</v>
      </c>
      <c r="W77" s="5">
        <v>3</v>
      </c>
    </row>
    <row r="78" spans="1:23" ht="15" customHeight="1" x14ac:dyDescent="0.25">
      <c r="A78" s="28" t="s">
        <v>33</v>
      </c>
      <c r="B78" s="21">
        <v>70</v>
      </c>
      <c r="C78" s="21">
        <v>1989</v>
      </c>
      <c r="D78" s="22">
        <v>43252</v>
      </c>
      <c r="E78" s="19">
        <f>C78</f>
        <v>1989</v>
      </c>
      <c r="F78" s="19">
        <f>VLOOKUP(A78,$L$3:$N$89,3,FALSE)</f>
        <v>1</v>
      </c>
      <c r="G78" s="19">
        <v>1</v>
      </c>
      <c r="H78" s="19">
        <v>0</v>
      </c>
      <c r="I78" s="19">
        <v>1</v>
      </c>
      <c r="J78" s="19">
        <v>0</v>
      </c>
      <c r="K78" s="28" t="s">
        <v>110</v>
      </c>
      <c r="L78" s="30" t="s">
        <v>59</v>
      </c>
      <c r="M78" s="19">
        <v>1</v>
      </c>
      <c r="N78" s="19">
        <v>2</v>
      </c>
      <c r="O78" s="19">
        <f>VLOOKUP(L78,$A$2:$J$90,9,FALSE)</f>
        <v>3</v>
      </c>
      <c r="Q78" s="5">
        <f>VLOOKUP(K78,$A$2:$B$90,2,FALSE)</f>
        <v>5</v>
      </c>
      <c r="R78" s="5">
        <f>VLOOKUP(L78,$A$2:$B$90,2,FALSE)</f>
        <v>39</v>
      </c>
      <c r="S78" s="5">
        <f>O78</f>
        <v>3</v>
      </c>
      <c r="U78" s="5">
        <v>88</v>
      </c>
      <c r="V78" s="5">
        <v>65</v>
      </c>
      <c r="W78" s="5">
        <v>2</v>
      </c>
    </row>
    <row r="79" spans="1:23" ht="15" customHeight="1" x14ac:dyDescent="0.25">
      <c r="A79" s="28" t="s">
        <v>97</v>
      </c>
      <c r="B79" s="21">
        <v>69</v>
      </c>
      <c r="C79" s="21">
        <v>2014</v>
      </c>
      <c r="D79" s="22">
        <v>43214</v>
      </c>
      <c r="E79" s="19">
        <f>C79</f>
        <v>2014</v>
      </c>
      <c r="F79" s="19">
        <f>VLOOKUP(A79,$L$3:$N$89,3,FALSE)</f>
        <v>2</v>
      </c>
      <c r="G79" s="19">
        <v>1</v>
      </c>
      <c r="H79" s="19">
        <v>16.5</v>
      </c>
      <c r="I79" s="19">
        <v>3</v>
      </c>
      <c r="J79" s="19">
        <v>0</v>
      </c>
      <c r="K79" s="28" t="s">
        <v>110</v>
      </c>
      <c r="L79" s="30" t="s">
        <v>53</v>
      </c>
      <c r="M79" s="19">
        <v>1</v>
      </c>
      <c r="N79" s="19">
        <v>2</v>
      </c>
      <c r="O79" s="19">
        <f>VLOOKUP(L79,$A$2:$J$90,9,FALSE)</f>
        <v>1</v>
      </c>
      <c r="Q79" s="5">
        <f>VLOOKUP(K79,$A$2:$B$90,2,FALSE)</f>
        <v>5</v>
      </c>
      <c r="R79" s="5">
        <f>VLOOKUP(L79,$A$2:$B$90,2,FALSE)</f>
        <v>29</v>
      </c>
      <c r="S79" s="5">
        <f>O79</f>
        <v>1</v>
      </c>
      <c r="U79" s="5">
        <v>88</v>
      </c>
      <c r="V79" s="5">
        <v>70</v>
      </c>
      <c r="W79" s="5">
        <v>1</v>
      </c>
    </row>
    <row r="80" spans="1:23" ht="15" customHeight="1" x14ac:dyDescent="0.25">
      <c r="A80" s="20" t="s">
        <v>47</v>
      </c>
      <c r="B80" s="21">
        <v>1</v>
      </c>
      <c r="C80" s="21">
        <v>1592</v>
      </c>
      <c r="D80" s="22">
        <v>40548</v>
      </c>
      <c r="E80" s="19">
        <f>C80</f>
        <v>1592</v>
      </c>
      <c r="F80" s="19">
        <f>VLOOKUP(A80,$L$3:$N$89,3,FALSE)</f>
        <v>1</v>
      </c>
      <c r="G80" s="23">
        <v>1</v>
      </c>
      <c r="H80" s="23">
        <v>1</v>
      </c>
      <c r="I80" s="23">
        <v>1</v>
      </c>
      <c r="J80" s="23">
        <v>1</v>
      </c>
      <c r="K80" s="19" t="s">
        <v>9</v>
      </c>
      <c r="L80" s="24" t="s">
        <v>106</v>
      </c>
      <c r="M80" s="25">
        <v>1</v>
      </c>
      <c r="N80" s="26">
        <v>1</v>
      </c>
      <c r="O80" s="19">
        <f>VLOOKUP(L80,$A$2:$J$90,9,FALSE)</f>
        <v>3</v>
      </c>
      <c r="Q80" s="5">
        <f>VLOOKUP(K80,$A$2:$B$90,2,FALSE)</f>
        <v>88</v>
      </c>
      <c r="R80" s="5">
        <f>VLOOKUP(L80,$A$2:$B$90,2,FALSE)</f>
        <v>87</v>
      </c>
      <c r="S80" s="5">
        <f>O80</f>
        <v>3</v>
      </c>
      <c r="U80" s="5">
        <v>88</v>
      </c>
      <c r="V80" s="5">
        <v>72</v>
      </c>
      <c r="W80" s="5" t="s">
        <v>112</v>
      </c>
    </row>
    <row r="81" spans="1:23" ht="15" customHeight="1" x14ac:dyDescent="0.25">
      <c r="A81" s="28" t="s">
        <v>13</v>
      </c>
      <c r="B81" s="21">
        <v>12</v>
      </c>
      <c r="C81" s="21">
        <v>1853</v>
      </c>
      <c r="D81" s="22">
        <v>43101</v>
      </c>
      <c r="E81" s="19">
        <f>C81</f>
        <v>1853</v>
      </c>
      <c r="F81" s="19">
        <f>VLOOKUP(A81,$L$3:$N$89,3,FALSE)</f>
        <v>1</v>
      </c>
      <c r="G81" s="19">
        <v>1</v>
      </c>
      <c r="H81" s="19">
        <v>7</v>
      </c>
      <c r="I81" s="19">
        <v>2</v>
      </c>
      <c r="J81" s="19">
        <v>0</v>
      </c>
      <c r="K81" s="19" t="s">
        <v>9</v>
      </c>
      <c r="L81" s="28" t="s">
        <v>75</v>
      </c>
      <c r="M81" s="29">
        <v>1</v>
      </c>
      <c r="N81" s="19">
        <v>1</v>
      </c>
      <c r="O81" s="19">
        <f>VLOOKUP(L81,$A$2:$J$90,9,FALSE)</f>
        <v>3</v>
      </c>
      <c r="Q81" s="5">
        <f>VLOOKUP(K81,$A$2:$B$90,2,FALSE)</f>
        <v>88</v>
      </c>
      <c r="R81" s="5">
        <f>VLOOKUP(L81,$A$2:$B$90,2,FALSE)</f>
        <v>81</v>
      </c>
      <c r="S81" s="5">
        <f>O81</f>
        <v>3</v>
      </c>
      <c r="U81" s="5">
        <v>88</v>
      </c>
      <c r="V81" s="5">
        <v>75</v>
      </c>
      <c r="W81" s="5">
        <v>3</v>
      </c>
    </row>
    <row r="82" spans="1:23" ht="15" customHeight="1" x14ac:dyDescent="0.25">
      <c r="A82" s="28" t="s">
        <v>76</v>
      </c>
      <c r="B82" s="21">
        <v>41</v>
      </c>
      <c r="C82" s="21">
        <v>1960</v>
      </c>
      <c r="D82" s="22">
        <v>43067</v>
      </c>
      <c r="E82" s="19">
        <f>C82</f>
        <v>1960</v>
      </c>
      <c r="F82" s="19">
        <f>VLOOKUP(A82,$L$3:$N$89,3,FALSE)</f>
        <v>2</v>
      </c>
      <c r="G82" s="19">
        <v>1</v>
      </c>
      <c r="H82" s="19">
        <v>13</v>
      </c>
      <c r="I82" s="19">
        <v>3</v>
      </c>
      <c r="J82" s="19">
        <v>1</v>
      </c>
      <c r="K82" s="19" t="s">
        <v>9</v>
      </c>
      <c r="L82" s="20" t="s">
        <v>47</v>
      </c>
      <c r="M82" s="19">
        <v>1</v>
      </c>
      <c r="N82" s="19">
        <v>1</v>
      </c>
      <c r="O82" s="19">
        <f>VLOOKUP(L82,$A$2:$J$90,9,FALSE)</f>
        <v>1</v>
      </c>
      <c r="Q82" s="5">
        <f>VLOOKUP(K82,$A$2:$B$90,2,FALSE)</f>
        <v>88</v>
      </c>
      <c r="R82" s="5">
        <f>VLOOKUP(L82,$A$2:$B$90,2,FALSE)</f>
        <v>1</v>
      </c>
      <c r="S82" s="5">
        <f>O82</f>
        <v>1</v>
      </c>
      <c r="U82" s="5">
        <v>88</v>
      </c>
      <c r="V82" s="5">
        <v>77</v>
      </c>
      <c r="W82" s="5">
        <v>3</v>
      </c>
    </row>
    <row r="83" spans="1:23" ht="15" customHeight="1" x14ac:dyDescent="0.25">
      <c r="A83" s="28" t="s">
        <v>77</v>
      </c>
      <c r="B83" s="21">
        <v>53</v>
      </c>
      <c r="C83" s="21">
        <v>2011</v>
      </c>
      <c r="D83" s="22">
        <v>43062</v>
      </c>
      <c r="E83" s="19">
        <f>C83</f>
        <v>2011</v>
      </c>
      <c r="F83" s="19">
        <f>VLOOKUP(A83,$L$3:$N$89,3,FALSE)</f>
        <v>1</v>
      </c>
      <c r="G83" s="19">
        <v>5</v>
      </c>
      <c r="H83" s="19">
        <v>12</v>
      </c>
      <c r="I83" s="19">
        <v>3</v>
      </c>
      <c r="J83" s="19">
        <v>0</v>
      </c>
      <c r="K83" s="35" t="s">
        <v>22</v>
      </c>
      <c r="L83" s="36" t="s">
        <v>12</v>
      </c>
      <c r="M83" s="19">
        <v>1</v>
      </c>
      <c r="N83" s="19">
        <v>2</v>
      </c>
      <c r="O83" s="19">
        <f>VLOOKUP(L83,$A$2:$J$90,9,FALSE)</f>
        <v>1</v>
      </c>
      <c r="Q83" s="5">
        <f>VLOOKUP(K83,$A$2:$B$90,2,FALSE)</f>
        <v>51</v>
      </c>
      <c r="R83" s="5">
        <f>VLOOKUP(L83,$A$2:$B$90,2,FALSE)</f>
        <v>45</v>
      </c>
      <c r="S83" s="5">
        <f>O83</f>
        <v>1</v>
      </c>
      <c r="U83" s="5">
        <v>88</v>
      </c>
      <c r="V83" s="5">
        <v>78</v>
      </c>
      <c r="W83" s="5">
        <v>3</v>
      </c>
    </row>
    <row r="84" spans="1:23" ht="15" customHeight="1" x14ac:dyDescent="0.25">
      <c r="A84" s="28" t="s">
        <v>66</v>
      </c>
      <c r="B84" s="21">
        <v>46</v>
      </c>
      <c r="C84" s="21">
        <v>2010</v>
      </c>
      <c r="D84" s="22">
        <v>43035</v>
      </c>
      <c r="E84" s="19">
        <f>C84</f>
        <v>2010</v>
      </c>
      <c r="F84" s="19">
        <f>VLOOKUP(A84,$L$3:$N$89,3,FALSE)</f>
        <v>1</v>
      </c>
      <c r="G84" s="19">
        <v>1</v>
      </c>
      <c r="H84" s="19">
        <v>12</v>
      </c>
      <c r="I84" s="19">
        <v>3</v>
      </c>
      <c r="J84" s="19">
        <v>0</v>
      </c>
      <c r="K84" s="19" t="s">
        <v>9</v>
      </c>
      <c r="L84" s="28" t="s">
        <v>49</v>
      </c>
      <c r="M84" s="29">
        <v>1</v>
      </c>
      <c r="N84" s="19">
        <v>1</v>
      </c>
      <c r="O84" s="19">
        <f>VLOOKUP(L84,$A$2:$J$90,9,FALSE)</f>
        <v>3</v>
      </c>
      <c r="Q84" s="5">
        <f>VLOOKUP(K84,$A$2:$B$90,2,FALSE)</f>
        <v>88</v>
      </c>
      <c r="R84" s="5">
        <f>VLOOKUP(L84,$A$2:$B$90,2,FALSE)</f>
        <v>78</v>
      </c>
      <c r="S84" s="5">
        <f>O84</f>
        <v>3</v>
      </c>
      <c r="U84" s="5">
        <v>89</v>
      </c>
      <c r="V84" s="5">
        <v>81</v>
      </c>
      <c r="W84" s="5">
        <v>3</v>
      </c>
    </row>
    <row r="85" spans="1:23" ht="15" customHeight="1" x14ac:dyDescent="0.25">
      <c r="A85" s="28" t="s">
        <v>86</v>
      </c>
      <c r="B85" s="21">
        <v>76</v>
      </c>
      <c r="C85" s="21">
        <v>2014</v>
      </c>
      <c r="D85" s="22">
        <v>43252</v>
      </c>
      <c r="E85" s="19">
        <f>C85</f>
        <v>2014</v>
      </c>
      <c r="F85" s="19">
        <f>VLOOKUP(A85,$L$3:$N$89,3,FALSE)</f>
        <v>2</v>
      </c>
      <c r="G85" s="19">
        <v>1</v>
      </c>
      <c r="H85" s="19">
        <v>16.5</v>
      </c>
      <c r="I85" s="19">
        <v>3</v>
      </c>
      <c r="J85" s="19">
        <v>0</v>
      </c>
      <c r="K85" s="28" t="s">
        <v>110</v>
      </c>
      <c r="L85" s="30" t="s">
        <v>61</v>
      </c>
      <c r="M85" s="19">
        <v>1</v>
      </c>
      <c r="N85" s="19">
        <v>2</v>
      </c>
      <c r="O85" s="19">
        <f>VLOOKUP(L85,$A$2:$J$90,9,FALSE)</f>
        <v>3</v>
      </c>
      <c r="Q85" s="5">
        <f>VLOOKUP(K85,$A$2:$B$90,2,FALSE)</f>
        <v>5</v>
      </c>
      <c r="R85" s="5">
        <f>VLOOKUP(L85,$A$2:$B$90,2,FALSE)</f>
        <v>40</v>
      </c>
      <c r="S85" s="5">
        <f>O85</f>
        <v>3</v>
      </c>
      <c r="U85" s="5">
        <v>89</v>
      </c>
      <c r="V85" s="5">
        <v>82</v>
      </c>
      <c r="W85" s="5">
        <v>3</v>
      </c>
    </row>
    <row r="86" spans="1:23" ht="15" customHeight="1" x14ac:dyDescent="0.25">
      <c r="A86" s="28" t="s">
        <v>43</v>
      </c>
      <c r="B86" s="21">
        <v>65</v>
      </c>
      <c r="C86" s="21">
        <v>1999</v>
      </c>
      <c r="D86" s="22">
        <v>43221</v>
      </c>
      <c r="E86" s="19">
        <f>C86</f>
        <v>1999</v>
      </c>
      <c r="F86" s="19">
        <f>VLOOKUP(A86,$L$3:$N$89,3,FALSE)</f>
        <v>1</v>
      </c>
      <c r="G86" s="19">
        <v>4</v>
      </c>
      <c r="H86" s="19">
        <v>4</v>
      </c>
      <c r="I86" s="19">
        <v>2</v>
      </c>
      <c r="J86" s="19">
        <v>0</v>
      </c>
      <c r="K86" s="19" t="s">
        <v>15</v>
      </c>
      <c r="L86" s="30" t="s">
        <v>68</v>
      </c>
      <c r="M86" s="29">
        <v>1</v>
      </c>
      <c r="N86" s="19">
        <v>2</v>
      </c>
      <c r="O86" s="19">
        <f>VLOOKUP(L86,$A$2:$J$90,9,FALSE)</f>
        <v>3</v>
      </c>
      <c r="Q86" s="5">
        <f>VLOOKUP(K86,$A$2:$B$90,2,FALSE)</f>
        <v>3</v>
      </c>
      <c r="R86" s="5">
        <f>VLOOKUP(L86,$A$2:$B$90,2,FALSE)</f>
        <v>25</v>
      </c>
      <c r="S86" s="5">
        <f>O86</f>
        <v>3</v>
      </c>
      <c r="U86" s="5">
        <v>89</v>
      </c>
      <c r="V86" s="5">
        <v>85</v>
      </c>
      <c r="W86" s="5">
        <v>3</v>
      </c>
    </row>
    <row r="87" spans="1:23" ht="15" customHeight="1" x14ac:dyDescent="0.25">
      <c r="A87" s="28" t="s">
        <v>71</v>
      </c>
      <c r="B87" s="21">
        <v>8</v>
      </c>
      <c r="C87" s="21">
        <v>2005</v>
      </c>
      <c r="D87" s="22">
        <v>42824</v>
      </c>
      <c r="E87" s="19">
        <f>C87</f>
        <v>2005</v>
      </c>
      <c r="F87" s="19">
        <f>VLOOKUP(A87,$L$3:$N$89,3,FALSE)</f>
        <v>1</v>
      </c>
      <c r="G87" s="19">
        <v>5</v>
      </c>
      <c r="H87" s="19">
        <v>19</v>
      </c>
      <c r="I87" s="19">
        <v>3</v>
      </c>
      <c r="J87" s="19">
        <v>0</v>
      </c>
      <c r="K87" s="19" t="s">
        <v>9</v>
      </c>
      <c r="L87" s="28" t="s">
        <v>74</v>
      </c>
      <c r="M87" s="29">
        <v>1</v>
      </c>
      <c r="N87" s="19">
        <v>1</v>
      </c>
      <c r="O87" s="19">
        <f>VLOOKUP(L87,$A$2:$J$90,9,FALSE)</f>
        <v>1</v>
      </c>
      <c r="Q87" s="5">
        <f>VLOOKUP(K87,$A$2:$B$90,2,FALSE)</f>
        <v>88</v>
      </c>
      <c r="R87" s="5">
        <f>VLOOKUP(L87,$A$2:$B$90,2,FALSE)</f>
        <v>34</v>
      </c>
      <c r="S87" s="5">
        <f>O87</f>
        <v>1</v>
      </c>
      <c r="U87" s="5">
        <v>89</v>
      </c>
      <c r="V87" s="5">
        <v>86</v>
      </c>
      <c r="W87" s="5">
        <v>3</v>
      </c>
    </row>
    <row r="88" spans="1:23" ht="15" customHeight="1" x14ac:dyDescent="0.25">
      <c r="A88" s="28" t="s">
        <v>49</v>
      </c>
      <c r="B88" s="21">
        <v>78</v>
      </c>
      <c r="C88" s="21">
        <v>1898</v>
      </c>
      <c r="D88" s="22">
        <v>43252</v>
      </c>
      <c r="E88" s="19">
        <f>C88</f>
        <v>1898</v>
      </c>
      <c r="F88" s="19">
        <f>VLOOKUP(A88,$L$3:$N$89,3,FALSE)</f>
        <v>1</v>
      </c>
      <c r="G88" s="19">
        <v>1</v>
      </c>
      <c r="H88" s="19">
        <v>16.5</v>
      </c>
      <c r="I88" s="19">
        <v>3</v>
      </c>
      <c r="J88" s="19">
        <v>0</v>
      </c>
      <c r="K88" s="28" t="s">
        <v>110</v>
      </c>
      <c r="L88" s="30" t="s">
        <v>82</v>
      </c>
      <c r="M88" s="19">
        <v>1</v>
      </c>
      <c r="N88" s="19">
        <v>2</v>
      </c>
      <c r="O88" s="19">
        <f>VLOOKUP(L88,$A$2:$J$90,9,FALSE)</f>
        <v>1</v>
      </c>
      <c r="Q88" s="5">
        <f>VLOOKUP(K88,$A$2:$B$90,2,FALSE)</f>
        <v>5</v>
      </c>
      <c r="R88" s="5">
        <f>VLOOKUP(L88,$A$2:$B$90,2,FALSE)</f>
        <v>56</v>
      </c>
      <c r="S88" s="5">
        <f>O88</f>
        <v>1</v>
      </c>
      <c r="U88" s="5">
        <v>89</v>
      </c>
      <c r="V88" s="5">
        <v>87</v>
      </c>
      <c r="W88" s="5">
        <v>3</v>
      </c>
    </row>
    <row r="89" spans="1:23" ht="15" customHeight="1" x14ac:dyDescent="0.25">
      <c r="A89" s="28" t="s">
        <v>95</v>
      </c>
      <c r="B89" s="21">
        <v>79</v>
      </c>
      <c r="C89" s="21">
        <v>1899</v>
      </c>
      <c r="D89" s="22">
        <v>43253</v>
      </c>
      <c r="E89" s="19">
        <f>C89</f>
        <v>1899</v>
      </c>
      <c r="F89" s="19">
        <f>VLOOKUP(A89,$L$3:$N$89,3,FALSE)</f>
        <v>2</v>
      </c>
      <c r="G89" s="19">
        <v>1</v>
      </c>
      <c r="H89" s="19">
        <v>16.5</v>
      </c>
      <c r="I89" s="19">
        <v>3</v>
      </c>
      <c r="J89" s="19">
        <v>0</v>
      </c>
      <c r="K89" s="28" t="s">
        <v>110</v>
      </c>
      <c r="L89" s="30" t="s">
        <v>76</v>
      </c>
      <c r="M89" s="19">
        <v>1</v>
      </c>
      <c r="N89" s="19">
        <v>2</v>
      </c>
      <c r="O89" s="19">
        <f>VLOOKUP(L89,$A$2:$J$90,9,FALSE)</f>
        <v>3</v>
      </c>
      <c r="Q89" s="5">
        <f>VLOOKUP(K89,$A$2:$B$90,2,FALSE)</f>
        <v>5</v>
      </c>
      <c r="R89" s="5">
        <f>VLOOKUP(L89,$A$2:$B$90,2,FALSE)</f>
        <v>41</v>
      </c>
      <c r="S89" s="5">
        <f>O89</f>
        <v>3</v>
      </c>
      <c r="U89" s="5">
        <v>89</v>
      </c>
      <c r="V89" s="5">
        <v>89</v>
      </c>
      <c r="W89" s="5">
        <v>1</v>
      </c>
    </row>
    <row r="90" spans="1:23" ht="15" customHeight="1" x14ac:dyDescent="0.25">
      <c r="A90" s="28" t="s">
        <v>55</v>
      </c>
      <c r="B90" s="21">
        <v>85</v>
      </c>
      <c r="C90" s="21">
        <v>2007</v>
      </c>
      <c r="D90" s="22">
        <v>43252</v>
      </c>
      <c r="E90" s="19">
        <f>C90</f>
        <v>2007</v>
      </c>
      <c r="F90" s="19">
        <f>VLOOKUP(A90,$L$3:$N$89,3,FALSE)</f>
        <v>1</v>
      </c>
      <c r="G90" s="19">
        <v>5</v>
      </c>
      <c r="H90" s="19">
        <v>12</v>
      </c>
      <c r="I90" s="19">
        <v>3</v>
      </c>
      <c r="J90" s="19">
        <v>0</v>
      </c>
      <c r="K90" s="19" t="s">
        <v>97</v>
      </c>
      <c r="L90" s="30" t="s">
        <v>90</v>
      </c>
      <c r="M90" s="29">
        <v>1</v>
      </c>
      <c r="N90" s="19">
        <v>3</v>
      </c>
      <c r="O90" s="19">
        <f>VLOOKUP(L90,$A$2:$J$90,9,FALSE)</f>
        <v>3</v>
      </c>
      <c r="Q90" s="5">
        <f>VLOOKUP(K90,$A$2:$B$90,2,FALSE)</f>
        <v>69</v>
      </c>
      <c r="R90" s="5">
        <f>VLOOKUP(L90,$A$2:$B$90,2,FALSE)</f>
        <v>71</v>
      </c>
      <c r="S90" s="5">
        <f>O90</f>
        <v>3</v>
      </c>
    </row>
    <row r="92" spans="1:23" ht="15" customHeight="1" x14ac:dyDescent="0.25">
      <c r="H92" s="5" t="s">
        <v>108</v>
      </c>
    </row>
  </sheetData>
  <autoFilter ref="A1:S92">
    <sortState ref="A2:S92">
      <sortCondition ref="A1:A92"/>
    </sortState>
  </autoFilter>
  <sortState ref="V33:W89">
    <sortCondition ref="V33:V89"/>
  </sortState>
  <conditionalFormatting sqref="L51:L52 A32:B33 B49:B62 C52:C61 B66:C90 B65 B63:C64 B1:C47 D2:D49 L34">
    <cfRule type="cellIs" dxfId="44" priority="51" operator="equal">
      <formula>0</formula>
    </cfRule>
  </conditionalFormatting>
  <conditionalFormatting sqref="L63:L64 B1:C1 L58:L61 A49:B62 C52:C61 A66:C87 A65:B65 A63:C64 D24:D38 A2:C48 D40:D49 L54:L56 L51:L52 A89:C90 B88:C88 L3:L48">
    <cfRule type="cellIs" dxfId="43" priority="50" operator="equal">
      <formula>-1</formula>
    </cfRule>
  </conditionalFormatting>
  <conditionalFormatting sqref="A14:C14">
    <cfRule type="cellIs" dxfId="42" priority="48" operator="equal">
      <formula>0</formula>
    </cfRule>
  </conditionalFormatting>
  <conditionalFormatting sqref="A22:C22">
    <cfRule type="cellIs" dxfId="41" priority="47" operator="equal">
      <formula>0</formula>
    </cfRule>
  </conditionalFormatting>
  <conditionalFormatting sqref="A67:C67">
    <cfRule type="cellIs" dxfId="40" priority="46" operator="equal">
      <formula>0</formula>
    </cfRule>
  </conditionalFormatting>
  <conditionalFormatting sqref="L60 L3:L4 L31 L22:L23 L45 L40:L41">
    <cfRule type="cellIs" dxfId="39" priority="45" operator="equal">
      <formula>0</formula>
    </cfRule>
  </conditionalFormatting>
  <conditionalFormatting sqref="L37:L38 L28:L30 L61 L64 L46 L43:L44 L48">
    <cfRule type="cellIs" dxfId="38" priority="44" operator="equal">
      <formula>0</formula>
    </cfRule>
  </conditionalFormatting>
  <conditionalFormatting sqref="L35">
    <cfRule type="cellIs" dxfId="37" priority="43" operator="equal">
      <formula>0</formula>
    </cfRule>
  </conditionalFormatting>
  <conditionalFormatting sqref="L33">
    <cfRule type="cellIs" dxfId="36" priority="41" operator="equal">
      <formula>0</formula>
    </cfRule>
  </conditionalFormatting>
  <conditionalFormatting sqref="L32">
    <cfRule type="cellIs" dxfId="35" priority="40" operator="equal">
      <formula>0</formula>
    </cfRule>
  </conditionalFormatting>
  <conditionalFormatting sqref="L58">
    <cfRule type="cellIs" dxfId="34" priority="39" operator="equal">
      <formula>0</formula>
    </cfRule>
  </conditionalFormatting>
  <conditionalFormatting sqref="L59">
    <cfRule type="cellIs" dxfId="33" priority="38" operator="equal">
      <formula>0</formula>
    </cfRule>
  </conditionalFormatting>
  <conditionalFormatting sqref="L63">
    <cfRule type="cellIs" dxfId="32" priority="37" operator="equal">
      <formula>0</formula>
    </cfRule>
  </conditionalFormatting>
  <conditionalFormatting sqref="L54">
    <cfRule type="cellIs" dxfId="31" priority="36" operator="equal">
      <formula>0</formula>
    </cfRule>
  </conditionalFormatting>
  <conditionalFormatting sqref="L55">
    <cfRule type="cellIs" dxfId="30" priority="35" operator="equal">
      <formula>0</formula>
    </cfRule>
  </conditionalFormatting>
  <conditionalFormatting sqref="D89">
    <cfRule type="cellIs" dxfId="29" priority="34" operator="equal">
      <formula>0</formula>
    </cfRule>
  </conditionalFormatting>
  <conditionalFormatting sqref="D89">
    <cfRule type="cellIs" dxfId="28" priority="33" operator="equal">
      <formula>-1</formula>
    </cfRule>
  </conditionalFormatting>
  <conditionalFormatting sqref="D90">
    <cfRule type="cellIs" dxfId="27" priority="32" operator="equal">
      <formula>0</formula>
    </cfRule>
  </conditionalFormatting>
  <conditionalFormatting sqref="D90">
    <cfRule type="cellIs" dxfId="26" priority="31" operator="equal">
      <formula>-1</formula>
    </cfRule>
  </conditionalFormatting>
  <conditionalFormatting sqref="L79">
    <cfRule type="cellIs" dxfId="25" priority="30" operator="equal">
      <formula>-1</formula>
    </cfRule>
  </conditionalFormatting>
  <conditionalFormatting sqref="L89">
    <cfRule type="cellIs" dxfId="24" priority="29" operator="equal">
      <formula>-1</formula>
    </cfRule>
  </conditionalFormatting>
  <conditionalFormatting sqref="K56">
    <cfRule type="cellIs" dxfId="23" priority="28" operator="equal">
      <formula>-1</formula>
    </cfRule>
  </conditionalFormatting>
  <conditionalFormatting sqref="D1">
    <cfRule type="cellIs" dxfId="22" priority="26" operator="equal">
      <formula>0</formula>
    </cfRule>
  </conditionalFormatting>
  <conditionalFormatting sqref="D1">
    <cfRule type="cellIs" dxfId="21" priority="25" operator="equal">
      <formula>-1</formula>
    </cfRule>
  </conditionalFormatting>
  <conditionalFormatting sqref="A2">
    <cfRule type="cellIs" dxfId="20" priority="24" operator="equal">
      <formula>0</formula>
    </cfRule>
  </conditionalFormatting>
  <conditionalFormatting sqref="D52:D88">
    <cfRule type="cellIs" dxfId="19" priority="23" operator="equal">
      <formula>0</formula>
    </cfRule>
  </conditionalFormatting>
  <conditionalFormatting sqref="D2:D22 D58:D88 D52:D56">
    <cfRule type="cellIs" dxfId="18" priority="22" operator="equal">
      <formula>-1</formula>
    </cfRule>
  </conditionalFormatting>
  <conditionalFormatting sqref="K57">
    <cfRule type="cellIs" dxfId="17" priority="21" operator="equal">
      <formula>-1</formula>
    </cfRule>
  </conditionalFormatting>
  <conditionalFormatting sqref="K57">
    <cfRule type="cellIs" dxfId="16" priority="20" operator="equal">
      <formula>0</formula>
    </cfRule>
  </conditionalFormatting>
  <conditionalFormatting sqref="L57">
    <cfRule type="cellIs" dxfId="15" priority="19" operator="equal">
      <formula>-1</formula>
    </cfRule>
  </conditionalFormatting>
  <conditionalFormatting sqref="C49">
    <cfRule type="cellIs" dxfId="14" priority="18" operator="equal">
      <formula>0</formula>
    </cfRule>
  </conditionalFormatting>
  <conditionalFormatting sqref="C49">
    <cfRule type="cellIs" dxfId="13" priority="17" operator="equal">
      <formula>-1</formula>
    </cfRule>
  </conditionalFormatting>
  <conditionalFormatting sqref="C49">
    <cfRule type="cellIs" dxfId="12" priority="16" operator="equal">
      <formula>0</formula>
    </cfRule>
  </conditionalFormatting>
  <conditionalFormatting sqref="C50:C51">
    <cfRule type="cellIs" dxfId="11" priority="12" operator="equal">
      <formula>0</formula>
    </cfRule>
  </conditionalFormatting>
  <conditionalFormatting sqref="C50:C51">
    <cfRule type="cellIs" dxfId="10" priority="11" operator="equal">
      <formula>-1</formula>
    </cfRule>
  </conditionalFormatting>
  <conditionalFormatting sqref="D50">
    <cfRule type="cellIs" dxfId="9" priority="10" operator="equal">
      <formula>0</formula>
    </cfRule>
  </conditionalFormatting>
  <conditionalFormatting sqref="D50">
    <cfRule type="cellIs" dxfId="8" priority="9" operator="equal">
      <formula>-1</formula>
    </cfRule>
  </conditionalFormatting>
  <conditionalFormatting sqref="K2">
    <cfRule type="cellIs" dxfId="7" priority="8" operator="equal">
      <formula>-1</formula>
    </cfRule>
  </conditionalFormatting>
  <conditionalFormatting sqref="K63:K65">
    <cfRule type="cellIs" dxfId="6" priority="7" operator="equal">
      <formula>-1</formula>
    </cfRule>
  </conditionalFormatting>
  <conditionalFormatting sqref="K67:K81">
    <cfRule type="cellIs" dxfId="5" priority="6" operator="equal">
      <formula>-1</formula>
    </cfRule>
  </conditionalFormatting>
  <conditionalFormatting sqref="K83">
    <cfRule type="cellIs" dxfId="4" priority="5" operator="equal">
      <formula>-1</formula>
    </cfRule>
  </conditionalFormatting>
  <conditionalFormatting sqref="K85">
    <cfRule type="cellIs" dxfId="3" priority="4" operator="equal">
      <formula>-1</formula>
    </cfRule>
  </conditionalFormatting>
  <conditionalFormatting sqref="L53">
    <cfRule type="cellIs" dxfId="2" priority="3" operator="equal">
      <formula>-1</formula>
    </cfRule>
  </conditionalFormatting>
  <conditionalFormatting sqref="D51">
    <cfRule type="cellIs" dxfId="1" priority="2" operator="equal">
      <formula>0</formula>
    </cfRule>
  </conditionalFormatting>
  <conditionalFormatting sqref="D51">
    <cfRule type="cellIs" dxfId="0" priority="1" operator="equal">
      <formula>-1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8"/>
  <sheetViews>
    <sheetView workbookViewId="0">
      <selection activeCell="A88" sqref="A88"/>
    </sheetView>
  </sheetViews>
  <sheetFormatPr defaultColWidth="8.7109375" defaultRowHeight="15" x14ac:dyDescent="0.25"/>
  <cols>
    <col min="1" max="1" width="9.140625" customWidth="1"/>
    <col min="3" max="4" width="9.140625" customWidth="1"/>
  </cols>
  <sheetData>
    <row r="1" spans="1:1" x14ac:dyDescent="0.25">
      <c r="A1" s="2">
        <v>0.5</v>
      </c>
    </row>
    <row r="2" spans="1:1" x14ac:dyDescent="0.25">
      <c r="A2" s="1">
        <v>0.5</v>
      </c>
    </row>
    <row r="3" spans="1:1" x14ac:dyDescent="0.25">
      <c r="A3" s="1">
        <v>0.5</v>
      </c>
    </row>
    <row r="4" spans="1:1" x14ac:dyDescent="0.25">
      <c r="A4" s="1">
        <v>1</v>
      </c>
    </row>
    <row r="5" spans="1:1" x14ac:dyDescent="0.25">
      <c r="A5" s="1">
        <v>1</v>
      </c>
    </row>
    <row r="6" spans="1:1" x14ac:dyDescent="0.25">
      <c r="A6" s="1">
        <v>1</v>
      </c>
    </row>
    <row r="7" spans="1:1" x14ac:dyDescent="0.25">
      <c r="A7" s="1">
        <v>1</v>
      </c>
    </row>
    <row r="8" spans="1:1" x14ac:dyDescent="0.25">
      <c r="A8" s="1">
        <v>1</v>
      </c>
    </row>
    <row r="9" spans="1:1" x14ac:dyDescent="0.25">
      <c r="A9" s="1">
        <v>1</v>
      </c>
    </row>
    <row r="10" spans="1:1" x14ac:dyDescent="0.25">
      <c r="A10" s="1">
        <v>1</v>
      </c>
    </row>
    <row r="11" spans="1:1" x14ac:dyDescent="0.25">
      <c r="A11" s="1">
        <v>1</v>
      </c>
    </row>
    <row r="12" spans="1:1" x14ac:dyDescent="0.25">
      <c r="A12" s="1">
        <v>1</v>
      </c>
    </row>
    <row r="13" spans="1:1" x14ac:dyDescent="0.25">
      <c r="A13" s="1">
        <v>1</v>
      </c>
    </row>
    <row r="14" spans="1:1" x14ac:dyDescent="0.25">
      <c r="A14" s="1">
        <v>1</v>
      </c>
    </row>
    <row r="15" spans="1:1" x14ac:dyDescent="0.25">
      <c r="A15" s="1">
        <v>1</v>
      </c>
    </row>
    <row r="16" spans="1:1" x14ac:dyDescent="0.25">
      <c r="A16" s="1">
        <v>1</v>
      </c>
    </row>
    <row r="17" spans="1:1" x14ac:dyDescent="0.25">
      <c r="A17" s="1">
        <v>1</v>
      </c>
    </row>
    <row r="18" spans="1:1" x14ac:dyDescent="0.25">
      <c r="A18" s="1">
        <v>1</v>
      </c>
    </row>
    <row r="19" spans="1:1" x14ac:dyDescent="0.25">
      <c r="A19" s="1">
        <v>1</v>
      </c>
    </row>
    <row r="20" spans="1:1" x14ac:dyDescent="0.25">
      <c r="A20" s="1">
        <v>1</v>
      </c>
    </row>
    <row r="21" spans="1:1" x14ac:dyDescent="0.25">
      <c r="A21" s="1">
        <v>1</v>
      </c>
    </row>
    <row r="22" spans="1:1" x14ac:dyDescent="0.25">
      <c r="A22" s="3">
        <v>1</v>
      </c>
    </row>
    <row r="23" spans="1:1" x14ac:dyDescent="0.25">
      <c r="A23" s="1">
        <v>1</v>
      </c>
    </row>
    <row r="24" spans="1:1" x14ac:dyDescent="0.25">
      <c r="A24" s="1">
        <v>1</v>
      </c>
    </row>
    <row r="25" spans="1:1" x14ac:dyDescent="0.25">
      <c r="A25" s="1">
        <v>1</v>
      </c>
    </row>
    <row r="26" spans="1:1" x14ac:dyDescent="0.25">
      <c r="A26" s="1">
        <v>1</v>
      </c>
    </row>
    <row r="27" spans="1:1" x14ac:dyDescent="0.25">
      <c r="A27" s="1">
        <v>1</v>
      </c>
    </row>
    <row r="28" spans="1:1" x14ac:dyDescent="0.25">
      <c r="A28" s="1">
        <v>1</v>
      </c>
    </row>
    <row r="29" spans="1:1" x14ac:dyDescent="0.25">
      <c r="A29" s="1">
        <v>1</v>
      </c>
    </row>
    <row r="30" spans="1:1" x14ac:dyDescent="0.25">
      <c r="A30" s="1">
        <v>1</v>
      </c>
    </row>
    <row r="31" spans="1:1" x14ac:dyDescent="0.25">
      <c r="A31" s="1">
        <v>1</v>
      </c>
    </row>
    <row r="32" spans="1:1" x14ac:dyDescent="0.25">
      <c r="A32" s="1">
        <v>1</v>
      </c>
    </row>
    <row r="33" spans="1:1" x14ac:dyDescent="0.25">
      <c r="A33" s="1">
        <v>1</v>
      </c>
    </row>
    <row r="34" spans="1:1" x14ac:dyDescent="0.25">
      <c r="A34" s="1">
        <v>1</v>
      </c>
    </row>
    <row r="35" spans="1:1" x14ac:dyDescent="0.25">
      <c r="A35" s="1">
        <v>1</v>
      </c>
    </row>
    <row r="36" spans="1:1" x14ac:dyDescent="0.25">
      <c r="A36" s="1">
        <v>1</v>
      </c>
    </row>
    <row r="37" spans="1:1" x14ac:dyDescent="0.25">
      <c r="A37" s="1">
        <v>1</v>
      </c>
    </row>
    <row r="38" spans="1:1" x14ac:dyDescent="0.25">
      <c r="A38" s="1">
        <v>1</v>
      </c>
    </row>
    <row r="39" spans="1:1" x14ac:dyDescent="0.25">
      <c r="A39" s="1">
        <v>1</v>
      </c>
    </row>
    <row r="40" spans="1:1" x14ac:dyDescent="0.25">
      <c r="A40" s="1">
        <v>1</v>
      </c>
    </row>
    <row r="41" spans="1:1" x14ac:dyDescent="0.25">
      <c r="A41" s="1">
        <v>1</v>
      </c>
    </row>
    <row r="42" spans="1:1" x14ac:dyDescent="0.25">
      <c r="A42" s="1">
        <v>1</v>
      </c>
    </row>
    <row r="43" spans="1:1" x14ac:dyDescent="0.25">
      <c r="A43" s="1">
        <v>1</v>
      </c>
    </row>
    <row r="44" spans="1:1" x14ac:dyDescent="0.25">
      <c r="A44" s="1">
        <v>1</v>
      </c>
    </row>
    <row r="45" spans="1:1" x14ac:dyDescent="0.25">
      <c r="A45" s="1">
        <v>1</v>
      </c>
    </row>
    <row r="46" spans="1:1" x14ac:dyDescent="0.25">
      <c r="A46" s="3">
        <v>1</v>
      </c>
    </row>
    <row r="47" spans="1:1" x14ac:dyDescent="0.25">
      <c r="A47" s="3">
        <v>1</v>
      </c>
    </row>
    <row r="48" spans="1:1" x14ac:dyDescent="0.25">
      <c r="A48" s="1">
        <v>1</v>
      </c>
    </row>
    <row r="49" spans="1:1" x14ac:dyDescent="0.25">
      <c r="A49" s="1">
        <v>1</v>
      </c>
    </row>
    <row r="50" spans="1:1" x14ac:dyDescent="0.25">
      <c r="A50" s="1">
        <v>1</v>
      </c>
    </row>
    <row r="51" spans="1:1" x14ac:dyDescent="0.25">
      <c r="A51" s="1">
        <v>1</v>
      </c>
    </row>
    <row r="52" spans="1:1" x14ac:dyDescent="0.25">
      <c r="A52" s="1">
        <v>1</v>
      </c>
    </row>
    <row r="53" spans="1:1" x14ac:dyDescent="0.25">
      <c r="A53" s="1">
        <v>1</v>
      </c>
    </row>
    <row r="54" spans="1:1" x14ac:dyDescent="0.25">
      <c r="A54" s="1">
        <v>1</v>
      </c>
    </row>
    <row r="55" spans="1:1" x14ac:dyDescent="0.25">
      <c r="A55" s="3">
        <v>1</v>
      </c>
    </row>
    <row r="56" spans="1:1" x14ac:dyDescent="0.25">
      <c r="A56" s="1">
        <v>1</v>
      </c>
    </row>
    <row r="57" spans="1:1" x14ac:dyDescent="0.25">
      <c r="A57" s="1">
        <v>1</v>
      </c>
    </row>
    <row r="58" spans="1:1" x14ac:dyDescent="0.25">
      <c r="A58" s="1">
        <v>1</v>
      </c>
    </row>
    <row r="59" spans="1:1" x14ac:dyDescent="0.25">
      <c r="A59" s="1">
        <v>1</v>
      </c>
    </row>
    <row r="60" spans="1:1" x14ac:dyDescent="0.25">
      <c r="A60" s="3">
        <v>1</v>
      </c>
    </row>
    <row r="61" spans="1:1" x14ac:dyDescent="0.25">
      <c r="A61" s="1">
        <v>1</v>
      </c>
    </row>
    <row r="62" spans="1:1" x14ac:dyDescent="0.25">
      <c r="A62" s="1">
        <v>1</v>
      </c>
    </row>
    <row r="63" spans="1:1" x14ac:dyDescent="0.25">
      <c r="A63" s="1">
        <v>1</v>
      </c>
    </row>
    <row r="64" spans="1:1" x14ac:dyDescent="0.25">
      <c r="A64" s="3">
        <v>1</v>
      </c>
    </row>
    <row r="65" spans="1:1" x14ac:dyDescent="0.25">
      <c r="A65" s="1">
        <v>1</v>
      </c>
    </row>
    <row r="66" spans="1:1" x14ac:dyDescent="0.25">
      <c r="A66" s="1">
        <v>1</v>
      </c>
    </row>
    <row r="67" spans="1:1" x14ac:dyDescent="0.25">
      <c r="A67" s="1">
        <v>1</v>
      </c>
    </row>
    <row r="68" spans="1:1" x14ac:dyDescent="0.25">
      <c r="A68" s="1">
        <v>1</v>
      </c>
    </row>
    <row r="69" spans="1:1" x14ac:dyDescent="0.25">
      <c r="A69" s="1">
        <v>5</v>
      </c>
    </row>
    <row r="70" spans="1:1" x14ac:dyDescent="0.25">
      <c r="A70" s="1">
        <v>5</v>
      </c>
    </row>
    <row r="71" spans="1:1" x14ac:dyDescent="0.25">
      <c r="A71" s="1">
        <v>5</v>
      </c>
    </row>
    <row r="72" spans="1:1" x14ac:dyDescent="0.25">
      <c r="A72" s="1">
        <v>5</v>
      </c>
    </row>
    <row r="73" spans="1:1" x14ac:dyDescent="0.25">
      <c r="A73" s="1">
        <v>5</v>
      </c>
    </row>
    <row r="74" spans="1:1" x14ac:dyDescent="0.25">
      <c r="A74" s="1">
        <v>5</v>
      </c>
    </row>
    <row r="75" spans="1:1" x14ac:dyDescent="0.25">
      <c r="A75" s="1">
        <v>5</v>
      </c>
    </row>
    <row r="76" spans="1:1" x14ac:dyDescent="0.25">
      <c r="A76" s="1">
        <v>5</v>
      </c>
    </row>
    <row r="77" spans="1:1" x14ac:dyDescent="0.25">
      <c r="A77" s="1">
        <v>5</v>
      </c>
    </row>
    <row r="78" spans="1:1" x14ac:dyDescent="0.25">
      <c r="A78" s="3">
        <v>5</v>
      </c>
    </row>
    <row r="79" spans="1:1" x14ac:dyDescent="0.25">
      <c r="A79" s="1">
        <v>5</v>
      </c>
    </row>
    <row r="80" spans="1:1" x14ac:dyDescent="0.25">
      <c r="A80" s="3">
        <v>5</v>
      </c>
    </row>
    <row r="81" spans="1:1" x14ac:dyDescent="0.25">
      <c r="A81" s="1">
        <v>5</v>
      </c>
    </row>
    <row r="82" spans="1:1" x14ac:dyDescent="0.25">
      <c r="A82" s="1">
        <v>5</v>
      </c>
    </row>
    <row r="83" spans="1:1" x14ac:dyDescent="0.25">
      <c r="A83" s="1">
        <v>10</v>
      </c>
    </row>
    <row r="84" spans="1:1" x14ac:dyDescent="0.25">
      <c r="A84" s="1">
        <v>10</v>
      </c>
    </row>
    <row r="85" spans="1:1" x14ac:dyDescent="0.25">
      <c r="A85" s="3">
        <v>10</v>
      </c>
    </row>
    <row r="86" spans="1:1" x14ac:dyDescent="0.25">
      <c r="A86" s="1">
        <v>10</v>
      </c>
    </row>
    <row r="87" spans="1:1" x14ac:dyDescent="0.25">
      <c r="A87" s="3">
        <v>10</v>
      </c>
    </row>
    <row r="88" spans="1:1" x14ac:dyDescent="0.25">
      <c r="A88" s="1">
        <v>40</v>
      </c>
    </row>
  </sheetData>
  <sortState ref="A1:A89">
    <sortCondition ref="A1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 info about organisations</vt:lpstr>
      <vt:lpstr>Database used to run Matlab</vt:lpstr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2018-07-03T14:50:42Z</dcterms:created>
  <dcterms:modified xsi:type="dcterms:W3CDTF">2018-11-01T18:54:37Z</dcterms:modified>
  <cp:category/>
  <cp:contentStatus/>
</cp:coreProperties>
</file>