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sr\Downloads\"/>
    </mc:Choice>
  </mc:AlternateContent>
  <xr:revisionPtr revIDLastSave="0" documentId="13_ncr:1_{3528D995-4BD0-40BA-BD77-0A6255E0B132}" xr6:coauthVersionLast="45" xr6:coauthVersionMax="45" xr10:uidLastSave="{00000000-0000-0000-0000-000000000000}"/>
  <bookViews>
    <workbookView xWindow="-165" yWindow="-165" windowWidth="29130" windowHeight="15810" xr2:uid="{06CCF15E-6AF0-45EE-8713-936241655376}"/>
  </bookViews>
  <sheets>
    <sheet name="Döntési f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B30" i="1" l="1"/>
  <c r="B29" i="1" l="1"/>
  <c r="O19" i="1"/>
  <c r="O16" i="1"/>
  <c r="O13" i="1"/>
  <c r="O10" i="1"/>
  <c r="K19" i="1"/>
  <c r="K16" i="1"/>
  <c r="K13" i="1"/>
  <c r="K10" i="1"/>
  <c r="G19" i="1"/>
  <c r="G16" i="1"/>
  <c r="G13" i="1"/>
  <c r="G10" i="1"/>
  <c r="C19" i="1"/>
  <c r="C16" i="1"/>
  <c r="C13" i="1"/>
  <c r="C10" i="1"/>
  <c r="B4" i="1"/>
  <c r="B21" i="1" l="1"/>
  <c r="B22" i="1" s="1"/>
  <c r="N21" i="1"/>
  <c r="N22" i="1" s="1"/>
  <c r="J21" i="1"/>
  <c r="J22" i="1" s="1"/>
  <c r="F21" i="1"/>
  <c r="F22" i="1" s="1"/>
</calcChain>
</file>

<file path=xl/sharedStrings.xml><?xml version="1.0" encoding="utf-8"?>
<sst xmlns="http://schemas.openxmlformats.org/spreadsheetml/2006/main" count="83" uniqueCount="24">
  <si>
    <t>P:</t>
  </si>
  <si>
    <t>N:</t>
  </si>
  <si>
    <t>Összes</t>
  </si>
  <si>
    <t>Információigény</t>
  </si>
  <si>
    <t>Attribútum 1</t>
  </si>
  <si>
    <t>Levél 1</t>
  </si>
  <si>
    <t>Levél 2</t>
  </si>
  <si>
    <t>Levél 3</t>
  </si>
  <si>
    <t>Levél 4</t>
  </si>
  <si>
    <t>Maradék információigény:</t>
  </si>
  <si>
    <t>Információnyereség:</t>
  </si>
  <si>
    <t>Attribútum 2</t>
  </si>
  <si>
    <t>Attribútum 3</t>
  </si>
  <si>
    <t>Attribútum 4</t>
  </si>
  <si>
    <t>%</t>
  </si>
  <si>
    <t>Érzékenység (TPR)</t>
  </si>
  <si>
    <t>Ténylegesen pozitív</t>
  </si>
  <si>
    <t>Ténylegesen negatív</t>
  </si>
  <si>
    <t>Specifitás (TNR)</t>
  </si>
  <si>
    <t>Hipotésistér (10^x):</t>
  </si>
  <si>
    <t>Biztonság:</t>
  </si>
  <si>
    <t>Hiba:</t>
  </si>
  <si>
    <t>Minták száma:</t>
  </si>
  <si>
    <t>Kiértékelés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</si>
</sst>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0" borderId="6" xfId="0" applyBorder="1"/>
    <xf numFmtId="0" fontId="0" fillId="3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0" borderId="12" xfId="0" applyBorder="1"/>
    <xf numFmtId="0" fontId="0" fillId="3" borderId="13" xfId="0" applyFill="1" applyBorder="1"/>
    <xf numFmtId="0" fontId="0" fillId="0" borderId="9" xfId="0" applyBorder="1" applyAlignment="1">
      <alignment horizontal="center"/>
    </xf>
    <xf numFmtId="0" fontId="0" fillId="2" borderId="14" xfId="0" applyFill="1" applyBorder="1"/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BFE7-94ED-422D-9B25-E4867656B288}">
  <dimension ref="A1:O30"/>
  <sheetViews>
    <sheetView tabSelected="1" topLeftCell="A4" zoomScale="130" zoomScaleNormal="130" workbookViewId="0">
      <selection activeCell="D30" sqref="D30"/>
    </sheetView>
  </sheetViews>
  <sheetFormatPr defaultRowHeight="14.5" x14ac:dyDescent="0.35"/>
  <cols>
    <col min="1" max="1" width="24.54296875" bestFit="1" customWidth="1"/>
    <col min="2" max="2" width="15.54296875" bestFit="1" customWidth="1"/>
    <col min="3" max="3" width="9.26953125" customWidth="1"/>
    <col min="5" max="5" width="24.54296875" bestFit="1" customWidth="1"/>
    <col min="6" max="6" width="15.54296875" bestFit="1" customWidth="1"/>
    <col min="9" max="9" width="24.54296875" bestFit="1" customWidth="1"/>
    <col min="10" max="10" width="15.54296875" bestFit="1" customWidth="1"/>
    <col min="13" max="13" width="24.54296875" bestFit="1" customWidth="1"/>
    <col min="14" max="14" width="15.54296875" bestFit="1" customWidth="1"/>
  </cols>
  <sheetData>
    <row r="1" spans="1:15" x14ac:dyDescent="0.35">
      <c r="A1" s="5" t="s">
        <v>2</v>
      </c>
      <c r="B1" s="7"/>
    </row>
    <row r="2" spans="1:15" x14ac:dyDescent="0.35">
      <c r="A2" s="10" t="s">
        <v>0</v>
      </c>
      <c r="B2" s="9">
        <v>3200</v>
      </c>
    </row>
    <row r="3" spans="1:15" x14ac:dyDescent="0.35">
      <c r="A3" s="10" t="s">
        <v>1</v>
      </c>
      <c r="B3" s="9">
        <v>1850</v>
      </c>
    </row>
    <row r="4" spans="1:15" ht="15" thickBot="1" x14ac:dyDescent="0.4">
      <c r="A4" s="14" t="s">
        <v>3</v>
      </c>
      <c r="B4" s="17">
        <f>ROUND(-B2/(B2+B3)*LOG(B2/(B2+B3), 2)-B3/(B2+B3)*LOG(B3/(B2+B3), 2), 4)</f>
        <v>0.94779999999999998</v>
      </c>
    </row>
    <row r="6" spans="1:15" ht="15" thickBot="1" x14ac:dyDescent="0.4"/>
    <row r="7" spans="1:15" x14ac:dyDescent="0.35">
      <c r="A7" s="5" t="s">
        <v>4</v>
      </c>
      <c r="B7" s="6"/>
      <c r="C7" s="7"/>
      <c r="E7" s="5" t="s">
        <v>11</v>
      </c>
      <c r="F7" s="6"/>
      <c r="G7" s="7"/>
      <c r="I7" s="5" t="s">
        <v>12</v>
      </c>
      <c r="J7" s="6"/>
      <c r="K7" s="7"/>
      <c r="M7" s="5" t="s">
        <v>13</v>
      </c>
      <c r="N7" s="6"/>
      <c r="O7" s="7"/>
    </row>
    <row r="8" spans="1:15" x14ac:dyDescent="0.35">
      <c r="A8" s="8" t="s">
        <v>5</v>
      </c>
      <c r="B8" s="4" t="s">
        <v>0</v>
      </c>
      <c r="C8" s="9">
        <v>242</v>
      </c>
      <c r="E8" s="8" t="s">
        <v>5</v>
      </c>
      <c r="F8" s="4" t="s">
        <v>0</v>
      </c>
      <c r="G8" s="9">
        <v>0</v>
      </c>
      <c r="I8" s="8" t="s">
        <v>5</v>
      </c>
      <c r="J8" s="4" t="s">
        <v>0</v>
      </c>
      <c r="K8" s="9">
        <v>2958</v>
      </c>
      <c r="M8" s="8" t="s">
        <v>5</v>
      </c>
      <c r="N8" s="4" t="s">
        <v>0</v>
      </c>
      <c r="O8" s="9">
        <v>242</v>
      </c>
    </row>
    <row r="9" spans="1:15" x14ac:dyDescent="0.35">
      <c r="A9" s="10"/>
      <c r="B9" s="4" t="s">
        <v>1</v>
      </c>
      <c r="C9" s="9">
        <v>394</v>
      </c>
      <c r="E9" s="10"/>
      <c r="F9" s="4" t="s">
        <v>1</v>
      </c>
      <c r="G9" s="9">
        <v>1456</v>
      </c>
      <c r="I9" s="10"/>
      <c r="J9" s="4" t="s">
        <v>1</v>
      </c>
      <c r="K9" s="9">
        <v>0</v>
      </c>
      <c r="M9" s="10"/>
      <c r="N9" s="4" t="s">
        <v>1</v>
      </c>
      <c r="O9" s="9">
        <v>394</v>
      </c>
    </row>
    <row r="10" spans="1:15" x14ac:dyDescent="0.35">
      <c r="A10" s="10"/>
      <c r="B10" s="4" t="s">
        <v>3</v>
      </c>
      <c r="C10" s="11">
        <f>ROUND(IF(C8*C9=0, 0, -C8/(C8+C9)*LOG(C8/(C8+C9), 2)-C9/(C8+C9)*LOG(C9/(C8+C9), 2)), 4)</f>
        <v>0.95840000000000003</v>
      </c>
      <c r="E10" s="10"/>
      <c r="F10" s="4" t="s">
        <v>3</v>
      </c>
      <c r="G10" s="11">
        <f>ROUND(IF(G8*G9=0, 0, -G8/(G8+G9)*LOG(G8/(G8+G9), 2)-G9/(G8+G9)*LOG(G9/(G8+G9), 2)), 4)</f>
        <v>0</v>
      </c>
      <c r="I10" s="10"/>
      <c r="J10" s="4" t="s">
        <v>3</v>
      </c>
      <c r="K10" s="11">
        <f>ROUND(IF(K8*K9=0, 0, -K8/(K8+K9)*LOG(K8/(K8+K9), 2)-K9/(K8+K9)*LOG(K9/(K8+K9), 2)), 4)</f>
        <v>0</v>
      </c>
      <c r="M10" s="10"/>
      <c r="N10" s="4" t="s">
        <v>3</v>
      </c>
      <c r="O10" s="11">
        <f>ROUND(IF(O8*O9=0, 0, -O8/(O8+O9)*LOG(O8/(O8+O9), 2)-O9/(O8+O9)*LOG(O9/(O8+O9), 2)), 4)</f>
        <v>0.95840000000000003</v>
      </c>
    </row>
    <row r="11" spans="1:15" x14ac:dyDescent="0.35">
      <c r="A11" s="8" t="s">
        <v>6</v>
      </c>
      <c r="B11" s="4" t="s">
        <v>0</v>
      </c>
      <c r="C11" s="12">
        <v>44</v>
      </c>
      <c r="E11" s="8" t="s">
        <v>6</v>
      </c>
      <c r="F11" s="4" t="s">
        <v>0</v>
      </c>
      <c r="G11" s="12">
        <v>0</v>
      </c>
      <c r="I11" s="8" t="s">
        <v>6</v>
      </c>
      <c r="J11" s="4" t="s">
        <v>0</v>
      </c>
      <c r="K11" s="12">
        <v>0</v>
      </c>
      <c r="M11" s="8" t="s">
        <v>6</v>
      </c>
      <c r="N11" s="4" t="s">
        <v>0</v>
      </c>
      <c r="O11" s="12">
        <v>0</v>
      </c>
    </row>
    <row r="12" spans="1:15" x14ac:dyDescent="0.35">
      <c r="A12" s="10"/>
      <c r="B12" s="4" t="s">
        <v>1</v>
      </c>
      <c r="C12" s="9">
        <v>0</v>
      </c>
      <c r="E12" s="10"/>
      <c r="F12" s="4" t="s">
        <v>1</v>
      </c>
      <c r="G12" s="9">
        <v>0</v>
      </c>
      <c r="I12" s="10"/>
      <c r="J12" s="4" t="s">
        <v>1</v>
      </c>
      <c r="K12" s="9">
        <v>0</v>
      </c>
      <c r="M12" s="10"/>
      <c r="N12" s="4" t="s">
        <v>1</v>
      </c>
      <c r="O12" s="9">
        <v>1456</v>
      </c>
    </row>
    <row r="13" spans="1:15" x14ac:dyDescent="0.35">
      <c r="A13" s="10"/>
      <c r="B13" s="4"/>
      <c r="C13" s="11">
        <f>ROUND(IF(C11*C12=0, 0, -C11/(C11+C12)*LOG(C11/(C11+C12), 2)-C12/(C11+C12)*LOG(C12/(C11+C12), 2)), 4)</f>
        <v>0</v>
      </c>
      <c r="E13" s="10"/>
      <c r="F13" s="4"/>
      <c r="G13" s="11">
        <f>ROUND(IF(G11*G12=0, 0, -G11/(G11+G12)*LOG(G11/(G11+G12), 2)-G12/(G11+G12)*LOG(G12/(G11+G12), 2)), 4)</f>
        <v>0</v>
      </c>
      <c r="I13" s="10"/>
      <c r="J13" s="4"/>
      <c r="K13" s="11">
        <f>ROUND(IF(K11*K12=0, 0, -K11/(K11+K12)*LOG(K11/(K11+K12), 2)-K12/(K11+K12)*LOG(K12/(K11+K12), 2)), 4)</f>
        <v>0</v>
      </c>
      <c r="M13" s="10"/>
      <c r="N13" s="4"/>
      <c r="O13" s="11">
        <f>ROUND(IF(O11*O12=0, 0, -O11/(O11+O12)*LOG(O11/(O11+O12), 2)-O12/(O11+O12)*LOG(O12/(O11+O12), 2)), 4)</f>
        <v>0</v>
      </c>
    </row>
    <row r="14" spans="1:15" x14ac:dyDescent="0.35">
      <c r="A14" s="8" t="s">
        <v>7</v>
      </c>
      <c r="B14" s="4" t="s">
        <v>0</v>
      </c>
      <c r="C14" s="12">
        <v>0</v>
      </c>
      <c r="E14" s="8" t="s">
        <v>7</v>
      </c>
      <c r="F14" s="4" t="s">
        <v>0</v>
      </c>
      <c r="G14" s="12">
        <v>0</v>
      </c>
      <c r="I14" s="8" t="s">
        <v>7</v>
      </c>
      <c r="J14" s="4" t="s">
        <v>0</v>
      </c>
      <c r="K14" s="12">
        <v>0</v>
      </c>
      <c r="M14" s="8" t="s">
        <v>7</v>
      </c>
      <c r="N14" s="4" t="s">
        <v>0</v>
      </c>
      <c r="O14" s="12">
        <v>2958</v>
      </c>
    </row>
    <row r="15" spans="1:15" x14ac:dyDescent="0.35">
      <c r="A15" s="10"/>
      <c r="B15" s="4" t="s">
        <v>1</v>
      </c>
      <c r="C15" s="9">
        <v>0</v>
      </c>
      <c r="E15" s="10"/>
      <c r="F15" s="4" t="s">
        <v>1</v>
      </c>
      <c r="G15" s="9">
        <v>0</v>
      </c>
      <c r="I15" s="10"/>
      <c r="J15" s="4" t="s">
        <v>1</v>
      </c>
      <c r="K15" s="9">
        <v>0</v>
      </c>
      <c r="M15" s="10"/>
      <c r="N15" s="4" t="s">
        <v>1</v>
      </c>
      <c r="O15" s="9">
        <v>0</v>
      </c>
    </row>
    <row r="16" spans="1:15" x14ac:dyDescent="0.35">
      <c r="A16" s="10"/>
      <c r="B16" s="4"/>
      <c r="C16" s="11">
        <f>ROUND(IF(C14*C15=0, 0, -C14/(C14+C15)*LOG(C14/(C14+C15), 2)-C15/(C14+C15)*LOG(C15/(C14+C15), 2)), 4)</f>
        <v>0</v>
      </c>
      <c r="E16" s="10"/>
      <c r="F16" s="4"/>
      <c r="G16" s="11">
        <f>ROUND(IF(G14*G15=0, 0, -G14/(G14+G15)*LOG(G14/(G14+G15), 2)-G15/(G14+G15)*LOG(G15/(G14+G15), 2)), 4)</f>
        <v>0</v>
      </c>
      <c r="I16" s="10"/>
      <c r="J16" s="4"/>
      <c r="K16" s="11">
        <f>ROUND(IF(K14*K15=0, 0, -K14/(K14+K15)*LOG(K14/(K14+K15), 2)-K15/(K14+K15)*LOG(K15/(K14+K15), 2)), 4)</f>
        <v>0</v>
      </c>
      <c r="M16" s="10"/>
      <c r="N16" s="4"/>
      <c r="O16" s="11">
        <f>ROUND(IF(O14*O15=0, 0, -O14/(O14+O15)*LOG(O14/(O14+O15), 2)-O15/(O14+O15)*LOG(O15/(O14+O15), 2)), 4)</f>
        <v>0</v>
      </c>
    </row>
    <row r="17" spans="1:15" x14ac:dyDescent="0.35">
      <c r="A17" s="8" t="s">
        <v>8</v>
      </c>
      <c r="B17" s="4" t="s">
        <v>0</v>
      </c>
      <c r="C17" s="12">
        <v>0</v>
      </c>
      <c r="E17" s="8" t="s">
        <v>8</v>
      </c>
      <c r="F17" s="4" t="s">
        <v>0</v>
      </c>
      <c r="G17" s="12">
        <v>0</v>
      </c>
      <c r="I17" s="8" t="s">
        <v>8</v>
      </c>
      <c r="J17" s="4" t="s">
        <v>0</v>
      </c>
      <c r="K17" s="12">
        <v>0</v>
      </c>
      <c r="M17" s="8" t="s">
        <v>8</v>
      </c>
      <c r="N17" s="4" t="s">
        <v>0</v>
      </c>
      <c r="O17" s="12">
        <v>0</v>
      </c>
    </row>
    <row r="18" spans="1:15" x14ac:dyDescent="0.35">
      <c r="A18" s="10"/>
      <c r="B18" s="4" t="s">
        <v>1</v>
      </c>
      <c r="C18" s="9">
        <v>0</v>
      </c>
      <c r="E18" s="10"/>
      <c r="F18" s="4" t="s">
        <v>1</v>
      </c>
      <c r="G18" s="9">
        <v>0</v>
      </c>
      <c r="I18" s="10"/>
      <c r="J18" s="4" t="s">
        <v>1</v>
      </c>
      <c r="K18" s="9">
        <v>0</v>
      </c>
      <c r="M18" s="10"/>
      <c r="N18" s="4" t="s">
        <v>1</v>
      </c>
      <c r="O18" s="9">
        <v>0</v>
      </c>
    </row>
    <row r="19" spans="1:15" x14ac:dyDescent="0.35">
      <c r="A19" s="10"/>
      <c r="B19" s="4"/>
      <c r="C19" s="11">
        <f>ROUND(IF(C17*C18=0, 0, -C17/(C17+C18)*LOG(C17/(C17+C18), 2)-C18/(C17+C18)*LOG(C18/(C17+C18), 2)), 4)</f>
        <v>0</v>
      </c>
      <c r="E19" s="10"/>
      <c r="F19" s="4"/>
      <c r="G19" s="11">
        <f>ROUND(IF(G17*G18=0, 0, -G17/(G17+G18)*LOG(G17/(G17+G18), 2)-G18/(G17+G18)*LOG(G18/(G17+G18), 2)), 4)</f>
        <v>0</v>
      </c>
      <c r="I19" s="10"/>
      <c r="J19" s="4"/>
      <c r="K19" s="11">
        <f>ROUND(IF(K17*K18=0, 0, -K17/(K17+K18)*LOG(K17/(K17+K18), 2)-K18/(K17+K18)*LOG(K18/(K17+K18), 2)), 4)</f>
        <v>0</v>
      </c>
      <c r="M19" s="10"/>
      <c r="N19" s="4"/>
      <c r="O19" s="11">
        <f>ROUND(IF(O17*O18=0, 0, -O17/(O17+O18)*LOG(O17/(O17+O18), 2)-O18/(O17+O18)*LOG(O18/(O17+O18), 2)), 4)</f>
        <v>0</v>
      </c>
    </row>
    <row r="20" spans="1:15" x14ac:dyDescent="0.35">
      <c r="A20" s="10"/>
      <c r="B20" s="4"/>
      <c r="C20" s="13"/>
      <c r="E20" s="10"/>
      <c r="F20" s="4"/>
      <c r="G20" s="13"/>
      <c r="I20" s="10"/>
      <c r="J20" s="4"/>
      <c r="K20" s="13"/>
      <c r="M20" s="10"/>
      <c r="N20" s="4"/>
      <c r="O20" s="13"/>
    </row>
    <row r="21" spans="1:15" x14ac:dyDescent="0.35">
      <c r="A21" s="10" t="s">
        <v>9</v>
      </c>
      <c r="B21" s="2">
        <f>ROUND((C8+C9)/($B$2+$B$3)*C10+(C11+C12)/($B$2+$B$3)*C13+(C14+C15)/($B$2+$B$3)*C16+(C17+C18)/($B$2+$B$3)*C19, 4)</f>
        <v>0.1207</v>
      </c>
      <c r="C21" s="13"/>
      <c r="E21" s="10" t="s">
        <v>9</v>
      </c>
      <c r="F21" s="2">
        <f>ROUND((G8+G9)/($B$2+$B$3)*G10+(G11+G12)/($B$2+$B$3)*G13+(G14+G15)/($B$2+$B$3)*G16+(G17+G18)/($B$2+$B$3)*G19, 4)</f>
        <v>0</v>
      </c>
      <c r="G21" s="13"/>
      <c r="I21" s="10" t="s">
        <v>9</v>
      </c>
      <c r="J21" s="2">
        <f>ROUND((K8+K9)/($B$2+$B$3)*K10+(K11+K12)/($B$2+$B$3)*K13+(K14+K15)/($B$2+$B$3)*K16+(K17+K18)/($B$2+$B$3)*K19, 4)</f>
        <v>0</v>
      </c>
      <c r="K21" s="13"/>
      <c r="M21" s="10" t="s">
        <v>9</v>
      </c>
      <c r="N21" s="2">
        <f>ROUND((O8+O9)/($B$2+$B$3)*O10+(O11+O12)/($B$2+$B$3)*O13+(O14+O15)/($B$2+$B$3)*O16+(O17+O18)/($B$2+$B$3)*O19, 4)</f>
        <v>0.1207</v>
      </c>
      <c r="O21" s="13"/>
    </row>
    <row r="22" spans="1:15" ht="15" thickBot="1" x14ac:dyDescent="0.4">
      <c r="A22" s="14" t="s">
        <v>10</v>
      </c>
      <c r="B22" s="15">
        <f>ROUND($B$4-B21, 4)</f>
        <v>0.82709999999999995</v>
      </c>
      <c r="C22" s="16"/>
      <c r="E22" s="14" t="s">
        <v>10</v>
      </c>
      <c r="F22" s="15">
        <f>ROUND($B$4-F21, 4)</f>
        <v>0.94779999999999998</v>
      </c>
      <c r="G22" s="16"/>
      <c r="I22" s="14" t="s">
        <v>10</v>
      </c>
      <c r="J22" s="15">
        <f>ROUND($B$4-J21, 4)</f>
        <v>0.94779999999999998</v>
      </c>
      <c r="K22" s="16"/>
      <c r="M22" s="14" t="s">
        <v>10</v>
      </c>
      <c r="N22" s="15">
        <f>ROUND($B$4-N21, 4)</f>
        <v>0.82709999999999995</v>
      </c>
      <c r="O22" s="16"/>
    </row>
    <row r="23" spans="1:15" ht="15" thickBot="1" x14ac:dyDescent="0.4"/>
    <row r="24" spans="1:15" ht="15" thickBot="1" x14ac:dyDescent="0.4">
      <c r="A24" s="5" t="s">
        <v>23</v>
      </c>
      <c r="B24" s="6"/>
      <c r="C24" s="7"/>
    </row>
    <row r="25" spans="1:15" x14ac:dyDescent="0.35">
      <c r="A25" s="10" t="s">
        <v>0</v>
      </c>
      <c r="B25" s="1">
        <v>1600</v>
      </c>
      <c r="C25" s="13"/>
      <c r="E25" s="5" t="s">
        <v>19</v>
      </c>
      <c r="F25" s="19">
        <v>5</v>
      </c>
      <c r="G25" s="7"/>
    </row>
    <row r="26" spans="1:15" x14ac:dyDescent="0.35">
      <c r="A26" s="10" t="s">
        <v>1</v>
      </c>
      <c r="B26" s="1">
        <v>500</v>
      </c>
      <c r="C26" s="13"/>
      <c r="E26" s="10" t="s">
        <v>20</v>
      </c>
      <c r="F26" s="1">
        <v>99.8</v>
      </c>
      <c r="G26" s="20" t="s">
        <v>14</v>
      </c>
    </row>
    <row r="27" spans="1:15" x14ac:dyDescent="0.35">
      <c r="A27" s="10" t="s">
        <v>16</v>
      </c>
      <c r="B27" s="1">
        <v>80</v>
      </c>
      <c r="C27" s="18" t="s">
        <v>14</v>
      </c>
      <c r="E27" s="10" t="s">
        <v>21</v>
      </c>
      <c r="F27" s="1">
        <v>3.7</v>
      </c>
      <c r="G27" s="20" t="s">
        <v>14</v>
      </c>
    </row>
    <row r="28" spans="1:15" ht="15" thickBot="1" x14ac:dyDescent="0.4">
      <c r="A28" s="10" t="s">
        <v>17</v>
      </c>
      <c r="B28" s="1">
        <v>88</v>
      </c>
      <c r="C28" s="18" t="s">
        <v>14</v>
      </c>
      <c r="E28" s="14" t="s">
        <v>22</v>
      </c>
      <c r="F28" s="15">
        <f>ROUND(1/(F27/100)*(F25*LN(10)-LN((100-F26)/100)), 4)</f>
        <v>479.1225</v>
      </c>
      <c r="G28" s="16"/>
    </row>
    <row r="29" spans="1:15" x14ac:dyDescent="0.35">
      <c r="A29" s="10" t="s">
        <v>15</v>
      </c>
      <c r="B29" s="3">
        <f>ROUND((B25*B27/100)/(B25*B27/100 +B26-B26*B28/100), 4)</f>
        <v>0.95520000000000005</v>
      </c>
      <c r="C29" s="13"/>
    </row>
    <row r="30" spans="1:15" ht="15" thickBot="1" x14ac:dyDescent="0.4">
      <c r="A30" s="14" t="s">
        <v>18</v>
      </c>
      <c r="B30" s="15">
        <f>ROUND((B26*B28/100)/(B26*B28/100 +B25-B25*B27/100), 4)</f>
        <v>0.57889999999999997</v>
      </c>
      <c r="C3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Döntési 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Akos Rittgasszer</cp:lastModifiedBy>
  <dcterms:created xsi:type="dcterms:W3CDTF">2020-12-16T10:59:21Z</dcterms:created>
  <dcterms:modified xsi:type="dcterms:W3CDTF">2020-12-18T14:19:27Z</dcterms:modified>
</cp:coreProperties>
</file>