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>
    <definedName hidden="1" localSheetId="0" name="_xlnm._FilterDatabase">'Лист1'!$A$1:$F$30</definedName>
  </definedNames>
  <calcPr/>
</workbook>
</file>

<file path=xl/sharedStrings.xml><?xml version="1.0" encoding="utf-8"?>
<sst xmlns="http://schemas.openxmlformats.org/spreadsheetml/2006/main" count="93" uniqueCount="66">
  <si>
    <t>species</t>
  </si>
  <si>
    <t>average head-body lengths, mm</t>
  </si>
  <si>
    <t>rank</t>
  </si>
  <si>
    <t>animaldiversity.org</t>
  </si>
  <si>
    <r>
      <rPr/>
      <t xml:space="preserve">Handbook of the Mammals of the World Vol 8 (via </t>
    </r>
    <r>
      <rPr>
        <color rgb="FF1155CC"/>
        <u/>
      </rPr>
      <t>plazi.org</t>
    </r>
    <r>
      <rPr/>
      <t>)</t>
    </r>
  </si>
  <si>
    <t>worldspecies.org</t>
  </si>
  <si>
    <t>Microgale parvula</t>
  </si>
  <si>
    <t>s</t>
  </si>
  <si>
    <t>45-65 mm</t>
  </si>
  <si>
    <t>Microgale majori</t>
  </si>
  <si>
    <t>52-66 mm</t>
  </si>
  <si>
    <t>Microgale pusilla</t>
  </si>
  <si>
    <t>6 cm</t>
  </si>
  <si>
    <t>Microgale jenkinsae</t>
  </si>
  <si>
    <t>59-62 mm</t>
  </si>
  <si>
    <t>Geogale aurita</t>
  </si>
  <si>
    <t>60 to 75 mm</t>
  </si>
  <si>
    <t>Microgale jobihely</t>
  </si>
  <si>
    <t>53 - 80 mm</t>
  </si>
  <si>
    <t>Microgale brevicaudata</t>
  </si>
  <si>
    <t>6.6 to 7 cm</t>
  </si>
  <si>
    <t>Microgale grandidieri</t>
  </si>
  <si>
    <t>M</t>
  </si>
  <si>
    <t>Microgale nasoloi</t>
  </si>
  <si>
    <t>70 - 81 mm</t>
  </si>
  <si>
    <t>Microgale principula</t>
  </si>
  <si>
    <t>69 - 89 mm</t>
  </si>
  <si>
    <t>Microgale drouhardi</t>
  </si>
  <si>
    <t>8 cm</t>
  </si>
  <si>
    <t>Microgale fotsifotsy</t>
  </si>
  <si>
    <t>Microgale monticola</t>
  </si>
  <si>
    <t>72-90 mm</t>
  </si>
  <si>
    <t>Nesogale talazaci</t>
  </si>
  <si>
    <t>40 to 130 mm</t>
  </si>
  <si>
    <t>Microgale taiva</t>
  </si>
  <si>
    <t>9 cm</t>
  </si>
  <si>
    <t>Microgale thomasi</t>
  </si>
  <si>
    <t>75-112 mm</t>
  </si>
  <si>
    <t>10 cm</t>
  </si>
  <si>
    <t>Oryzorictes tetradactylus</t>
  </si>
  <si>
    <t>Nesogale dobsoni</t>
  </si>
  <si>
    <t>92-114 mm</t>
  </si>
  <si>
    <t>Microgale soricoides</t>
  </si>
  <si>
    <t>11 cm</t>
  </si>
  <si>
    <t>Oryzorictes hova</t>
  </si>
  <si>
    <t>L</t>
  </si>
  <si>
    <t>112.8 mm</t>
  </si>
  <si>
    <t>Microgale longicaudata</t>
  </si>
  <si>
    <t xml:space="preserve">75 to 158 mm </t>
  </si>
  <si>
    <t>Microgale cowani</t>
  </si>
  <si>
    <t>131.3 mm</t>
  </si>
  <si>
    <t>Hemicentetes nigriceps</t>
  </si>
  <si>
    <t>120 to 160 mm</t>
  </si>
  <si>
    <t>Hemicentetes semispinosus</t>
  </si>
  <si>
    <t>140 mm</t>
  </si>
  <si>
    <t>Microgale gymnorhyncha</t>
  </si>
  <si>
    <t>138-176 mm</t>
  </si>
  <si>
    <t>Microgale dryas</t>
  </si>
  <si>
    <t>170 to 180 mm</t>
  </si>
  <si>
    <t>Microgale gracilis</t>
  </si>
  <si>
    <t>165 to 190 mm</t>
  </si>
  <si>
    <t>Setifer setosus</t>
  </si>
  <si>
    <t>160 to 225 mm</t>
  </si>
  <si>
    <t>Tenrec ecaudatus</t>
  </si>
  <si>
    <t>XL</t>
  </si>
  <si>
    <t>265 to 390 mm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</si>
</sst>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</font>
    <font>
      <i/>
      <color theme="1"/>
      <name val="Arial"/>
      <scheme val="minor"/>
    </font>
    <font>
      <sz val="9.0"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1"/>
    </xf>
    <xf borderId="0" fillId="0" fontId="2" numFmtId="0" xfId="0" applyAlignment="1" applyFont="1">
      <alignment readingOrder="0" shrinkToFit="0" wrapText="1"/>
    </xf>
    <xf borderId="0" fillId="0" fontId="1" numFmtId="0" xfId="0" applyAlignment="1" applyFont="1">
      <alignment shrinkToFit="0" wrapText="1"/>
    </xf>
    <xf borderId="0" fillId="0" fontId="3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animaldiversity.org/" TargetMode="External"/><Relationship Id="rId2" Type="http://schemas.openxmlformats.org/officeDocument/2006/relationships/hyperlink" Target="http://plazi.org/" TargetMode="External"/><Relationship Id="rId3" Type="http://schemas.openxmlformats.org/officeDocument/2006/relationships/hyperlink" Target="http://worldspecies.org/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38"/>
    <col customWidth="1" min="2" max="2" width="14.88"/>
    <col customWidth="1" min="4" max="4" width="20.25"/>
    <col customWidth="1" min="5" max="5" width="27.88"/>
    <col customWidth="1" min="6" max="6" width="17.13"/>
  </cols>
  <sheetData>
    <row r="1" ht="30.0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</row>
    <row r="2">
      <c r="A2" s="4" t="s">
        <v>6</v>
      </c>
      <c r="B2" s="5">
        <v>55.0</v>
      </c>
      <c r="C2" s="5" t="s">
        <v>7</v>
      </c>
      <c r="E2" s="5" t="s">
        <v>8</v>
      </c>
    </row>
    <row r="3">
      <c r="A3" s="4" t="s">
        <v>9</v>
      </c>
      <c r="B3" s="6">
        <f>AVERAGE(52,66)</f>
        <v>59</v>
      </c>
      <c r="C3" s="5" t="s">
        <v>7</v>
      </c>
      <c r="E3" s="5" t="s">
        <v>10</v>
      </c>
    </row>
    <row r="4">
      <c r="A4" s="4" t="s">
        <v>11</v>
      </c>
      <c r="B4" s="5">
        <v>60.0</v>
      </c>
      <c r="C4" s="5" t="s">
        <v>7</v>
      </c>
      <c r="F4" s="5" t="s">
        <v>12</v>
      </c>
    </row>
    <row r="5">
      <c r="A5" s="4" t="s">
        <v>13</v>
      </c>
      <c r="B5" s="6">
        <f>AVERAGE(59,62)</f>
        <v>60.5</v>
      </c>
      <c r="C5" s="5" t="s">
        <v>7</v>
      </c>
      <c r="E5" s="5" t="s">
        <v>14</v>
      </c>
    </row>
    <row r="6">
      <c r="A6" s="4" t="s">
        <v>15</v>
      </c>
      <c r="B6" s="6">
        <f>AVERAGE(60, 70)</f>
        <v>65</v>
      </c>
      <c r="C6" s="5" t="s">
        <v>7</v>
      </c>
      <c r="D6" s="5" t="s">
        <v>16</v>
      </c>
    </row>
    <row r="7">
      <c r="A7" s="4" t="s">
        <v>17</v>
      </c>
      <c r="B7" s="6">
        <f>AVERAGE(53,80)</f>
        <v>66.5</v>
      </c>
      <c r="C7" s="5" t="s">
        <v>7</v>
      </c>
      <c r="E7" s="5" t="s">
        <v>18</v>
      </c>
    </row>
    <row r="8">
      <c r="A8" s="4" t="s">
        <v>19</v>
      </c>
      <c r="B8" s="6">
        <f>10*(AVERAGE(6.6,7))</f>
        <v>68</v>
      </c>
      <c r="C8" s="5" t="s">
        <v>7</v>
      </c>
      <c r="D8" s="5" t="s">
        <v>20</v>
      </c>
    </row>
    <row r="9">
      <c r="A9" s="4" t="s">
        <v>21</v>
      </c>
      <c r="B9" s="5">
        <v>75.0</v>
      </c>
      <c r="C9" s="5" t="s">
        <v>22</v>
      </c>
      <c r="E9" s="5"/>
    </row>
    <row r="10">
      <c r="A10" s="4" t="s">
        <v>23</v>
      </c>
      <c r="B10" s="6">
        <f>AVERAGE(70,81)</f>
        <v>75.5</v>
      </c>
      <c r="C10" s="5" t="s">
        <v>22</v>
      </c>
      <c r="E10" s="5" t="s">
        <v>24</v>
      </c>
    </row>
    <row r="11">
      <c r="A11" s="4" t="s">
        <v>25</v>
      </c>
      <c r="B11" s="5">
        <v>79.0</v>
      </c>
      <c r="C11" s="5" t="s">
        <v>22</v>
      </c>
      <c r="E11" s="5" t="s">
        <v>26</v>
      </c>
    </row>
    <row r="12">
      <c r="A12" s="4" t="s">
        <v>27</v>
      </c>
      <c r="B12" s="5">
        <v>80.0</v>
      </c>
      <c r="C12" s="5" t="s">
        <v>22</v>
      </c>
      <c r="E12" s="5"/>
      <c r="F12" s="5" t="s">
        <v>28</v>
      </c>
    </row>
    <row r="13">
      <c r="A13" s="4" t="s">
        <v>29</v>
      </c>
      <c r="B13" s="5">
        <v>80.0</v>
      </c>
      <c r="C13" s="5" t="s">
        <v>22</v>
      </c>
      <c r="E13" s="5"/>
      <c r="F13" s="5" t="s">
        <v>28</v>
      </c>
    </row>
    <row r="14">
      <c r="A14" s="4" t="s">
        <v>30</v>
      </c>
      <c r="B14" s="6">
        <f>AVERAGE(72,90)</f>
        <v>81</v>
      </c>
      <c r="C14" s="5" t="s">
        <v>22</v>
      </c>
      <c r="E14" s="5" t="s">
        <v>31</v>
      </c>
    </row>
    <row r="15">
      <c r="A15" s="4" t="s">
        <v>32</v>
      </c>
      <c r="B15" s="6">
        <f>AVERAGE(40,130)</f>
        <v>85</v>
      </c>
      <c r="C15" s="5" t="s">
        <v>22</v>
      </c>
      <c r="D15" s="5" t="s">
        <v>33</v>
      </c>
    </row>
    <row r="16">
      <c r="A16" s="4" t="s">
        <v>34</v>
      </c>
      <c r="B16" s="5">
        <v>90.0</v>
      </c>
      <c r="C16" s="5" t="s">
        <v>22</v>
      </c>
      <c r="F16" s="5" t="s">
        <v>35</v>
      </c>
    </row>
    <row r="17">
      <c r="A17" s="4" t="s">
        <v>36</v>
      </c>
      <c r="B17" s="6">
        <f>AVERAGE(75,112)</f>
        <v>93.5</v>
      </c>
      <c r="C17" s="5" t="s">
        <v>22</v>
      </c>
      <c r="E17" s="5" t="s">
        <v>37</v>
      </c>
      <c r="F17" s="5" t="s">
        <v>38</v>
      </c>
    </row>
    <row r="18">
      <c r="A18" s="4" t="s">
        <v>39</v>
      </c>
      <c r="B18" s="5">
        <v>100.0</v>
      </c>
      <c r="C18" s="5" t="s">
        <v>22</v>
      </c>
      <c r="F18" s="5" t="s">
        <v>38</v>
      </c>
    </row>
    <row r="19">
      <c r="A19" s="4" t="s">
        <v>40</v>
      </c>
      <c r="B19" s="6">
        <f>AVERAGE(92,114)</f>
        <v>103</v>
      </c>
      <c r="C19" s="5" t="s">
        <v>22</v>
      </c>
      <c r="D19" s="5" t="s">
        <v>41</v>
      </c>
    </row>
    <row r="20">
      <c r="A20" s="4" t="s">
        <v>42</v>
      </c>
      <c r="B20" s="5">
        <v>110.0</v>
      </c>
      <c r="C20" s="5" t="s">
        <v>22</v>
      </c>
      <c r="F20" s="5" t="s">
        <v>43</v>
      </c>
    </row>
    <row r="21">
      <c r="A21" s="4" t="s">
        <v>44</v>
      </c>
      <c r="B21" s="5">
        <v>112.8</v>
      </c>
      <c r="C21" s="5" t="s">
        <v>45</v>
      </c>
      <c r="D21" s="5" t="s">
        <v>46</v>
      </c>
    </row>
    <row r="22">
      <c r="A22" s="4" t="s">
        <v>47</v>
      </c>
      <c r="B22" s="6">
        <f>AVERAGE(75,158)</f>
        <v>116.5</v>
      </c>
      <c r="C22" s="5" t="s">
        <v>45</v>
      </c>
      <c r="D22" s="5" t="s">
        <v>48</v>
      </c>
    </row>
    <row r="23">
      <c r="A23" s="4" t="s">
        <v>49</v>
      </c>
      <c r="B23" s="5">
        <v>131.3</v>
      </c>
      <c r="C23" s="5" t="s">
        <v>45</v>
      </c>
      <c r="D23" s="5" t="s">
        <v>50</v>
      </c>
    </row>
    <row r="24">
      <c r="A24" s="4" t="s">
        <v>51</v>
      </c>
      <c r="B24" s="7">
        <f>AVERAGE(120,160)</f>
        <v>140</v>
      </c>
      <c r="C24" s="5" t="s">
        <v>45</v>
      </c>
      <c r="D24" s="5" t="s">
        <v>52</v>
      </c>
    </row>
    <row r="25">
      <c r="A25" s="4" t="s">
        <v>53</v>
      </c>
      <c r="B25" s="5">
        <v>140.0</v>
      </c>
      <c r="C25" s="5" t="s">
        <v>45</v>
      </c>
      <c r="D25" s="5" t="s">
        <v>54</v>
      </c>
    </row>
    <row r="26">
      <c r="A26" s="4" t="s">
        <v>55</v>
      </c>
      <c r="B26" s="6">
        <f>AVERAGE(138,176)</f>
        <v>157</v>
      </c>
      <c r="C26" s="5" t="s">
        <v>45</v>
      </c>
      <c r="D26" s="5" t="s">
        <v>56</v>
      </c>
    </row>
    <row r="27">
      <c r="A27" s="4" t="s">
        <v>57</v>
      </c>
      <c r="B27" s="5">
        <v>175.0</v>
      </c>
      <c r="C27" s="5" t="s">
        <v>45</v>
      </c>
      <c r="D27" s="5" t="s">
        <v>58</v>
      </c>
    </row>
    <row r="28">
      <c r="A28" s="4" t="s">
        <v>59</v>
      </c>
      <c r="B28" s="6">
        <f>AVERAGE(165,190)</f>
        <v>177.5</v>
      </c>
      <c r="C28" s="5" t="s">
        <v>45</v>
      </c>
      <c r="D28" s="5" t="s">
        <v>60</v>
      </c>
    </row>
    <row r="29">
      <c r="A29" s="4" t="s">
        <v>61</v>
      </c>
      <c r="B29" s="6">
        <f>AVERAGE(160,225)</f>
        <v>192.5</v>
      </c>
      <c r="C29" s="5" t="s">
        <v>45</v>
      </c>
      <c r="D29" s="5" t="s">
        <v>62</v>
      </c>
    </row>
    <row r="30">
      <c r="A30" s="4" t="s">
        <v>63</v>
      </c>
      <c r="B30" s="6">
        <f>AVERAGE(265,390)</f>
        <v>327.5</v>
      </c>
      <c r="C30" s="5" t="s">
        <v>64</v>
      </c>
      <c r="D30" s="5" t="s">
        <v>65</v>
      </c>
    </row>
  </sheetData>
  <autoFilter ref="$A$1:$F$30"/>
  <hyperlinks>
    <hyperlink r:id="rId1" ref="D1"/>
    <hyperlink r:id="rId2" ref="E1"/>
    <hyperlink r:id="rId3" ref="F1"/>
  </hyperlinks>
  <drawing r:id="rId4"/>
</worksheet>
</file>