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3715" windowHeight="9795" activeTab="10"/>
  </bookViews>
  <sheets>
    <sheet name="CONOPT" sheetId="1" r:id="rId1"/>
    <sheet name="filter" sheetId="2" r:id="rId2"/>
    <sheet name="Ipopt" sheetId="11" r:id="rId3"/>
    <sheet name="KNITRO" sheetId="3" r:id="rId4"/>
    <sheet name="LANCELOT" sheetId="6" r:id="rId5"/>
    <sheet name="LOQO" sheetId="4" r:id="rId6"/>
    <sheet name="MINOS" sheetId="10" r:id="rId7"/>
    <sheet name="SNOPT" sheetId="7" r:id="rId8"/>
    <sheet name="optimal" sheetId="5" r:id="rId9"/>
    <sheet name="compareSolvers" sheetId="9" r:id="rId10"/>
    <sheet name="compareSolvers_2" sheetId="13" r:id="rId11"/>
  </sheets>
  <calcPr calcId="125725"/>
</workbook>
</file>

<file path=xl/calcChain.xml><?xml version="1.0" encoding="utf-8"?>
<calcChain xmlns="http://schemas.openxmlformats.org/spreadsheetml/2006/main">
  <c r="M27" i="5"/>
  <c r="M26" i="3" s="1"/>
  <c r="L27" i="5"/>
  <c r="L26" i="3" s="1"/>
  <c r="K27" i="5"/>
  <c r="K26" i="3" s="1"/>
  <c r="J27" i="5"/>
  <c r="J26" i="4" s="1"/>
  <c r="I27" i="5"/>
  <c r="I26" i="3" s="1"/>
  <c r="H27" i="5"/>
  <c r="H26" i="1" s="1"/>
  <c r="G27" i="5"/>
  <c r="G26" i="3" s="1"/>
  <c r="F27" i="5"/>
  <c r="F26" i="3" s="1"/>
  <c r="E27" i="5"/>
  <c r="D27"/>
  <c r="C27"/>
  <c r="C26" i="4" s="1"/>
  <c r="B27" i="5"/>
  <c r="B26" i="2" s="1"/>
  <c r="M24" i="5"/>
  <c r="M23" i="3" s="1"/>
  <c r="L24" i="5"/>
  <c r="L23" i="4" s="1"/>
  <c r="K24" i="5"/>
  <c r="K23" i="1" s="1"/>
  <c r="J24" i="5"/>
  <c r="J23" i="2" s="1"/>
  <c r="I24" i="5"/>
  <c r="I23" i="2" s="1"/>
  <c r="H24" i="5"/>
  <c r="H23" i="1" s="1"/>
  <c r="G24" i="5"/>
  <c r="G23" i="1" s="1"/>
  <c r="F24" i="5"/>
  <c r="F23" i="4" s="1"/>
  <c r="E24" i="5"/>
  <c r="E23" i="3" s="1"/>
  <c r="D24" i="5"/>
  <c r="D23" i="1" s="1"/>
  <c r="C24" i="5"/>
  <c r="C23" i="3" s="1"/>
  <c r="B24" i="5"/>
  <c r="B23" i="4" s="1"/>
  <c r="M21" i="5"/>
  <c r="M20" i="2" s="1"/>
  <c r="L21" i="5"/>
  <c r="L20" i="1" s="1"/>
  <c r="K21" i="5"/>
  <c r="K20" i="1" s="1"/>
  <c r="J21" i="5"/>
  <c r="J20" i="4" s="1"/>
  <c r="I21" i="5"/>
  <c r="I20" i="3" s="1"/>
  <c r="H21" i="5"/>
  <c r="H20" i="3" s="1"/>
  <c r="G21" i="5"/>
  <c r="G20" i="1" s="1"/>
  <c r="F21" i="5"/>
  <c r="F20" i="4" s="1"/>
  <c r="E21" i="5"/>
  <c r="E20" i="2" s="1"/>
  <c r="D21" i="5"/>
  <c r="D20" i="1" s="1"/>
  <c r="C21" i="5"/>
  <c r="C20" i="2" s="1"/>
  <c r="B21" i="5"/>
  <c r="B20" i="4" s="1"/>
  <c r="M18" i="5"/>
  <c r="M17" i="3" s="1"/>
  <c r="L18" i="5"/>
  <c r="L17" i="1" s="1"/>
  <c r="K18" i="5"/>
  <c r="J18"/>
  <c r="J17" i="1" s="1"/>
  <c r="I18" i="5"/>
  <c r="I17" i="2" s="1"/>
  <c r="H18" i="5"/>
  <c r="H17" i="1" s="1"/>
  <c r="G18" i="5"/>
  <c r="G17" i="3" s="1"/>
  <c r="F18" i="5"/>
  <c r="F17" i="4" s="1"/>
  <c r="E18" i="5"/>
  <c r="D18"/>
  <c r="D17" i="1" s="1"/>
  <c r="C18" i="5"/>
  <c r="C17" i="3" s="1"/>
  <c r="B18" i="5"/>
  <c r="B17" i="1" s="1"/>
  <c r="M14" i="5"/>
  <c r="L14"/>
  <c r="K14"/>
  <c r="K13" i="2" s="1"/>
  <c r="J14" i="5"/>
  <c r="J13" i="4" s="1"/>
  <c r="I14" i="5"/>
  <c r="H14"/>
  <c r="G14"/>
  <c r="G13" i="3" s="1"/>
  <c r="F14" i="5"/>
  <c r="F13" i="4" s="1"/>
  <c r="E14" i="5"/>
  <c r="D14"/>
  <c r="C14"/>
  <c r="C13" i="4" s="1"/>
  <c r="B14" i="5"/>
  <c r="B13" i="3" s="1"/>
  <c r="M11" i="5"/>
  <c r="M10" i="3" s="1"/>
  <c r="L11" i="5"/>
  <c r="L10" i="3" s="1"/>
  <c r="K11" i="5"/>
  <c r="K10" i="1" s="1"/>
  <c r="J11" i="5"/>
  <c r="J10" i="2" s="1"/>
  <c r="I11" i="5"/>
  <c r="H11"/>
  <c r="G11"/>
  <c r="G10" i="1" s="1"/>
  <c r="F11" i="5"/>
  <c r="F10" i="1" s="1"/>
  <c r="E11" i="5"/>
  <c r="D11"/>
  <c r="C11"/>
  <c r="C10" i="2" s="1"/>
  <c r="B11" i="5"/>
  <c r="B10" i="4" s="1"/>
  <c r="C8" i="5"/>
  <c r="C7" i="4" s="1"/>
  <c r="D8" i="5"/>
  <c r="D7" i="2" s="1"/>
  <c r="E8" i="5"/>
  <c r="E7" i="3" s="1"/>
  <c r="F8" i="5"/>
  <c r="G8"/>
  <c r="G7" i="2" s="1"/>
  <c r="H8" i="5"/>
  <c r="H7" i="4" s="1"/>
  <c r="I8" i="5"/>
  <c r="I7" i="4" s="1"/>
  <c r="J8" i="5"/>
  <c r="J7" i="1" s="1"/>
  <c r="K8" i="5"/>
  <c r="K7" i="4" s="1"/>
  <c r="L8" i="5"/>
  <c r="L7" i="2" s="1"/>
  <c r="M8" i="5"/>
  <c r="B8"/>
  <c r="B7" i="4" s="1"/>
  <c r="C5" i="5"/>
  <c r="C4" i="1" s="1"/>
  <c r="D5" i="5"/>
  <c r="D4" i="1" s="1"/>
  <c r="E5" i="5"/>
  <c r="E4" i="1" s="1"/>
  <c r="F5" i="5"/>
  <c r="F4" i="1" s="1"/>
  <c r="G5" i="5"/>
  <c r="G4" i="1" s="1"/>
  <c r="H5" i="5"/>
  <c r="H4" i="1" s="1"/>
  <c r="I5" i="5"/>
  <c r="I4" i="1" s="1"/>
  <c r="J5" i="5"/>
  <c r="J4" i="1" s="1"/>
  <c r="K5" i="5"/>
  <c r="K4" i="1" s="1"/>
  <c r="L5" i="5"/>
  <c r="L4" i="1" s="1"/>
  <c r="M5" i="5"/>
  <c r="M4" i="1" s="1"/>
  <c r="B5" i="5"/>
  <c r="B4" i="1" s="1"/>
  <c r="J26" i="2" l="1"/>
  <c r="B10" i="6"/>
  <c r="L7" i="3"/>
  <c r="J10" i="4"/>
  <c r="C7" i="7"/>
  <c r="C13"/>
  <c r="B26"/>
  <c r="C4" i="10"/>
  <c r="C26" i="11"/>
  <c r="C13"/>
  <c r="B7" i="6"/>
  <c r="H4" i="3"/>
  <c r="C23" i="4"/>
  <c r="B7" i="7"/>
  <c r="B13"/>
  <c r="B23"/>
  <c r="B20"/>
  <c r="C23" i="11"/>
  <c r="C10"/>
  <c r="B4" i="6"/>
  <c r="B26"/>
  <c r="B30" s="1"/>
  <c r="B32" s="1"/>
  <c r="C10" i="4"/>
  <c r="B4" i="7"/>
  <c r="C10"/>
  <c r="C20"/>
  <c r="B20" i="6"/>
  <c r="C20" i="11"/>
  <c r="B30" s="1"/>
  <c r="B32" s="1"/>
  <c r="C7"/>
  <c r="J17" i="2"/>
  <c r="B23" i="6"/>
  <c r="L23" i="3"/>
  <c r="L17" i="4"/>
  <c r="B10" i="7"/>
  <c r="B30" s="1"/>
  <c r="B32" s="1"/>
  <c r="C17"/>
  <c r="C26"/>
  <c r="C17" i="11"/>
  <c r="C4"/>
  <c r="C30" s="1"/>
  <c r="C32" s="1"/>
  <c r="B33" s="1"/>
  <c r="C30" i="10"/>
  <c r="C32" s="1"/>
  <c r="B30"/>
  <c r="B32" s="1"/>
  <c r="C4" i="4"/>
  <c r="L26" i="2"/>
  <c r="L23"/>
  <c r="L20"/>
  <c r="L17"/>
  <c r="J13"/>
  <c r="J30" s="1"/>
  <c r="L26" i="1"/>
  <c r="L23"/>
  <c r="F26" i="2"/>
  <c r="H20"/>
  <c r="F23"/>
  <c r="F20"/>
  <c r="H17"/>
  <c r="G13"/>
  <c r="E7" i="1"/>
  <c r="K7"/>
  <c r="C13"/>
  <c r="G13"/>
  <c r="K13"/>
  <c r="G17"/>
  <c r="K17"/>
  <c r="F20"/>
  <c r="J20"/>
  <c r="F23"/>
  <c r="J23"/>
  <c r="C26"/>
  <c r="I26"/>
  <c r="B4" i="2"/>
  <c r="K4"/>
  <c r="B7"/>
  <c r="K7"/>
  <c r="K10"/>
  <c r="C13"/>
  <c r="G17"/>
  <c r="B20"/>
  <c r="K20"/>
  <c r="K23"/>
  <c r="K26"/>
  <c r="K4" i="3"/>
  <c r="D7"/>
  <c r="K7"/>
  <c r="K10"/>
  <c r="C13"/>
  <c r="J17"/>
  <c r="G20"/>
  <c r="I23"/>
  <c r="C26"/>
  <c r="J26"/>
  <c r="D4" i="4"/>
  <c r="H4"/>
  <c r="H30" s="1"/>
  <c r="L4"/>
  <c r="E7"/>
  <c r="L7"/>
  <c r="B13"/>
  <c r="B30" s="1"/>
  <c r="B17"/>
  <c r="J17"/>
  <c r="L20"/>
  <c r="L26"/>
  <c r="B26"/>
  <c r="M17" i="1"/>
  <c r="B23" i="2"/>
  <c r="B7" i="1"/>
  <c r="I7"/>
  <c r="B13"/>
  <c r="F13"/>
  <c r="M10"/>
  <c r="F17"/>
  <c r="E20"/>
  <c r="I20"/>
  <c r="E23"/>
  <c r="I23"/>
  <c r="B26"/>
  <c r="I4" i="2"/>
  <c r="E4"/>
  <c r="I7"/>
  <c r="G10"/>
  <c r="B13"/>
  <c r="E17"/>
  <c r="M17"/>
  <c r="I20"/>
  <c r="G26"/>
  <c r="E4" i="3"/>
  <c r="J4"/>
  <c r="J30" s="1"/>
  <c r="B7"/>
  <c r="I7"/>
  <c r="G10"/>
  <c r="E17"/>
  <c r="I17"/>
  <c r="E20"/>
  <c r="K20"/>
  <c r="G23"/>
  <c r="B26"/>
  <c r="B4" i="4"/>
  <c r="G4"/>
  <c r="K4"/>
  <c r="D7"/>
  <c r="L10"/>
  <c r="F26"/>
  <c r="M26" i="1"/>
  <c r="H7"/>
  <c r="B10"/>
  <c r="L10"/>
  <c r="E17"/>
  <c r="I17"/>
  <c r="B20"/>
  <c r="H20"/>
  <c r="H30" s="1"/>
  <c r="G26"/>
  <c r="K26"/>
  <c r="G4" i="2"/>
  <c r="L4"/>
  <c r="E7"/>
  <c r="B10"/>
  <c r="M10"/>
  <c r="B17"/>
  <c r="K17"/>
  <c r="G23"/>
  <c r="C26"/>
  <c r="D4" i="3"/>
  <c r="I4"/>
  <c r="M4"/>
  <c r="H7"/>
  <c r="F10"/>
  <c r="K13"/>
  <c r="H17"/>
  <c r="L17"/>
  <c r="F23"/>
  <c r="K23"/>
  <c r="F4" i="4"/>
  <c r="J4"/>
  <c r="F10"/>
  <c r="J23"/>
  <c r="C23" i="1"/>
  <c r="M23"/>
  <c r="K30"/>
  <c r="D7"/>
  <c r="D30" s="1"/>
  <c r="L7"/>
  <c r="F26"/>
  <c r="J26"/>
  <c r="D4" i="2"/>
  <c r="M4"/>
  <c r="L10"/>
  <c r="E23"/>
  <c r="B4" i="3"/>
  <c r="G4"/>
  <c r="L4"/>
  <c r="L30" s="1"/>
  <c r="B10"/>
  <c r="K17"/>
  <c r="E4" i="4"/>
  <c r="E30" s="1"/>
  <c r="I4"/>
  <c r="I30" s="1"/>
  <c r="M4"/>
  <c r="M30" s="1"/>
  <c r="C10" i="1"/>
  <c r="M20"/>
  <c r="D23" i="2"/>
  <c r="D20" i="3"/>
  <c r="D17"/>
  <c r="B23"/>
  <c r="B23" i="1"/>
  <c r="M26" i="2"/>
  <c r="M23"/>
  <c r="M20" i="3"/>
  <c r="M30" s="1"/>
  <c r="J13" i="1"/>
  <c r="J10"/>
  <c r="C23" i="2"/>
  <c r="C10" i="3"/>
  <c r="C7"/>
  <c r="C7" i="1"/>
  <c r="C7" i="2"/>
  <c r="C20" i="1"/>
  <c r="C20" i="4"/>
  <c r="C20" i="3"/>
  <c r="C4" i="2"/>
  <c r="C4" i="3"/>
  <c r="C17" i="1"/>
  <c r="C17" i="2"/>
  <c r="C30" i="4" l="1"/>
  <c r="C31" s="1"/>
  <c r="B30" i="1"/>
  <c r="J30" i="4"/>
  <c r="D30" i="3"/>
  <c r="D30" i="2"/>
  <c r="G30" i="3"/>
  <c r="L30" i="1"/>
  <c r="F30" i="2"/>
  <c r="C30" i="7"/>
  <c r="C32" s="1"/>
  <c r="B33" s="1"/>
  <c r="I30" i="3"/>
  <c r="G30" i="1"/>
  <c r="E30"/>
  <c r="M30" i="2"/>
  <c r="H30" i="3"/>
  <c r="I31" s="1"/>
  <c r="H30" i="2"/>
  <c r="C31" i="11"/>
  <c r="B33" i="10"/>
  <c r="C31"/>
  <c r="C30" i="6"/>
  <c r="C31" s="1"/>
  <c r="F30" i="1"/>
  <c r="G31" s="1"/>
  <c r="B30" i="3"/>
  <c r="M30" i="1"/>
  <c r="M31" s="1"/>
  <c r="C30"/>
  <c r="I30"/>
  <c r="I31" s="1"/>
  <c r="M31" i="3"/>
  <c r="L30" i="2"/>
  <c r="G30" i="4"/>
  <c r="D30"/>
  <c r="E31" s="1"/>
  <c r="K30" i="3"/>
  <c r="K31" s="1"/>
  <c r="B30" i="2"/>
  <c r="K30" i="4"/>
  <c r="K31" s="1"/>
  <c r="I31"/>
  <c r="K30" i="2"/>
  <c r="K31" s="1"/>
  <c r="E31" i="1"/>
  <c r="I30" i="2"/>
  <c r="I31" s="1"/>
  <c r="L30" i="4"/>
  <c r="M31" s="1"/>
  <c r="J30" i="1"/>
  <c r="K31" s="1"/>
  <c r="F30" i="4"/>
  <c r="G30" i="2"/>
  <c r="G31" s="1"/>
  <c r="E30" i="3"/>
  <c r="E31" s="1"/>
  <c r="E30" i="2"/>
  <c r="E31" s="1"/>
  <c r="F30" i="3"/>
  <c r="G31" s="1"/>
  <c r="C30"/>
  <c r="C30" i="2"/>
  <c r="M31" l="1"/>
  <c r="C31" i="1"/>
  <c r="C31" i="7"/>
  <c r="C32" i="6"/>
  <c r="B33" s="1"/>
  <c r="C32" i="3"/>
  <c r="B32" i="2"/>
  <c r="C32" i="1"/>
  <c r="C32" i="4"/>
  <c r="G31"/>
  <c r="B32"/>
  <c r="B32" i="1"/>
  <c r="B32" i="3"/>
  <c r="C32" i="2"/>
  <c r="C31" i="3"/>
  <c r="C31" i="2"/>
  <c r="B33" i="1" l="1"/>
  <c r="B33" i="3"/>
  <c r="B33" i="2"/>
  <c r="B33" i="4"/>
</calcChain>
</file>

<file path=xl/sharedStrings.xml><?xml version="1.0" encoding="utf-8"?>
<sst xmlns="http://schemas.openxmlformats.org/spreadsheetml/2006/main" count="541" uniqueCount="43">
  <si>
    <t>BenzeneTolueneEthylbenzene</t>
  </si>
  <si>
    <t>HeptaneOctaneDecane</t>
  </si>
  <si>
    <t>Iso_1Propanol1_Butanol</t>
  </si>
  <si>
    <t>Iso_PropanolIso_1Butanol</t>
  </si>
  <si>
    <t>OctaneNonaneDecane</t>
  </si>
  <si>
    <t>TolueneEthylbenzeneStyrene</t>
  </si>
  <si>
    <t>normal</t>
  </si>
  <si>
    <t>Split 2, 0.95</t>
  </si>
  <si>
    <t>Split 1, 0.99</t>
  </si>
  <si>
    <t>Split 1, 0.95</t>
  </si>
  <si>
    <t>Split 2, 0.99</t>
  </si>
  <si>
    <t>large</t>
  </si>
  <si>
    <t>CMO</t>
  </si>
  <si>
    <t>rig</t>
  </si>
  <si>
    <t>optimal</t>
  </si>
  <si>
    <t>infeas</t>
  </si>
  <si>
    <t>it limit</t>
  </si>
  <si>
    <t>all mixture</t>
  </si>
  <si>
    <t>all CMO/rig</t>
  </si>
  <si>
    <t>all</t>
  </si>
  <si>
    <t>Underwood</t>
  </si>
  <si>
    <t>Split 1</t>
  </si>
  <si>
    <t>Split 2</t>
  </si>
  <si>
    <t>CONOPT</t>
  </si>
  <si>
    <t xml:space="preserve">filter </t>
  </si>
  <si>
    <t>Knitro</t>
  </si>
  <si>
    <t>LANCELOT</t>
  </si>
  <si>
    <t>LOQO</t>
  </si>
  <si>
    <t>MINOS</t>
  </si>
  <si>
    <t>SNOPT</t>
  </si>
  <si>
    <t>error</t>
  </si>
  <si>
    <t>rigorous</t>
  </si>
  <si>
    <t>A234</t>
  </si>
  <si>
    <t>B235</t>
  </si>
  <si>
    <t>B245</t>
  </si>
  <si>
    <t>C235</t>
  </si>
  <si>
    <t>C345</t>
  </si>
  <si>
    <t>"CMO"</t>
  </si>
  <si>
    <t>"rigorous"</t>
  </si>
  <si>
    <t>"normal"</t>
  </si>
  <si>
    <t>"large"</t>
  </si>
  <si>
    <t>filter</t>
  </si>
  <si>
    <t>KNITRO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</si>
</sst>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3" borderId="0" xfId="0" applyFill="1"/>
    <xf numFmtId="0" fontId="1" fillId="2" borderId="0" xfId="0" applyFont="1" applyFill="1"/>
    <xf numFmtId="0" fontId="1" fillId="0" borderId="0" xfId="0" applyFont="1" applyFill="1"/>
  </cellXfs>
  <cellStyles count="1">
    <cellStyle name="Standard" xfId="0" builtinId="0"/>
  </cellStyles>
  <dxfs count="20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3"/>
  <sheetViews>
    <sheetView topLeftCell="A3" workbookViewId="0">
      <selection activeCell="D4" sqref="D4:M28"/>
    </sheetView>
  </sheetViews>
  <sheetFormatPr baseColWidth="10" defaultRowHeight="15"/>
  <cols>
    <col min="2" max="13" width="11.7109375" customWidth="1"/>
  </cols>
  <sheetData>
    <row r="1" spans="1:13">
      <c r="B1" t="s">
        <v>0</v>
      </c>
      <c r="D1" t="s">
        <v>5</v>
      </c>
      <c r="F1" t="s">
        <v>2</v>
      </c>
      <c r="H1" t="s">
        <v>3</v>
      </c>
      <c r="J1" t="s">
        <v>1</v>
      </c>
      <c r="L1" t="s">
        <v>4</v>
      </c>
    </row>
    <row r="2" spans="1:13">
      <c r="B2" t="s">
        <v>12</v>
      </c>
      <c r="C2" t="s">
        <v>13</v>
      </c>
      <c r="D2" t="s">
        <v>12</v>
      </c>
      <c r="E2" t="s">
        <v>13</v>
      </c>
      <c r="F2" t="s">
        <v>12</v>
      </c>
      <c r="G2" t="s">
        <v>13</v>
      </c>
      <c r="H2" t="s">
        <v>12</v>
      </c>
      <c r="I2" t="s">
        <v>13</v>
      </c>
      <c r="J2" t="s">
        <v>12</v>
      </c>
      <c r="K2" t="s">
        <v>13</v>
      </c>
      <c r="L2" t="s">
        <v>12</v>
      </c>
      <c r="M2" t="s">
        <v>13</v>
      </c>
    </row>
    <row r="3" spans="1:13">
      <c r="A3" t="s">
        <v>6</v>
      </c>
    </row>
    <row r="4" spans="1:13">
      <c r="A4" t="s">
        <v>9</v>
      </c>
      <c r="B4">
        <f>IF(B5&lt;=optimal!B5+0.1,1,)</f>
        <v>1</v>
      </c>
      <c r="C4">
        <f>IF(C5&lt;=optimal!C5+0.1,1,)</f>
        <v>1</v>
      </c>
      <c r="D4">
        <f>IF(D5&lt;=optimal!D5+0.1,1,)</f>
        <v>1</v>
      </c>
      <c r="E4">
        <f>IF(E5&lt;=optimal!E5+0.1,1,)</f>
        <v>1</v>
      </c>
      <c r="F4">
        <f>IF(F5&lt;=optimal!F5+0.1,1,)</f>
        <v>1</v>
      </c>
      <c r="G4">
        <f>IF(G5&lt;=optimal!G5+0.1,1,)</f>
        <v>1</v>
      </c>
      <c r="H4">
        <f>IF(H5&lt;=optimal!H5+0.1,1,)</f>
        <v>1</v>
      </c>
      <c r="I4">
        <f>IF(I5&lt;=optimal!I5+0.1,1,)</f>
        <v>1</v>
      </c>
      <c r="J4">
        <f>IF(J5&lt;=optimal!J5+0.1,1,)</f>
        <v>1</v>
      </c>
      <c r="K4">
        <f>IF(K5&lt;=optimal!K5+0.1,1,)</f>
        <v>1</v>
      </c>
      <c r="L4">
        <f>IF(L5&lt;=optimal!L5+0.1,1,)</f>
        <v>1</v>
      </c>
      <c r="M4">
        <f>IF(M5&lt;=optimal!M5+0.1,1,)</f>
        <v>1</v>
      </c>
    </row>
    <row r="5" spans="1:13">
      <c r="B5">
        <v>77.806710249538597</v>
      </c>
      <c r="C5">
        <v>71.020006638525402</v>
      </c>
      <c r="D5">
        <v>104.603142041727</v>
      </c>
      <c r="E5">
        <v>110.457625528568</v>
      </c>
      <c r="F5">
        <v>491.57799060321202</v>
      </c>
      <c r="G5">
        <v>386.77935668431502</v>
      </c>
      <c r="H5">
        <v>174.56434363570801</v>
      </c>
      <c r="I5">
        <v>180.46519154906301</v>
      </c>
      <c r="J5">
        <v>386.86274041794201</v>
      </c>
      <c r="K5">
        <v>246.75844445617599</v>
      </c>
      <c r="L5">
        <v>253.544206093219</v>
      </c>
      <c r="M5">
        <v>366.51558457177299</v>
      </c>
    </row>
    <row r="6" spans="1:13">
      <c r="B6">
        <v>21</v>
      </c>
      <c r="C6">
        <v>13</v>
      </c>
      <c r="D6">
        <v>23</v>
      </c>
      <c r="E6">
        <v>12</v>
      </c>
      <c r="F6">
        <v>22</v>
      </c>
      <c r="G6">
        <v>17</v>
      </c>
      <c r="H6">
        <v>12</v>
      </c>
      <c r="I6">
        <v>15</v>
      </c>
      <c r="J6">
        <v>18</v>
      </c>
      <c r="K6">
        <v>16</v>
      </c>
      <c r="L6">
        <v>28</v>
      </c>
      <c r="M6">
        <v>11</v>
      </c>
    </row>
    <row r="7" spans="1:13">
      <c r="A7" t="s">
        <v>8</v>
      </c>
      <c r="B7">
        <f>IF(B8&lt;=optimal!B8+0.1,1,)</f>
        <v>1</v>
      </c>
      <c r="C7">
        <f>IF(C8&lt;=optimal!C8+0.1,1,)</f>
        <v>1</v>
      </c>
      <c r="D7">
        <f>IF(D8&lt;=optimal!D8+0.1,1,)</f>
        <v>1</v>
      </c>
      <c r="E7">
        <f>IF(E8&lt;=optimal!E8+0.1,1,)</f>
        <v>1</v>
      </c>
      <c r="F7" s="1" t="s">
        <v>15</v>
      </c>
      <c r="G7" s="1" t="s">
        <v>15</v>
      </c>
      <c r="H7">
        <f>IF(H8&lt;=optimal!H8+0.1,1,)</f>
        <v>1</v>
      </c>
      <c r="I7">
        <f>IF(I8&lt;=optimal!I8+0.1,1,)</f>
        <v>1</v>
      </c>
      <c r="J7">
        <f>IF(J8&lt;=optimal!J8+0.1,1,)</f>
        <v>1</v>
      </c>
      <c r="K7">
        <f>IF(K8&lt;=optimal!K8+0.1,1,)</f>
        <v>1</v>
      </c>
      <c r="L7">
        <f>IF(L8&lt;=optimal!L8+0.1,1,)</f>
        <v>1</v>
      </c>
      <c r="M7" s="1" t="s">
        <v>15</v>
      </c>
    </row>
    <row r="8" spans="1:13">
      <c r="B8">
        <v>116.708949077455</v>
      </c>
      <c r="C8">
        <v>100.450975076299</v>
      </c>
      <c r="D8">
        <v>193.04144431565399</v>
      </c>
      <c r="E8">
        <v>215.900825140953</v>
      </c>
      <c r="H8">
        <v>271.45394266374302</v>
      </c>
      <c r="I8">
        <v>283.71488327228002</v>
      </c>
      <c r="J8">
        <v>825.99974742189499</v>
      </c>
      <c r="K8">
        <v>825.99974742189499</v>
      </c>
      <c r="L8">
        <v>690.778663483179</v>
      </c>
    </row>
    <row r="9" spans="1:13">
      <c r="B9">
        <v>11</v>
      </c>
      <c r="C9">
        <v>12</v>
      </c>
      <c r="D9">
        <v>11</v>
      </c>
      <c r="E9">
        <v>12</v>
      </c>
      <c r="F9">
        <v>47</v>
      </c>
      <c r="G9">
        <v>21</v>
      </c>
      <c r="H9">
        <v>12</v>
      </c>
      <c r="I9">
        <v>17</v>
      </c>
      <c r="J9">
        <v>15</v>
      </c>
      <c r="K9">
        <v>15</v>
      </c>
      <c r="L9">
        <v>11</v>
      </c>
      <c r="M9">
        <v>20</v>
      </c>
    </row>
    <row r="10" spans="1:13">
      <c r="A10" t="s">
        <v>7</v>
      </c>
      <c r="B10">
        <f>IF(B11&lt;=optimal!B11+0.1,1,)</f>
        <v>1</v>
      </c>
      <c r="C10">
        <f>IF(C11&lt;=optimal!C11+0.1,1,)</f>
        <v>1</v>
      </c>
      <c r="D10" s="1" t="s">
        <v>15</v>
      </c>
      <c r="E10" s="1" t="s">
        <v>15</v>
      </c>
      <c r="F10">
        <f>IF(F11&lt;=optimal!F11+0.1,1,)</f>
        <v>1</v>
      </c>
      <c r="G10">
        <f>IF(G11&lt;=optimal!G11+0.1,1,)</f>
        <v>1</v>
      </c>
      <c r="H10" s="1" t="s">
        <v>15</v>
      </c>
      <c r="I10" s="1" t="s">
        <v>15</v>
      </c>
      <c r="J10">
        <f>IF(J11&lt;=optimal!J11+0.1,1,)</f>
        <v>1</v>
      </c>
      <c r="K10">
        <f>IF(K11&lt;=optimal!K11+0.1,1,)</f>
        <v>1</v>
      </c>
      <c r="L10">
        <f>IF(L11&lt;=optimal!L11+0.1,1,)</f>
        <v>1</v>
      </c>
      <c r="M10">
        <f>IF(M11&lt;=optimal!M11+0.1,1,)</f>
        <v>1</v>
      </c>
    </row>
    <row r="11" spans="1:13">
      <c r="B11">
        <v>125.532985439577</v>
      </c>
      <c r="C11">
        <v>119.26055803041901</v>
      </c>
      <c r="F11">
        <v>301.01929241595099</v>
      </c>
      <c r="G11">
        <v>276.796052968347</v>
      </c>
      <c r="J11">
        <v>197.46730902774399</v>
      </c>
      <c r="K11">
        <v>185.67176120497001</v>
      </c>
      <c r="L11">
        <v>1516.97296628761</v>
      </c>
      <c r="M11">
        <v>504.50931420750499</v>
      </c>
    </row>
    <row r="12" spans="1:13">
      <c r="B12">
        <v>15</v>
      </c>
      <c r="C12">
        <v>15</v>
      </c>
      <c r="D12">
        <v>65</v>
      </c>
      <c r="E12">
        <v>31</v>
      </c>
      <c r="F12">
        <v>18</v>
      </c>
      <c r="G12">
        <v>18</v>
      </c>
      <c r="H12">
        <v>43</v>
      </c>
      <c r="I12">
        <v>30</v>
      </c>
      <c r="J12">
        <v>17</v>
      </c>
      <c r="K12">
        <v>14</v>
      </c>
      <c r="L12">
        <v>25</v>
      </c>
      <c r="M12">
        <v>12</v>
      </c>
    </row>
    <row r="13" spans="1:13">
      <c r="A13" t="s">
        <v>10</v>
      </c>
      <c r="B13">
        <f>IF(B14&lt;=optimal!B14+0.1,1,)</f>
        <v>1</v>
      </c>
      <c r="C13">
        <f>IF(C14&lt;=optimal!C14+0.1,1,)</f>
        <v>1</v>
      </c>
      <c r="D13" s="1" t="s">
        <v>15</v>
      </c>
      <c r="E13" s="1" t="s">
        <v>15</v>
      </c>
      <c r="F13">
        <f>IF(F14&lt;=optimal!F14+0.1,1,)</f>
        <v>1</v>
      </c>
      <c r="G13">
        <f>IF(G14&lt;=optimal!G14+0.1,1,)</f>
        <v>1</v>
      </c>
      <c r="H13" s="1" t="s">
        <v>15</v>
      </c>
      <c r="I13" s="1" t="s">
        <v>15</v>
      </c>
      <c r="J13">
        <f>IF(J14&lt;=optimal!J14+0.1,1,)</f>
        <v>1</v>
      </c>
      <c r="K13">
        <f>IF(K14&lt;=optimal!K14+0.1,1,)</f>
        <v>1</v>
      </c>
      <c r="L13" s="1" t="s">
        <v>15</v>
      </c>
      <c r="M13" s="1" t="s">
        <v>15</v>
      </c>
    </row>
    <row r="14" spans="1:13">
      <c r="B14">
        <v>203.98579836603301</v>
      </c>
      <c r="C14">
        <v>195.546083777512</v>
      </c>
      <c r="F14">
        <v>652.49032039291501</v>
      </c>
      <c r="G14">
        <v>560.54939935966797</v>
      </c>
      <c r="J14">
        <v>236.02096701464899</v>
      </c>
      <c r="K14">
        <v>224.99118796291799</v>
      </c>
    </row>
    <row r="15" spans="1:13">
      <c r="B15">
        <v>12</v>
      </c>
      <c r="C15">
        <v>12</v>
      </c>
      <c r="D15">
        <v>55</v>
      </c>
      <c r="E15">
        <v>4</v>
      </c>
      <c r="F15">
        <v>11</v>
      </c>
      <c r="G15">
        <v>11</v>
      </c>
      <c r="H15">
        <v>26</v>
      </c>
      <c r="I15">
        <v>4</v>
      </c>
      <c r="J15">
        <v>9</v>
      </c>
      <c r="K15">
        <v>10</v>
      </c>
      <c r="L15">
        <v>87</v>
      </c>
      <c r="M15">
        <v>19</v>
      </c>
    </row>
    <row r="16" spans="1:13">
      <c r="A16" t="s">
        <v>11</v>
      </c>
    </row>
    <row r="17" spans="1:13">
      <c r="A17" t="s">
        <v>9</v>
      </c>
      <c r="B17">
        <f>IF(B18&lt;=optimal!B18+0.1,1,)</f>
        <v>1</v>
      </c>
      <c r="C17">
        <f>IF(C18&lt;=optimal!C18+0.1,1,)</f>
        <v>1</v>
      </c>
      <c r="D17">
        <f>IF(D18&lt;=optimal!D18+0.1,1,)</f>
        <v>1</v>
      </c>
      <c r="E17">
        <f>IF(E18&lt;=optimal!E18+0.1,1,)</f>
        <v>1</v>
      </c>
      <c r="F17">
        <f>IF(F18&lt;=optimal!F18+0.1,1,)</f>
        <v>1</v>
      </c>
      <c r="G17">
        <f>IF(G18&lt;=optimal!G18+0.1,1,)</f>
        <v>1</v>
      </c>
      <c r="H17">
        <f>IF(H18&lt;=optimal!H18+0.1,1,)</f>
        <v>1</v>
      </c>
      <c r="I17">
        <f>IF(I18&lt;=optimal!I18+0.1,1,)</f>
        <v>1</v>
      </c>
      <c r="J17">
        <f>IF(J18&lt;=optimal!J18+0.1,1,)</f>
        <v>1</v>
      </c>
      <c r="K17">
        <f>IF(K18&lt;=optimal!K18+0.1,1,)</f>
        <v>1</v>
      </c>
      <c r="L17">
        <f>IF(L18&lt;=optimal!L18+0.1,1,)</f>
        <v>1</v>
      </c>
      <c r="M17">
        <f>IF(M18&lt;=optimal!M18+0.1,1,)</f>
        <v>1</v>
      </c>
    </row>
    <row r="18" spans="1:13">
      <c r="B18">
        <v>70.912806554310393</v>
      </c>
      <c r="C18">
        <v>65.491857859175596</v>
      </c>
      <c r="D18">
        <v>88.463429889940301</v>
      </c>
      <c r="E18">
        <v>90.517939566566895</v>
      </c>
      <c r="F18">
        <v>262.79364096456499</v>
      </c>
      <c r="G18">
        <v>233.467493281429</v>
      </c>
      <c r="H18">
        <v>155.905573609843</v>
      </c>
      <c r="I18">
        <v>157.70140299469799</v>
      </c>
      <c r="J18">
        <v>234.222674454193</v>
      </c>
      <c r="K18">
        <v>186.717671758546</v>
      </c>
      <c r="L18">
        <v>197.08014260613501</v>
      </c>
      <c r="M18">
        <v>238.401269027068</v>
      </c>
    </row>
    <row r="19" spans="1:13">
      <c r="B19">
        <v>13</v>
      </c>
      <c r="C19">
        <v>17</v>
      </c>
      <c r="D19">
        <v>17</v>
      </c>
      <c r="E19">
        <v>14</v>
      </c>
      <c r="F19">
        <v>34</v>
      </c>
      <c r="G19">
        <v>18</v>
      </c>
      <c r="H19">
        <v>13</v>
      </c>
      <c r="I19">
        <v>20</v>
      </c>
      <c r="J19">
        <v>26</v>
      </c>
      <c r="K19">
        <v>11</v>
      </c>
      <c r="L19">
        <v>19</v>
      </c>
      <c r="M19">
        <v>15</v>
      </c>
    </row>
    <row r="20" spans="1:13">
      <c r="A20" t="s">
        <v>8</v>
      </c>
      <c r="B20">
        <f>IF(B21&lt;=optimal!B21+0.1,1,)</f>
        <v>1</v>
      </c>
      <c r="C20">
        <f>IF(C21&lt;=optimal!C21+0.1,1,)</f>
        <v>1</v>
      </c>
      <c r="D20">
        <f>IF(D21&lt;=optimal!D21+0.1,1,)</f>
        <v>1</v>
      </c>
      <c r="E20">
        <f>IF(E21&lt;=optimal!E21+0.1,1,)</f>
        <v>1</v>
      </c>
      <c r="F20">
        <f>IF(F21&lt;=optimal!F21+0.1,1,)</f>
        <v>1</v>
      </c>
      <c r="G20">
        <f>IF(G21&lt;=optimal!G21+0.1,1,)</f>
        <v>1</v>
      </c>
      <c r="H20">
        <f>IF(H21&lt;=optimal!H21+0.1,1,)</f>
        <v>1</v>
      </c>
      <c r="I20">
        <f>IF(I21&lt;=optimal!I21+0.1,1,)</f>
        <v>1</v>
      </c>
      <c r="J20">
        <f>IF(J21&lt;=optimal!J21+0.1,1,)</f>
        <v>1</v>
      </c>
      <c r="K20">
        <f>IF(K21&lt;=optimal!K21+0.1,1,)</f>
        <v>1</v>
      </c>
      <c r="L20">
        <f>IF(L21&lt;=optimal!L21+0.1,1,)</f>
        <v>1</v>
      </c>
      <c r="M20">
        <f>IF(M21&lt;=optimal!M21+0.1,1,)</f>
        <v>1</v>
      </c>
    </row>
    <row r="21" spans="1:13">
      <c r="B21">
        <v>77.872486205010603</v>
      </c>
      <c r="C21">
        <v>72.068563576585404</v>
      </c>
      <c r="D21">
        <v>99.712354982992593</v>
      </c>
      <c r="E21">
        <v>104.670004719695</v>
      </c>
      <c r="F21">
        <v>357.34044688500302</v>
      </c>
      <c r="G21">
        <v>302.11236659459399</v>
      </c>
      <c r="H21">
        <v>171.80019230001099</v>
      </c>
      <c r="I21">
        <v>176.74218343916701</v>
      </c>
      <c r="J21">
        <v>304.05852461235003</v>
      </c>
      <c r="K21">
        <v>223.93504144448301</v>
      </c>
      <c r="L21">
        <v>230.33181807567399</v>
      </c>
      <c r="M21">
        <v>304.83422966590399</v>
      </c>
    </row>
    <row r="22" spans="1:13">
      <c r="B22">
        <v>11</v>
      </c>
      <c r="C22">
        <v>11</v>
      </c>
      <c r="D22">
        <v>12</v>
      </c>
      <c r="E22">
        <v>9</v>
      </c>
      <c r="F22">
        <v>11</v>
      </c>
      <c r="G22">
        <v>12</v>
      </c>
      <c r="H22">
        <v>11</v>
      </c>
      <c r="I22">
        <v>9</v>
      </c>
      <c r="J22">
        <v>9</v>
      </c>
      <c r="K22">
        <v>9</v>
      </c>
      <c r="L22">
        <v>9</v>
      </c>
      <c r="M22">
        <v>9</v>
      </c>
    </row>
    <row r="23" spans="1:13">
      <c r="A23" t="s">
        <v>7</v>
      </c>
      <c r="B23">
        <f>IF(B24&lt;=optimal!B24+0.1,1,)</f>
        <v>1</v>
      </c>
      <c r="C23">
        <f>IF(C24&lt;=optimal!C24+0.1,1,)</f>
        <v>1</v>
      </c>
      <c r="D23">
        <f>IF(D24&lt;=optimal!D24+0.1,1,)</f>
        <v>1</v>
      </c>
      <c r="E23">
        <f>IF(E24&lt;=optimal!E24+0.1,1,)</f>
        <v>1</v>
      </c>
      <c r="F23">
        <f>IF(F24&lt;=optimal!F24+0.1,1,)</f>
        <v>1</v>
      </c>
      <c r="G23">
        <f>IF(G24&lt;=optimal!G24+0.1,1,)</f>
        <v>1</v>
      </c>
      <c r="H23">
        <f>IF(H24&lt;=optimal!H24+0.1,1,)</f>
        <v>1</v>
      </c>
      <c r="I23">
        <f>IF(I24&lt;=optimal!I24+0.1,1,)</f>
        <v>1</v>
      </c>
      <c r="J23">
        <f>IF(J24&lt;=optimal!J24+0.1,1,)</f>
        <v>1</v>
      </c>
      <c r="K23">
        <f>IF(K24&lt;=optimal!K24+0.1,1,)</f>
        <v>1</v>
      </c>
      <c r="L23">
        <f>IF(L24&lt;=optimal!L24+0.1,1,)</f>
        <v>1</v>
      </c>
      <c r="M23">
        <f>IF(M24&lt;=optimal!M24+0.1,1,)</f>
        <v>1</v>
      </c>
    </row>
    <row r="24" spans="1:13">
      <c r="B24">
        <v>114.749977779283</v>
      </c>
      <c r="C24">
        <v>108.994164501681</v>
      </c>
      <c r="D24">
        <v>401.43571680025298</v>
      </c>
      <c r="E24">
        <v>385.78339397613001</v>
      </c>
      <c r="F24">
        <v>259.04213117904402</v>
      </c>
      <c r="G24">
        <v>242.03110238084599</v>
      </c>
      <c r="H24">
        <v>549.888483145951</v>
      </c>
      <c r="I24">
        <v>539.90082192851003</v>
      </c>
      <c r="J24">
        <v>193.93891288288401</v>
      </c>
      <c r="K24">
        <v>183.86069979654701</v>
      </c>
      <c r="L24">
        <v>406.91552444931801</v>
      </c>
      <c r="M24">
        <v>319.82345405536302</v>
      </c>
    </row>
    <row r="25" spans="1:13">
      <c r="B25">
        <v>16</v>
      </c>
      <c r="C25">
        <v>16</v>
      </c>
      <c r="D25">
        <v>26</v>
      </c>
      <c r="E25">
        <v>19</v>
      </c>
      <c r="F25">
        <v>13</v>
      </c>
      <c r="G25">
        <v>16</v>
      </c>
      <c r="H25">
        <v>22</v>
      </c>
      <c r="I25">
        <v>21</v>
      </c>
      <c r="J25">
        <v>14</v>
      </c>
      <c r="K25">
        <v>17</v>
      </c>
      <c r="L25">
        <v>15</v>
      </c>
      <c r="M25">
        <v>18</v>
      </c>
    </row>
    <row r="26" spans="1:13">
      <c r="A26" t="s">
        <v>10</v>
      </c>
      <c r="B26">
        <f>IF(B27&lt;=optimal!B27+0.1,1,)</f>
        <v>1</v>
      </c>
      <c r="C26">
        <f>IF(C27&lt;=optimal!C27+0.1,1,)</f>
        <v>1</v>
      </c>
      <c r="D26" s="1" t="s">
        <v>15</v>
      </c>
      <c r="E26" s="1" t="s">
        <v>15</v>
      </c>
      <c r="F26">
        <f>IF(F27&lt;=optimal!F27+0.1,1,)</f>
        <v>1</v>
      </c>
      <c r="G26">
        <f>IF(G27&lt;=optimal!G27+0.1,1,)</f>
        <v>1</v>
      </c>
      <c r="H26">
        <f>IF(H27&lt;=optimal!H27+0.1,1,)</f>
        <v>1</v>
      </c>
      <c r="I26">
        <f>IF(I27&lt;=optimal!I27+0.1,1,)</f>
        <v>0</v>
      </c>
      <c r="J26">
        <f>IF(J27&lt;=optimal!J27+0.1,1,)</f>
        <v>1</v>
      </c>
      <c r="K26">
        <f>IF(K27&lt;=optimal!K27+0.1,1,)</f>
        <v>1</v>
      </c>
      <c r="L26">
        <f>IF(L27&lt;=optimal!L27+0.1,1,)</f>
        <v>1</v>
      </c>
      <c r="M26">
        <f>IF(M27&lt;=optimal!M27+0.1,1,)</f>
        <v>1</v>
      </c>
    </row>
    <row r="27" spans="1:13">
      <c r="B27">
        <v>127.748082970779</v>
      </c>
      <c r="C27">
        <v>120.12912439060101</v>
      </c>
      <c r="F27">
        <v>294.74254661426801</v>
      </c>
      <c r="G27">
        <v>271.76521398623498</v>
      </c>
      <c r="H27">
        <v>1669.2058543639801</v>
      </c>
      <c r="I27">
        <v>1837.9764126267701</v>
      </c>
      <c r="J27">
        <v>210.05177961605401</v>
      </c>
      <c r="K27">
        <v>207.18705855262399</v>
      </c>
      <c r="L27">
        <v>645.50538989300799</v>
      </c>
      <c r="M27">
        <v>401.36593808502403</v>
      </c>
    </row>
    <row r="28" spans="1:13">
      <c r="B28">
        <v>8</v>
      </c>
      <c r="C28">
        <v>9</v>
      </c>
      <c r="D28">
        <v>42</v>
      </c>
      <c r="E28">
        <v>24</v>
      </c>
      <c r="F28">
        <v>11</v>
      </c>
      <c r="G28">
        <v>9</v>
      </c>
      <c r="H28">
        <v>14</v>
      </c>
      <c r="I28">
        <v>14</v>
      </c>
      <c r="J28">
        <v>13</v>
      </c>
      <c r="K28">
        <v>11</v>
      </c>
      <c r="L28">
        <v>11</v>
      </c>
      <c r="M28">
        <v>11</v>
      </c>
    </row>
    <row r="30" spans="1:13">
      <c r="A30" t="s">
        <v>14</v>
      </c>
      <c r="B30">
        <f>COUNTIF(B3:B28,1)</f>
        <v>8</v>
      </c>
      <c r="C30">
        <f t="shared" ref="C30:M30" si="0">COUNTIF(C3:C28,1)</f>
        <v>8</v>
      </c>
      <c r="D30">
        <f t="shared" si="0"/>
        <v>5</v>
      </c>
      <c r="E30">
        <f t="shared" si="0"/>
        <v>5</v>
      </c>
      <c r="F30">
        <f t="shared" si="0"/>
        <v>7</v>
      </c>
      <c r="G30">
        <f t="shared" si="0"/>
        <v>7</v>
      </c>
      <c r="H30">
        <f t="shared" si="0"/>
        <v>6</v>
      </c>
      <c r="I30">
        <f t="shared" si="0"/>
        <v>5</v>
      </c>
      <c r="J30">
        <f t="shared" si="0"/>
        <v>8</v>
      </c>
      <c r="K30">
        <f t="shared" si="0"/>
        <v>8</v>
      </c>
      <c r="L30">
        <f t="shared" si="0"/>
        <v>7</v>
      </c>
      <c r="M30">
        <f t="shared" si="0"/>
        <v>6</v>
      </c>
    </row>
    <row r="31" spans="1:13">
      <c r="A31" t="s">
        <v>17</v>
      </c>
      <c r="C31">
        <f>SUM(B30:C30)</f>
        <v>16</v>
      </c>
      <c r="E31">
        <f t="shared" ref="E31:M31" si="1">SUM(D30:E30)</f>
        <v>10</v>
      </c>
      <c r="G31">
        <f t="shared" si="1"/>
        <v>14</v>
      </c>
      <c r="I31">
        <f t="shared" si="1"/>
        <v>11</v>
      </c>
      <c r="K31">
        <f t="shared" si="1"/>
        <v>16</v>
      </c>
      <c r="M31">
        <f t="shared" si="1"/>
        <v>13</v>
      </c>
    </row>
    <row r="32" spans="1:13">
      <c r="A32" t="s">
        <v>18</v>
      </c>
      <c r="B32">
        <f>SUM(B30,D30,F30,H30,J30,L30)</f>
        <v>41</v>
      </c>
      <c r="C32">
        <f>SUM(C30,E30,G30,I30,K30,M30)</f>
        <v>39</v>
      </c>
    </row>
    <row r="33" spans="1:2">
      <c r="A33" t="s">
        <v>19</v>
      </c>
      <c r="B33">
        <f>SUM(B32:C32)</f>
        <v>80</v>
      </c>
    </row>
  </sheetData>
  <conditionalFormatting sqref="N11">
    <cfRule type="cellIs" dxfId="205" priority="2" operator="equal">
      <formula>1</formula>
    </cfRule>
  </conditionalFormatting>
  <conditionalFormatting sqref="B30:M30 A1:M28">
    <cfRule type="cellIs" dxfId="204" priority="1" operator="equal">
      <formula>1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4"/>
  <sheetViews>
    <sheetView workbookViewId="0">
      <selection activeCell="A4" sqref="A4:B13"/>
    </sheetView>
  </sheetViews>
  <sheetFormatPr baseColWidth="10" defaultRowHeight="15"/>
  <sheetData>
    <row r="1" spans="1:9">
      <c r="A1" t="s">
        <v>0</v>
      </c>
    </row>
    <row r="2" spans="1:9"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</row>
    <row r="3" spans="1:9">
      <c r="A3" t="s">
        <v>12</v>
      </c>
    </row>
    <row r="4" spans="1:9">
      <c r="A4" t="s">
        <v>6</v>
      </c>
    </row>
    <row r="5" spans="1:9">
      <c r="A5" t="s">
        <v>21</v>
      </c>
      <c r="B5">
        <v>0.95</v>
      </c>
      <c r="C5">
        <v>21</v>
      </c>
      <c r="D5" s="2">
        <v>11</v>
      </c>
      <c r="E5" s="2">
        <v>150</v>
      </c>
      <c r="F5" s="2">
        <v>137</v>
      </c>
      <c r="G5" s="2">
        <v>20</v>
      </c>
      <c r="H5" s="1" t="s">
        <v>15</v>
      </c>
      <c r="I5" s="2">
        <v>138</v>
      </c>
    </row>
    <row r="6" spans="1:9">
      <c r="B6">
        <v>0.99</v>
      </c>
      <c r="C6">
        <v>11</v>
      </c>
      <c r="D6" s="2">
        <v>7</v>
      </c>
      <c r="E6" s="2">
        <v>92</v>
      </c>
      <c r="F6" s="2">
        <v>202</v>
      </c>
      <c r="G6" s="2">
        <v>15</v>
      </c>
      <c r="H6" s="1" t="s">
        <v>15</v>
      </c>
      <c r="I6" s="2">
        <v>16</v>
      </c>
    </row>
    <row r="7" spans="1:9">
      <c r="A7" t="s">
        <v>22</v>
      </c>
      <c r="B7">
        <v>0.95</v>
      </c>
      <c r="C7">
        <v>15</v>
      </c>
      <c r="D7" s="2">
        <v>11</v>
      </c>
      <c r="E7" s="2">
        <v>32</v>
      </c>
      <c r="F7" s="2">
        <v>267</v>
      </c>
      <c r="G7" s="2">
        <v>24</v>
      </c>
      <c r="H7" s="1" t="s">
        <v>15</v>
      </c>
      <c r="I7" s="2">
        <v>231</v>
      </c>
    </row>
    <row r="8" spans="1:9">
      <c r="B8">
        <v>0.99</v>
      </c>
      <c r="C8">
        <v>12</v>
      </c>
      <c r="D8" s="2">
        <v>8</v>
      </c>
      <c r="E8" s="2">
        <v>350</v>
      </c>
      <c r="F8" s="6" t="s">
        <v>16</v>
      </c>
      <c r="G8" s="2">
        <v>16</v>
      </c>
      <c r="H8" s="1" t="s">
        <v>15</v>
      </c>
      <c r="I8" s="2">
        <v>50</v>
      </c>
    </row>
    <row r="9" spans="1:9">
      <c r="A9" t="s">
        <v>11</v>
      </c>
      <c r="D9" s="2"/>
      <c r="E9" s="2"/>
      <c r="F9" s="2"/>
      <c r="G9" s="2"/>
      <c r="H9" s="2"/>
      <c r="I9" s="2"/>
    </row>
    <row r="10" spans="1:9">
      <c r="A10" t="s">
        <v>21</v>
      </c>
      <c r="B10">
        <v>0.95</v>
      </c>
      <c r="C10">
        <v>13</v>
      </c>
      <c r="D10" s="2">
        <v>14</v>
      </c>
      <c r="E10" s="1" t="s">
        <v>15</v>
      </c>
      <c r="F10" s="6" t="s">
        <v>16</v>
      </c>
      <c r="G10" s="2">
        <v>33</v>
      </c>
      <c r="H10" s="1" t="s">
        <v>15</v>
      </c>
      <c r="I10" s="1" t="s">
        <v>15</v>
      </c>
    </row>
    <row r="11" spans="1:9">
      <c r="B11">
        <v>0.99</v>
      </c>
      <c r="C11">
        <v>11</v>
      </c>
      <c r="D11" s="2">
        <v>7</v>
      </c>
      <c r="E11" s="1" t="s">
        <v>15</v>
      </c>
      <c r="F11" s="2">
        <v>229</v>
      </c>
      <c r="G11" s="2">
        <v>19</v>
      </c>
      <c r="H11" s="1" t="s">
        <v>15</v>
      </c>
      <c r="I11" s="2">
        <v>238</v>
      </c>
    </row>
    <row r="12" spans="1:9">
      <c r="A12" t="s">
        <v>22</v>
      </c>
      <c r="B12">
        <v>0.95</v>
      </c>
      <c r="C12">
        <v>16</v>
      </c>
      <c r="D12" s="2">
        <v>16</v>
      </c>
      <c r="E12" s="2">
        <v>70</v>
      </c>
      <c r="F12" s="2">
        <v>302</v>
      </c>
      <c r="G12" s="2">
        <v>24</v>
      </c>
      <c r="H12" s="1" t="s">
        <v>15</v>
      </c>
      <c r="I12" s="2">
        <v>355</v>
      </c>
    </row>
    <row r="13" spans="1:9">
      <c r="B13">
        <v>0.99</v>
      </c>
      <c r="C13">
        <v>8</v>
      </c>
      <c r="D13" s="2">
        <v>7</v>
      </c>
      <c r="E13" s="2">
        <v>53</v>
      </c>
      <c r="F13" s="2">
        <v>358</v>
      </c>
      <c r="G13" s="2">
        <v>16</v>
      </c>
      <c r="H13" s="1" t="s">
        <v>15</v>
      </c>
      <c r="I13" s="2">
        <v>40</v>
      </c>
    </row>
    <row r="14" spans="1:9">
      <c r="A14" t="s">
        <v>31</v>
      </c>
      <c r="D14" s="2"/>
      <c r="E14" s="2"/>
      <c r="F14" s="2"/>
      <c r="G14" s="2"/>
      <c r="H14" s="1"/>
      <c r="I14" s="2"/>
    </row>
    <row r="15" spans="1:9">
      <c r="A15" t="s">
        <v>6</v>
      </c>
    </row>
    <row r="16" spans="1:9">
      <c r="A16" t="s">
        <v>21</v>
      </c>
      <c r="B16">
        <v>0.95</v>
      </c>
      <c r="C16">
        <v>13</v>
      </c>
      <c r="D16" s="2">
        <v>28</v>
      </c>
      <c r="E16" s="2">
        <v>62</v>
      </c>
      <c r="F16" s="6" t="s">
        <v>16</v>
      </c>
      <c r="G16" s="2">
        <v>20</v>
      </c>
      <c r="H16" s="2">
        <v>510</v>
      </c>
      <c r="I16" s="6" t="s">
        <v>16</v>
      </c>
    </row>
    <row r="17" spans="1:9">
      <c r="B17">
        <v>0.99</v>
      </c>
      <c r="C17">
        <v>12</v>
      </c>
      <c r="D17" s="2">
        <v>128</v>
      </c>
      <c r="E17" s="2">
        <v>11</v>
      </c>
      <c r="F17" s="6" t="s">
        <v>16</v>
      </c>
      <c r="G17" s="2">
        <v>20</v>
      </c>
      <c r="H17" s="1" t="s">
        <v>15</v>
      </c>
      <c r="I17" s="2">
        <v>181</v>
      </c>
    </row>
    <row r="18" spans="1:9">
      <c r="A18" t="s">
        <v>22</v>
      </c>
      <c r="B18">
        <v>0.95</v>
      </c>
      <c r="C18">
        <v>15</v>
      </c>
      <c r="D18" s="2">
        <v>38</v>
      </c>
      <c r="E18" s="2">
        <v>32</v>
      </c>
      <c r="F18" s="6" t="s">
        <v>16</v>
      </c>
      <c r="G18" s="2">
        <v>25</v>
      </c>
      <c r="H18" s="1" t="s">
        <v>15</v>
      </c>
      <c r="I18" s="2">
        <v>2898</v>
      </c>
    </row>
    <row r="19" spans="1:9">
      <c r="B19">
        <v>0.99</v>
      </c>
      <c r="C19">
        <v>12</v>
      </c>
      <c r="D19" s="2">
        <v>424</v>
      </c>
      <c r="E19" s="2">
        <v>9</v>
      </c>
      <c r="F19" s="6" t="s">
        <v>16</v>
      </c>
      <c r="G19" s="2">
        <v>20</v>
      </c>
      <c r="H19" s="1" t="s">
        <v>15</v>
      </c>
      <c r="I19" s="2">
        <v>59</v>
      </c>
    </row>
    <row r="20" spans="1:9">
      <c r="A20" t="s">
        <v>11</v>
      </c>
      <c r="D20" s="2"/>
      <c r="E20" s="2"/>
      <c r="F20" s="2"/>
      <c r="G20" s="2"/>
      <c r="H20" s="2"/>
      <c r="I20" s="2"/>
    </row>
    <row r="21" spans="1:9">
      <c r="A21" t="s">
        <v>21</v>
      </c>
      <c r="B21">
        <v>0.95</v>
      </c>
      <c r="C21">
        <v>17</v>
      </c>
      <c r="D21" s="2">
        <v>41</v>
      </c>
      <c r="E21" s="2">
        <v>65</v>
      </c>
      <c r="F21" s="6" t="s">
        <v>16</v>
      </c>
      <c r="G21" s="2">
        <v>500</v>
      </c>
      <c r="H21" s="1" t="s">
        <v>15</v>
      </c>
      <c r="I21" s="2">
        <v>373</v>
      </c>
    </row>
    <row r="22" spans="1:9">
      <c r="B22">
        <v>0.99</v>
      </c>
      <c r="C22">
        <v>11</v>
      </c>
      <c r="D22" s="2">
        <v>23</v>
      </c>
      <c r="E22" s="2">
        <v>16</v>
      </c>
      <c r="F22" s="6" t="s">
        <v>16</v>
      </c>
      <c r="G22" s="2">
        <v>463</v>
      </c>
      <c r="H22" s="1" t="s">
        <v>15</v>
      </c>
      <c r="I22" s="2">
        <v>131</v>
      </c>
    </row>
    <row r="23" spans="1:9">
      <c r="A23" t="s">
        <v>22</v>
      </c>
      <c r="B23">
        <v>0.95</v>
      </c>
      <c r="C23">
        <v>16</v>
      </c>
      <c r="D23" s="2">
        <v>52</v>
      </c>
      <c r="E23" s="2">
        <v>78</v>
      </c>
      <c r="F23" s="6" t="s">
        <v>16</v>
      </c>
      <c r="G23" s="2">
        <v>26</v>
      </c>
      <c r="H23" s="1" t="s">
        <v>15</v>
      </c>
      <c r="I23" s="1" t="s">
        <v>15</v>
      </c>
    </row>
    <row r="24" spans="1:9">
      <c r="B24">
        <v>0.99</v>
      </c>
      <c r="C24">
        <v>9</v>
      </c>
      <c r="D24" s="2">
        <v>23</v>
      </c>
      <c r="E24" s="2">
        <v>19</v>
      </c>
      <c r="F24" s="6" t="s">
        <v>16</v>
      </c>
      <c r="G24" s="2">
        <v>170</v>
      </c>
      <c r="H24" s="1" t="s">
        <v>15</v>
      </c>
      <c r="I24" s="2">
        <v>603</v>
      </c>
    </row>
  </sheetData>
  <conditionalFormatting sqref="I15:I16 G15:H15 F21:F24 F10 F8 F15:F19 D4:I4 D15:E15 A1:B1 A4:C24">
    <cfRule type="cellIs" dxfId="40" priority="115" operator="equal">
      <formula>1</formula>
    </cfRule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32"/>
  <sheetViews>
    <sheetView tabSelected="1" workbookViewId="0">
      <selection activeCell="F25" sqref="F25"/>
    </sheetView>
  </sheetViews>
  <sheetFormatPr baseColWidth="10" defaultRowHeight="15"/>
  <sheetData>
    <row r="1" spans="1:18">
      <c r="C1" t="s">
        <v>23</v>
      </c>
      <c r="H1" t="s">
        <v>41</v>
      </c>
      <c r="M1" t="s">
        <v>42</v>
      </c>
    </row>
    <row r="2" spans="1:18">
      <c r="C2" s="8" t="s">
        <v>32</v>
      </c>
      <c r="D2" s="8" t="s">
        <v>33</v>
      </c>
      <c r="E2" s="8" t="s">
        <v>34</v>
      </c>
      <c r="F2" s="8" t="s">
        <v>35</v>
      </c>
      <c r="G2" s="8" t="s">
        <v>36</v>
      </c>
      <c r="H2" s="8" t="s">
        <v>32</v>
      </c>
      <c r="I2" s="8" t="s">
        <v>33</v>
      </c>
      <c r="J2" s="8" t="s">
        <v>34</v>
      </c>
      <c r="K2" s="8" t="s">
        <v>35</v>
      </c>
      <c r="L2" s="8" t="s">
        <v>36</v>
      </c>
      <c r="M2" s="8" t="s">
        <v>32</v>
      </c>
      <c r="N2" s="8" t="s">
        <v>33</v>
      </c>
      <c r="O2" s="8" t="s">
        <v>34</v>
      </c>
      <c r="P2" s="8" t="s">
        <v>35</v>
      </c>
      <c r="Q2" s="8" t="s">
        <v>36</v>
      </c>
    </row>
    <row r="3" spans="1:18">
      <c r="A3" s="8" t="s">
        <v>37</v>
      </c>
      <c r="C3" s="2"/>
      <c r="D3" s="2"/>
      <c r="E3" s="2"/>
      <c r="F3" s="2"/>
      <c r="G3" s="2"/>
      <c r="H3" s="2"/>
      <c r="I3" s="8"/>
      <c r="J3" s="8"/>
      <c r="K3" s="8"/>
      <c r="L3" s="8"/>
      <c r="M3" s="2"/>
      <c r="N3" s="2"/>
      <c r="O3" s="2"/>
      <c r="P3" s="2"/>
      <c r="Q3" s="2"/>
      <c r="R3" s="2"/>
    </row>
    <row r="4" spans="1:18">
      <c r="A4" t="s">
        <v>39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t="s">
        <v>21</v>
      </c>
      <c r="B5">
        <v>0.95</v>
      </c>
      <c r="C5" s="2">
        <v>23</v>
      </c>
      <c r="D5" s="2">
        <v>22</v>
      </c>
      <c r="E5" s="2">
        <v>12</v>
      </c>
      <c r="F5" s="2">
        <v>18</v>
      </c>
      <c r="G5" s="2">
        <v>28</v>
      </c>
      <c r="H5" s="8">
        <v>9</v>
      </c>
      <c r="I5" s="8" t="s">
        <v>15</v>
      </c>
      <c r="J5" s="8" t="s">
        <v>15</v>
      </c>
      <c r="K5" s="8" t="s">
        <v>15</v>
      </c>
      <c r="L5" s="8">
        <v>11</v>
      </c>
      <c r="M5" s="2">
        <v>106</v>
      </c>
      <c r="N5" s="2" t="s">
        <v>15</v>
      </c>
      <c r="O5" s="2">
        <v>10000</v>
      </c>
      <c r="P5" s="2">
        <v>199</v>
      </c>
      <c r="Q5" s="2">
        <v>320</v>
      </c>
      <c r="R5" s="2"/>
    </row>
    <row r="6" spans="1:18">
      <c r="B6">
        <v>0.99</v>
      </c>
      <c r="C6" s="2">
        <v>11</v>
      </c>
      <c r="D6" s="2" t="s">
        <v>15</v>
      </c>
      <c r="E6" s="2">
        <v>12</v>
      </c>
      <c r="F6" s="2">
        <v>15</v>
      </c>
      <c r="G6" s="2">
        <v>11</v>
      </c>
      <c r="H6" s="8">
        <v>8</v>
      </c>
      <c r="I6" s="8" t="s">
        <v>15</v>
      </c>
      <c r="J6" s="8" t="s">
        <v>15</v>
      </c>
      <c r="K6" s="8" t="s">
        <v>15</v>
      </c>
      <c r="L6" s="8">
        <v>12</v>
      </c>
      <c r="M6" s="2">
        <v>97</v>
      </c>
      <c r="N6" s="2" t="s">
        <v>15</v>
      </c>
      <c r="O6" s="2">
        <v>314</v>
      </c>
      <c r="P6" s="2" t="s">
        <v>15</v>
      </c>
      <c r="Q6" s="2">
        <v>10000</v>
      </c>
      <c r="R6" s="2"/>
    </row>
    <row r="7" spans="1:18">
      <c r="A7" t="s">
        <v>22</v>
      </c>
      <c r="B7">
        <v>0.95</v>
      </c>
      <c r="C7" s="2" t="s">
        <v>15</v>
      </c>
      <c r="D7" s="2">
        <v>18</v>
      </c>
      <c r="E7" s="2" t="s">
        <v>15</v>
      </c>
      <c r="F7" s="2">
        <v>17</v>
      </c>
      <c r="G7" s="2">
        <v>25</v>
      </c>
      <c r="H7" s="8" t="s">
        <v>15</v>
      </c>
      <c r="I7" s="8" t="s">
        <v>15</v>
      </c>
      <c r="J7" s="8" t="s">
        <v>15</v>
      </c>
      <c r="K7" s="8">
        <v>9</v>
      </c>
      <c r="L7" s="8">
        <v>20</v>
      </c>
      <c r="M7" s="2" t="s">
        <v>15</v>
      </c>
      <c r="N7" s="2">
        <v>129</v>
      </c>
      <c r="O7" s="2" t="s">
        <v>15</v>
      </c>
      <c r="P7" s="2" t="s">
        <v>15</v>
      </c>
      <c r="Q7" s="2">
        <v>173</v>
      </c>
      <c r="R7" s="2"/>
    </row>
    <row r="8" spans="1:18">
      <c r="B8">
        <v>0.99</v>
      </c>
      <c r="C8" s="2" t="s">
        <v>15</v>
      </c>
      <c r="D8" s="2">
        <v>11</v>
      </c>
      <c r="E8" s="2" t="s">
        <v>15</v>
      </c>
      <c r="F8" s="2">
        <v>9</v>
      </c>
      <c r="G8" s="2" t="s">
        <v>15</v>
      </c>
      <c r="H8" s="8" t="s">
        <v>15</v>
      </c>
      <c r="I8" s="8" t="s">
        <v>15</v>
      </c>
      <c r="J8" s="8" t="s">
        <v>15</v>
      </c>
      <c r="K8" s="8">
        <v>7</v>
      </c>
      <c r="L8" s="8" t="s">
        <v>15</v>
      </c>
      <c r="M8" s="2" t="s">
        <v>15</v>
      </c>
      <c r="N8" s="2" t="s">
        <v>15</v>
      </c>
      <c r="O8" s="2" t="s">
        <v>15</v>
      </c>
      <c r="P8" s="2" t="s">
        <v>15</v>
      </c>
      <c r="Q8" s="2" t="s">
        <v>15</v>
      </c>
      <c r="R8" s="2"/>
    </row>
    <row r="9" spans="1:18">
      <c r="A9" t="s">
        <v>40</v>
      </c>
      <c r="C9" s="2"/>
      <c r="D9" s="2"/>
      <c r="E9" s="2"/>
      <c r="F9" s="2"/>
      <c r="G9" s="2"/>
      <c r="H9" s="8"/>
      <c r="I9" s="8"/>
      <c r="J9" s="8"/>
      <c r="K9" s="8"/>
      <c r="L9" s="8"/>
      <c r="M9" s="2"/>
      <c r="N9" s="2"/>
      <c r="O9" s="2"/>
      <c r="P9" s="2"/>
      <c r="Q9" s="2"/>
      <c r="R9" s="2"/>
    </row>
    <row r="10" spans="1:18">
      <c r="A10" t="s">
        <v>21</v>
      </c>
      <c r="B10">
        <v>0.95</v>
      </c>
      <c r="C10" s="2">
        <v>17</v>
      </c>
      <c r="D10" s="2">
        <v>34</v>
      </c>
      <c r="E10" s="2">
        <v>13</v>
      </c>
      <c r="F10" s="2">
        <v>26</v>
      </c>
      <c r="G10" s="2">
        <v>19</v>
      </c>
      <c r="H10" s="8" t="s">
        <v>15</v>
      </c>
      <c r="I10" s="8" t="s">
        <v>15</v>
      </c>
      <c r="J10" s="8">
        <v>11</v>
      </c>
      <c r="K10" s="8">
        <v>18</v>
      </c>
      <c r="L10" s="8">
        <v>14</v>
      </c>
      <c r="M10" s="2">
        <v>62</v>
      </c>
      <c r="N10" s="2" t="s">
        <v>15</v>
      </c>
      <c r="O10" s="2">
        <v>146</v>
      </c>
      <c r="P10" s="2">
        <v>164</v>
      </c>
      <c r="Q10" s="2">
        <v>10000</v>
      </c>
      <c r="R10" s="2"/>
    </row>
    <row r="11" spans="1:18">
      <c r="B11">
        <v>0.99</v>
      </c>
      <c r="C11" s="2">
        <v>12</v>
      </c>
      <c r="D11" s="2">
        <v>11</v>
      </c>
      <c r="E11" s="2">
        <v>11</v>
      </c>
      <c r="F11" s="2">
        <v>9</v>
      </c>
      <c r="G11" s="2">
        <v>9</v>
      </c>
      <c r="H11" s="8" t="s">
        <v>15</v>
      </c>
      <c r="I11" s="8">
        <v>9</v>
      </c>
      <c r="J11" s="8">
        <v>7</v>
      </c>
      <c r="K11" s="8" t="s">
        <v>15</v>
      </c>
      <c r="L11" s="8">
        <v>7</v>
      </c>
      <c r="M11" s="2">
        <v>187</v>
      </c>
      <c r="N11" s="2" t="s">
        <v>15</v>
      </c>
      <c r="O11" s="2">
        <v>268</v>
      </c>
      <c r="P11" s="2" t="s">
        <v>15</v>
      </c>
      <c r="Q11" s="2" t="s">
        <v>15</v>
      </c>
      <c r="R11" s="2"/>
    </row>
    <row r="12" spans="1:18">
      <c r="A12" t="s">
        <v>22</v>
      </c>
      <c r="B12">
        <v>0.95</v>
      </c>
      <c r="C12" s="2">
        <v>26</v>
      </c>
      <c r="D12" s="2">
        <v>13</v>
      </c>
      <c r="E12" s="2">
        <v>22</v>
      </c>
      <c r="F12" s="2">
        <v>14</v>
      </c>
      <c r="G12" s="2">
        <v>15</v>
      </c>
      <c r="H12" s="8">
        <v>19</v>
      </c>
      <c r="I12" s="8">
        <v>15</v>
      </c>
      <c r="J12" s="8" t="s">
        <v>15</v>
      </c>
      <c r="K12" s="8">
        <v>12</v>
      </c>
      <c r="L12" s="8">
        <v>23</v>
      </c>
      <c r="M12" s="2" t="s">
        <v>15</v>
      </c>
      <c r="N12" s="2">
        <v>98</v>
      </c>
      <c r="O12" s="2" t="s">
        <v>15</v>
      </c>
      <c r="P12" s="2" t="s">
        <v>15</v>
      </c>
      <c r="Q12" s="2">
        <v>240</v>
      </c>
      <c r="R12" s="2"/>
    </row>
    <row r="13" spans="1:18">
      <c r="B13">
        <v>0.99</v>
      </c>
      <c r="C13" s="2" t="s">
        <v>15</v>
      </c>
      <c r="D13" s="2">
        <v>11</v>
      </c>
      <c r="E13" s="2">
        <v>14</v>
      </c>
      <c r="F13" s="2">
        <v>13</v>
      </c>
      <c r="G13" s="2">
        <v>11</v>
      </c>
      <c r="H13" s="8" t="s">
        <v>15</v>
      </c>
      <c r="I13" s="8">
        <v>7</v>
      </c>
      <c r="J13" s="8" t="s">
        <v>15</v>
      </c>
      <c r="K13" s="8">
        <v>8</v>
      </c>
      <c r="L13" s="8">
        <v>11</v>
      </c>
      <c r="M13" s="2" t="s">
        <v>15</v>
      </c>
      <c r="N13" s="2">
        <v>64</v>
      </c>
      <c r="O13" s="2" t="s">
        <v>15</v>
      </c>
      <c r="P13" s="2">
        <v>194</v>
      </c>
      <c r="Q13" s="2">
        <v>10000</v>
      </c>
      <c r="R13" s="2"/>
    </row>
    <row r="14" spans="1:18">
      <c r="A14" s="8" t="s">
        <v>38</v>
      </c>
      <c r="C14" s="2"/>
      <c r="D14" s="2"/>
      <c r="E14" s="2"/>
      <c r="F14" s="2"/>
      <c r="G14" s="2"/>
      <c r="H14" s="2"/>
      <c r="I14" s="8"/>
      <c r="J14" s="8"/>
      <c r="K14" s="8"/>
      <c r="L14" s="8"/>
      <c r="M14" s="2"/>
      <c r="N14" s="2"/>
      <c r="O14" s="2"/>
      <c r="P14" s="2"/>
      <c r="Q14" s="2"/>
      <c r="R14" s="2"/>
    </row>
    <row r="15" spans="1:18">
      <c r="A15" t="s">
        <v>39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>
      <c r="A16" t="s">
        <v>21</v>
      </c>
      <c r="B16">
        <v>0.95</v>
      </c>
      <c r="C16" s="2">
        <v>12</v>
      </c>
      <c r="D16" s="2">
        <v>17</v>
      </c>
      <c r="E16" s="2">
        <v>15</v>
      </c>
      <c r="F16" s="2">
        <v>16</v>
      </c>
      <c r="G16" s="2">
        <v>11</v>
      </c>
      <c r="H16" s="8">
        <v>31</v>
      </c>
      <c r="I16" s="8">
        <v>196</v>
      </c>
      <c r="J16" s="8">
        <v>34</v>
      </c>
      <c r="K16" s="8">
        <v>46</v>
      </c>
      <c r="L16" s="8">
        <v>15</v>
      </c>
      <c r="M16" s="2">
        <v>36</v>
      </c>
      <c r="N16" s="2">
        <v>58</v>
      </c>
      <c r="O16" s="2">
        <v>20</v>
      </c>
      <c r="P16" s="2">
        <v>62</v>
      </c>
      <c r="Q16" s="2">
        <v>12</v>
      </c>
      <c r="R16" s="2"/>
    </row>
    <row r="17" spans="1:18">
      <c r="B17">
        <v>0.99</v>
      </c>
      <c r="C17" s="2">
        <v>12</v>
      </c>
      <c r="D17" s="2" t="s">
        <v>15</v>
      </c>
      <c r="E17" s="2">
        <v>17</v>
      </c>
      <c r="F17" s="2">
        <v>15</v>
      </c>
      <c r="G17" s="2" t="s">
        <v>15</v>
      </c>
      <c r="H17" s="8">
        <v>80</v>
      </c>
      <c r="I17" s="8">
        <v>1001</v>
      </c>
      <c r="J17" s="8">
        <v>58</v>
      </c>
      <c r="K17" s="8">
        <v>465</v>
      </c>
      <c r="L17" s="8" t="s">
        <v>16</v>
      </c>
      <c r="M17" s="2">
        <v>10</v>
      </c>
      <c r="N17" s="2" t="s">
        <v>15</v>
      </c>
      <c r="O17" s="2">
        <v>9</v>
      </c>
      <c r="P17" s="2">
        <v>18</v>
      </c>
      <c r="Q17" s="2" t="s">
        <v>15</v>
      </c>
      <c r="R17" s="2"/>
    </row>
    <row r="18" spans="1:18">
      <c r="A18" t="s">
        <v>22</v>
      </c>
      <c r="B18">
        <v>0.95</v>
      </c>
      <c r="C18" s="2" t="s">
        <v>15</v>
      </c>
      <c r="D18" s="2">
        <v>18</v>
      </c>
      <c r="E18" s="2" t="s">
        <v>15</v>
      </c>
      <c r="F18" s="2">
        <v>14</v>
      </c>
      <c r="G18" s="2">
        <v>12</v>
      </c>
      <c r="H18" s="8" t="s">
        <v>16</v>
      </c>
      <c r="I18" s="8">
        <v>31</v>
      </c>
      <c r="J18" s="8" t="s">
        <v>16</v>
      </c>
      <c r="K18" s="8">
        <v>28</v>
      </c>
      <c r="L18" s="8">
        <v>18</v>
      </c>
      <c r="M18" s="2" t="s">
        <v>15</v>
      </c>
      <c r="N18" s="2">
        <v>50</v>
      </c>
      <c r="O18" s="2" t="s">
        <v>15</v>
      </c>
      <c r="P18" s="2">
        <v>29</v>
      </c>
      <c r="Q18" s="2">
        <v>10</v>
      </c>
      <c r="R18" s="2"/>
    </row>
    <row r="19" spans="1:18">
      <c r="B19">
        <v>0.99</v>
      </c>
      <c r="C19" s="2" t="s">
        <v>15</v>
      </c>
      <c r="D19" s="2">
        <v>11</v>
      </c>
      <c r="E19" s="2" t="s">
        <v>15</v>
      </c>
      <c r="F19" s="2">
        <v>10</v>
      </c>
      <c r="G19" s="2" t="s">
        <v>15</v>
      </c>
      <c r="H19" s="8" t="s">
        <v>16</v>
      </c>
      <c r="I19" s="8">
        <v>607</v>
      </c>
      <c r="J19" s="8" t="s">
        <v>16</v>
      </c>
      <c r="K19" s="8">
        <v>78</v>
      </c>
      <c r="L19" s="8">
        <v>1001</v>
      </c>
      <c r="M19" s="2" t="s">
        <v>15</v>
      </c>
      <c r="N19" s="2">
        <v>10</v>
      </c>
      <c r="O19" s="2" t="s">
        <v>15</v>
      </c>
      <c r="P19" s="2">
        <v>8</v>
      </c>
      <c r="Q19" s="2" t="s">
        <v>15</v>
      </c>
      <c r="R19" s="2"/>
    </row>
    <row r="20" spans="1:18">
      <c r="A20" t="s">
        <v>40</v>
      </c>
      <c r="C20" s="2"/>
      <c r="D20" s="2"/>
      <c r="E20" s="2"/>
      <c r="F20" s="2"/>
      <c r="G20" s="2"/>
      <c r="H20" s="8"/>
      <c r="I20" s="8"/>
      <c r="J20" s="8"/>
      <c r="K20" s="8"/>
      <c r="L20" s="8"/>
      <c r="M20" s="2"/>
      <c r="N20" s="2"/>
      <c r="O20" s="2"/>
      <c r="P20" s="2"/>
      <c r="Q20" s="2"/>
      <c r="R20" s="2"/>
    </row>
    <row r="21" spans="1:18">
      <c r="A21" t="s">
        <v>21</v>
      </c>
      <c r="B21">
        <v>0.95</v>
      </c>
      <c r="C21" s="2">
        <v>14</v>
      </c>
      <c r="D21" s="2">
        <v>18</v>
      </c>
      <c r="E21" s="2">
        <v>20</v>
      </c>
      <c r="F21" s="2">
        <v>11</v>
      </c>
      <c r="G21" s="2">
        <v>15</v>
      </c>
      <c r="H21" s="8">
        <v>41</v>
      </c>
      <c r="I21" s="8">
        <v>64</v>
      </c>
      <c r="J21" s="8">
        <v>40</v>
      </c>
      <c r="K21" s="8">
        <v>30</v>
      </c>
      <c r="L21" s="8">
        <v>48</v>
      </c>
      <c r="M21" s="2">
        <v>34</v>
      </c>
      <c r="N21" s="2">
        <v>96</v>
      </c>
      <c r="O21" s="2">
        <v>58</v>
      </c>
      <c r="P21" s="2">
        <v>39</v>
      </c>
      <c r="Q21" s="2">
        <v>127</v>
      </c>
      <c r="R21" s="2"/>
    </row>
    <row r="22" spans="1:18">
      <c r="B22">
        <v>0.99</v>
      </c>
      <c r="C22" s="2">
        <v>9</v>
      </c>
      <c r="D22" s="2">
        <v>12</v>
      </c>
      <c r="E22" s="2">
        <v>9</v>
      </c>
      <c r="F22" s="2">
        <v>9</v>
      </c>
      <c r="G22" s="2">
        <v>9</v>
      </c>
      <c r="H22" s="8">
        <v>26</v>
      </c>
      <c r="I22" s="8" t="s">
        <v>15</v>
      </c>
      <c r="J22" s="8">
        <v>30</v>
      </c>
      <c r="K22" s="8">
        <v>28</v>
      </c>
      <c r="L22" s="8">
        <v>24</v>
      </c>
      <c r="M22" s="2">
        <v>8</v>
      </c>
      <c r="N22" s="2">
        <v>11</v>
      </c>
      <c r="O22" s="2">
        <v>8</v>
      </c>
      <c r="P22" s="2">
        <v>9</v>
      </c>
      <c r="Q22" s="2">
        <v>9</v>
      </c>
      <c r="R22" s="2"/>
    </row>
    <row r="23" spans="1:18">
      <c r="A23" t="s">
        <v>22</v>
      </c>
      <c r="B23">
        <v>0.95</v>
      </c>
      <c r="C23" s="2">
        <v>19</v>
      </c>
      <c r="D23" s="2">
        <v>16</v>
      </c>
      <c r="E23" s="2">
        <v>21</v>
      </c>
      <c r="F23" s="2">
        <v>17</v>
      </c>
      <c r="G23" s="2">
        <v>18</v>
      </c>
      <c r="H23" s="8">
        <v>44</v>
      </c>
      <c r="I23" s="8">
        <v>50</v>
      </c>
      <c r="J23" s="8">
        <v>64</v>
      </c>
      <c r="K23" s="8">
        <v>60</v>
      </c>
      <c r="L23" s="8">
        <v>47</v>
      </c>
      <c r="M23" s="2">
        <v>65</v>
      </c>
      <c r="N23" s="2">
        <v>91</v>
      </c>
      <c r="O23" s="2">
        <v>89</v>
      </c>
      <c r="P23" s="2">
        <v>80</v>
      </c>
      <c r="Q23" s="2">
        <v>79</v>
      </c>
      <c r="R23" s="2"/>
    </row>
    <row r="24" spans="1:18">
      <c r="B24">
        <v>0.99</v>
      </c>
      <c r="C24" s="2" t="s">
        <v>15</v>
      </c>
      <c r="D24" s="2">
        <v>9</v>
      </c>
      <c r="E24" s="2">
        <v>14</v>
      </c>
      <c r="F24" s="2">
        <v>11</v>
      </c>
      <c r="G24" s="2">
        <v>11</v>
      </c>
      <c r="H24" s="8" t="s">
        <v>15</v>
      </c>
      <c r="I24" s="8">
        <v>40</v>
      </c>
      <c r="J24" s="8" t="s">
        <v>16</v>
      </c>
      <c r="K24" s="8">
        <v>26</v>
      </c>
      <c r="L24" s="8">
        <v>161</v>
      </c>
      <c r="M24" s="2" t="s">
        <v>15</v>
      </c>
      <c r="N24" s="2">
        <v>12</v>
      </c>
      <c r="O24" s="2">
        <v>13</v>
      </c>
      <c r="P24" s="2">
        <v>10</v>
      </c>
      <c r="Q24" s="2">
        <v>10</v>
      </c>
      <c r="R24" s="2"/>
    </row>
    <row r="25" spans="1:18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</sheetData>
  <conditionalFormatting sqref="L17 J18:J19 J24 H18:H19 A15:B24 A4:B13 C16:G24 C5:G13">
    <cfRule type="cellIs" dxfId="0" priority="46" operator="equal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3"/>
  <sheetViews>
    <sheetView workbookViewId="0">
      <selection activeCell="D1" sqref="D1:M28"/>
    </sheetView>
  </sheetViews>
  <sheetFormatPr baseColWidth="10" defaultRowHeight="15"/>
  <cols>
    <col min="2" max="13" width="11.7109375" customWidth="1"/>
  </cols>
  <sheetData>
    <row r="1" spans="1:13">
      <c r="B1" t="s">
        <v>0</v>
      </c>
      <c r="D1" t="s">
        <v>5</v>
      </c>
      <c r="F1" t="s">
        <v>2</v>
      </c>
      <c r="H1" t="s">
        <v>3</v>
      </c>
      <c r="J1" t="s">
        <v>1</v>
      </c>
      <c r="L1" t="s">
        <v>4</v>
      </c>
    </row>
    <row r="2" spans="1:13">
      <c r="B2" t="s">
        <v>12</v>
      </c>
      <c r="C2" t="s">
        <v>13</v>
      </c>
      <c r="D2" t="s">
        <v>12</v>
      </c>
      <c r="E2" t="s">
        <v>13</v>
      </c>
      <c r="F2" t="s">
        <v>12</v>
      </c>
      <c r="G2" t="s">
        <v>13</v>
      </c>
      <c r="H2" t="s">
        <v>12</v>
      </c>
      <c r="I2" t="s">
        <v>13</v>
      </c>
      <c r="J2" t="s">
        <v>12</v>
      </c>
      <c r="K2" t="s">
        <v>13</v>
      </c>
      <c r="L2" t="s">
        <v>12</v>
      </c>
      <c r="M2" t="s">
        <v>13</v>
      </c>
    </row>
    <row r="3" spans="1:13">
      <c r="A3" t="s">
        <v>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t="s">
        <v>9</v>
      </c>
      <c r="B4">
        <f>IF(B5&lt;=optimal!B5+0.1,1,)</f>
        <v>1</v>
      </c>
      <c r="C4">
        <f>IF(C5&lt;=optimal!C5+0.1,1,)</f>
        <v>1</v>
      </c>
      <c r="D4">
        <f>IF(D5&lt;=optimal!D5+0.1,1,)</f>
        <v>1</v>
      </c>
      <c r="E4">
        <f>IF(E5&lt;=optimal!E5+0.1,1,)</f>
        <v>1</v>
      </c>
      <c r="F4" s="1" t="s">
        <v>15</v>
      </c>
      <c r="G4">
        <f>IF(G5&lt;=optimal!G5+0.1,1,)</f>
        <v>1</v>
      </c>
      <c r="H4" s="1" t="s">
        <v>15</v>
      </c>
      <c r="I4">
        <f>IF(I5&lt;=optimal!I5+0.1,1,)</f>
        <v>1</v>
      </c>
      <c r="J4" s="1" t="s">
        <v>15</v>
      </c>
      <c r="K4">
        <f>IF(K5&lt;=optimal!K5+0.1,1,)</f>
        <v>1</v>
      </c>
      <c r="L4">
        <f>IF(L5&lt;=optimal!L5+0.1,1,)</f>
        <v>1</v>
      </c>
      <c r="M4">
        <f>IF(M5&lt;=optimal!M5+0.1,1,)</f>
        <v>1</v>
      </c>
    </row>
    <row r="5" spans="1:13">
      <c r="B5" s="2">
        <v>77.806710264606195</v>
      </c>
      <c r="C5" s="2">
        <v>71.020006658220098</v>
      </c>
      <c r="D5" s="2">
        <v>104.603142063791</v>
      </c>
      <c r="E5" s="2">
        <v>110.457625519131</v>
      </c>
      <c r="F5" s="2"/>
      <c r="G5" s="2">
        <v>386.77935674226302</v>
      </c>
      <c r="H5" s="2"/>
      <c r="I5" s="2">
        <v>180.46519154345199</v>
      </c>
      <c r="J5" s="2"/>
      <c r="K5" s="2">
        <v>246.75844435655301</v>
      </c>
      <c r="L5" s="2">
        <v>253.54420602387</v>
      </c>
      <c r="M5" s="2">
        <v>366.51558449555102</v>
      </c>
    </row>
    <row r="6" spans="1:13">
      <c r="B6" s="2">
        <v>11</v>
      </c>
      <c r="C6" s="2">
        <v>28</v>
      </c>
      <c r="D6" s="2">
        <v>9</v>
      </c>
      <c r="E6" s="2">
        <v>31</v>
      </c>
      <c r="F6" s="2">
        <v>18</v>
      </c>
      <c r="G6" s="2">
        <v>196</v>
      </c>
      <c r="H6" s="2">
        <v>12</v>
      </c>
      <c r="I6" s="2">
        <v>34</v>
      </c>
      <c r="J6" s="2">
        <v>18</v>
      </c>
      <c r="K6" s="2">
        <v>46</v>
      </c>
      <c r="L6" s="2">
        <v>11</v>
      </c>
      <c r="M6" s="2">
        <v>15</v>
      </c>
    </row>
    <row r="7" spans="1:13">
      <c r="A7" t="s">
        <v>8</v>
      </c>
      <c r="B7">
        <f>IF(B8&lt;=optimal!B8+0.1,1,)</f>
        <v>1</v>
      </c>
      <c r="C7">
        <f>IF(C8&lt;=optimal!C8+0.1,1,)</f>
        <v>1</v>
      </c>
      <c r="D7">
        <f>IF(D8&lt;=optimal!D8+0.1,1,)</f>
        <v>1</v>
      </c>
      <c r="E7">
        <f>IF(E8&lt;=optimal!E8+0.1,1,)</f>
        <v>1</v>
      </c>
      <c r="F7" s="1" t="s">
        <v>15</v>
      </c>
      <c r="G7">
        <f>IF(G8&lt;=optimal!G8+0.1,1,)</f>
        <v>1</v>
      </c>
      <c r="H7" s="1" t="s">
        <v>15</v>
      </c>
      <c r="I7">
        <f>IF(I8&lt;=optimal!I8+0.1,1,)</f>
        <v>1</v>
      </c>
      <c r="J7" s="1" t="s">
        <v>15</v>
      </c>
      <c r="K7">
        <f>IF(K8&lt;=optimal!K8+0.1,1,)</f>
        <v>1</v>
      </c>
      <c r="L7">
        <f>IF(L8&lt;=optimal!L8+0.1,1,)</f>
        <v>1</v>
      </c>
      <c r="M7" s="6" t="s">
        <v>16</v>
      </c>
    </row>
    <row r="8" spans="1:13">
      <c r="B8" s="2">
        <v>116.708949077415</v>
      </c>
      <c r="C8" s="2">
        <v>100.450975145144</v>
      </c>
      <c r="D8" s="2">
        <v>193.041444315679</v>
      </c>
      <c r="E8" s="2">
        <v>215.90082514093399</v>
      </c>
      <c r="F8" s="2"/>
      <c r="G8" s="2">
        <v>628.52982486681401</v>
      </c>
      <c r="H8" s="2"/>
      <c r="I8" s="2">
        <v>283.71488327227701</v>
      </c>
      <c r="J8" s="2"/>
      <c r="K8" s="2">
        <v>825.99974742169604</v>
      </c>
      <c r="L8" s="2">
        <v>690.77866348364103</v>
      </c>
      <c r="M8" s="2">
        <v>897.96234600028401</v>
      </c>
    </row>
    <row r="9" spans="1:13">
      <c r="B9" s="2">
        <v>7</v>
      </c>
      <c r="C9" s="2">
        <v>128</v>
      </c>
      <c r="D9" s="2">
        <v>8</v>
      </c>
      <c r="E9" s="2">
        <v>80</v>
      </c>
      <c r="F9" s="2">
        <v>45</v>
      </c>
      <c r="G9" s="2">
        <v>1001</v>
      </c>
      <c r="H9" s="2">
        <v>8</v>
      </c>
      <c r="I9" s="2">
        <v>58</v>
      </c>
      <c r="J9" s="2">
        <v>109</v>
      </c>
      <c r="K9" s="2">
        <v>465</v>
      </c>
      <c r="L9" s="2">
        <v>12</v>
      </c>
      <c r="M9" s="2">
        <v>1001</v>
      </c>
    </row>
    <row r="10" spans="1:13">
      <c r="A10" t="s">
        <v>7</v>
      </c>
      <c r="B10">
        <f>IF(B11&lt;=optimal!B11+0.1,1,)</f>
        <v>1</v>
      </c>
      <c r="C10">
        <f>IF(C11&lt;=optimal!C11+0.1,1,)</f>
        <v>1</v>
      </c>
      <c r="D10" s="1" t="s">
        <v>15</v>
      </c>
      <c r="E10" s="6" t="s">
        <v>16</v>
      </c>
      <c r="F10" s="1" t="s">
        <v>15</v>
      </c>
      <c r="G10">
        <f>IF(G11&lt;=optimal!G11+0.1,1,)</f>
        <v>1</v>
      </c>
      <c r="H10" s="1" t="s">
        <v>15</v>
      </c>
      <c r="I10" s="6" t="s">
        <v>16</v>
      </c>
      <c r="J10">
        <f>IF(J11&lt;=optimal!J11+0.1,1,)</f>
        <v>1</v>
      </c>
      <c r="K10">
        <f>IF(K11&lt;=optimal!K11+0.1,1,)</f>
        <v>1</v>
      </c>
      <c r="L10">
        <f>IF(L11&lt;=optimal!L11+0.1,1,)</f>
        <v>1</v>
      </c>
      <c r="M10">
        <f>IF(M11&lt;=optimal!M11+0.1,1,)</f>
        <v>1</v>
      </c>
    </row>
    <row r="11" spans="1:13">
      <c r="B11" s="2">
        <v>125.532985432229</v>
      </c>
      <c r="C11" s="2">
        <v>119.260557975331</v>
      </c>
      <c r="D11" s="2"/>
      <c r="E11" s="2">
        <v>554.70461131116303</v>
      </c>
      <c r="F11" s="2"/>
      <c r="G11" s="2">
        <v>276.79605296834302</v>
      </c>
      <c r="H11" s="2"/>
      <c r="I11">
        <v>1208.0180141854501</v>
      </c>
      <c r="J11" s="2">
        <v>197.46730901462399</v>
      </c>
      <c r="K11" s="2">
        <v>185.671761204897</v>
      </c>
      <c r="L11" s="2">
        <v>1516.9729662877</v>
      </c>
      <c r="M11" s="2">
        <v>504.50931420743302</v>
      </c>
    </row>
    <row r="12" spans="1:13">
      <c r="B12" s="2">
        <v>11</v>
      </c>
      <c r="C12" s="2">
        <v>38</v>
      </c>
      <c r="D12" s="2">
        <v>41</v>
      </c>
      <c r="E12" s="2">
        <v>1001</v>
      </c>
      <c r="F12" s="2">
        <v>11</v>
      </c>
      <c r="G12" s="2">
        <v>31</v>
      </c>
      <c r="H12" s="2">
        <v>45</v>
      </c>
      <c r="I12" s="2">
        <v>1001</v>
      </c>
      <c r="J12" s="2">
        <v>9</v>
      </c>
      <c r="K12" s="2">
        <v>28</v>
      </c>
      <c r="L12" s="2">
        <v>20</v>
      </c>
      <c r="M12" s="2">
        <v>18</v>
      </c>
    </row>
    <row r="13" spans="1:13">
      <c r="A13" t="s">
        <v>10</v>
      </c>
      <c r="B13">
        <f>IF(B14&lt;=optimal!B14+0.1,1,)</f>
        <v>1</v>
      </c>
      <c r="C13">
        <f>IF(C14&lt;=optimal!C14+0.1,1,)</f>
        <v>1</v>
      </c>
      <c r="D13" s="1" t="s">
        <v>15</v>
      </c>
      <c r="E13" s="6" t="s">
        <v>16</v>
      </c>
      <c r="F13" s="1" t="s">
        <v>15</v>
      </c>
      <c r="G13">
        <f>IF(G14&lt;=optimal!G14+0.1,1,)</f>
        <v>1</v>
      </c>
      <c r="H13" s="1" t="s">
        <v>15</v>
      </c>
      <c r="I13" s="6" t="s">
        <v>16</v>
      </c>
      <c r="J13">
        <f>IF(J14&lt;=optimal!J14+0.1,1,)</f>
        <v>1</v>
      </c>
      <c r="K13">
        <f>IF(K14&lt;=optimal!K14+0.1,1,)</f>
        <v>1</v>
      </c>
      <c r="L13" s="1" t="s">
        <v>15</v>
      </c>
      <c r="M13" s="6" t="s">
        <v>16</v>
      </c>
    </row>
    <row r="14" spans="1:13">
      <c r="B14" s="2">
        <v>203.98579840598001</v>
      </c>
      <c r="C14" s="2">
        <v>195.546083725843</v>
      </c>
      <c r="D14" s="2"/>
      <c r="E14" s="2">
        <v>1013.55710887903</v>
      </c>
      <c r="F14" s="2"/>
      <c r="G14" s="2">
        <v>560.54939935955895</v>
      </c>
      <c r="H14" s="2"/>
      <c r="I14" s="2">
        <v>4594.6770388230298</v>
      </c>
      <c r="J14" s="2">
        <v>236.020967014646</v>
      </c>
      <c r="K14" s="2">
        <v>224.99118796291299</v>
      </c>
      <c r="L14" s="2"/>
      <c r="M14" s="2">
        <v>579.72388054336</v>
      </c>
    </row>
    <row r="15" spans="1:13">
      <c r="B15" s="2">
        <v>8</v>
      </c>
      <c r="C15" s="2">
        <v>424</v>
      </c>
      <c r="D15" s="2">
        <v>6</v>
      </c>
      <c r="E15" s="2">
        <v>6</v>
      </c>
      <c r="F15" s="2">
        <v>11</v>
      </c>
      <c r="G15" s="2">
        <v>607</v>
      </c>
      <c r="H15" s="2">
        <v>3</v>
      </c>
      <c r="I15" s="2">
        <v>1001</v>
      </c>
      <c r="J15" s="2">
        <v>7</v>
      </c>
      <c r="K15" s="2">
        <v>78</v>
      </c>
      <c r="L15" s="2">
        <v>174</v>
      </c>
      <c r="M15" s="2">
        <v>1001</v>
      </c>
    </row>
    <row r="16" spans="1:13">
      <c r="A16" t="s">
        <v>11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t="s">
        <v>9</v>
      </c>
      <c r="B17">
        <f>IF(B18&lt;=optimal!B18+0.1,1,)</f>
        <v>1</v>
      </c>
      <c r="C17">
        <f>IF(C18&lt;=optimal!C18+0.1,1,)</f>
        <v>1</v>
      </c>
      <c r="D17" s="1" t="s">
        <v>15</v>
      </c>
      <c r="E17">
        <f>IF(E18&lt;=optimal!E18+0.1,1,)</f>
        <v>1</v>
      </c>
      <c r="F17" s="1" t="s">
        <v>15</v>
      </c>
      <c r="G17">
        <f>IF(G18&lt;=optimal!G18+0.1,1,)</f>
        <v>1</v>
      </c>
      <c r="H17">
        <f>IF(H18&lt;=optimal!H18+0.1,1,)</f>
        <v>1</v>
      </c>
      <c r="I17">
        <f>IF(I18&lt;=optimal!I18+0.1,1,)</f>
        <v>1</v>
      </c>
      <c r="J17">
        <f>IF(J18&lt;=optimal!J18+0.1,1,)</f>
        <v>1</v>
      </c>
      <c r="K17">
        <f>IF(K18&lt;=optimal!K18+0.1,1,)</f>
        <v>1</v>
      </c>
      <c r="L17">
        <f>IF(L18&lt;=optimal!L18+0.1,1,)</f>
        <v>1</v>
      </c>
      <c r="M17">
        <f>IF(M18&lt;=optimal!M18+0.1,1,)</f>
        <v>1</v>
      </c>
    </row>
    <row r="18" spans="1:13">
      <c r="B18" s="2">
        <v>70.912806554415596</v>
      </c>
      <c r="C18" s="2">
        <v>65.491857859176093</v>
      </c>
      <c r="D18" s="2"/>
      <c r="E18" s="2">
        <v>90.517939506146504</v>
      </c>
      <c r="F18" s="2"/>
      <c r="G18" s="2">
        <v>233.46749328428899</v>
      </c>
      <c r="H18" s="2">
        <v>155.905573609844</v>
      </c>
      <c r="I18" s="2">
        <v>157.701403096805</v>
      </c>
      <c r="J18" s="2">
        <v>234.2226744525</v>
      </c>
      <c r="K18" s="2">
        <v>186.71767171248999</v>
      </c>
      <c r="L18" s="2">
        <v>197.08014260571301</v>
      </c>
      <c r="M18" s="2">
        <v>238.40126906277101</v>
      </c>
    </row>
    <row r="19" spans="1:13">
      <c r="B19" s="2">
        <v>14</v>
      </c>
      <c r="C19" s="2">
        <v>41</v>
      </c>
      <c r="D19" s="2">
        <v>16</v>
      </c>
      <c r="E19" s="2">
        <v>41</v>
      </c>
      <c r="F19" s="2">
        <v>16</v>
      </c>
      <c r="G19" s="2">
        <v>64</v>
      </c>
      <c r="H19" s="2">
        <v>11</v>
      </c>
      <c r="I19" s="2">
        <v>40</v>
      </c>
      <c r="J19" s="2">
        <v>18</v>
      </c>
      <c r="K19" s="2">
        <v>30</v>
      </c>
      <c r="L19" s="2">
        <v>14</v>
      </c>
      <c r="M19" s="2">
        <v>48</v>
      </c>
    </row>
    <row r="20" spans="1:13">
      <c r="A20" t="s">
        <v>8</v>
      </c>
      <c r="B20">
        <f>IF(B21&lt;=optimal!B21+0.1,1,)</f>
        <v>1</v>
      </c>
      <c r="C20">
        <f>IF(C21&lt;=optimal!C21+0.1,1,)</f>
        <v>1</v>
      </c>
      <c r="D20" s="1" t="s">
        <v>15</v>
      </c>
      <c r="E20">
        <f>IF(E21&lt;=optimal!E21+0.1,1,)</f>
        <v>1</v>
      </c>
      <c r="F20">
        <f>IF(F21&lt;=optimal!F21+0.1,1,)</f>
        <v>1</v>
      </c>
      <c r="G20" s="1" t="s">
        <v>15</v>
      </c>
      <c r="H20">
        <f>IF(H21&lt;=optimal!H21+0.1,1,)</f>
        <v>1</v>
      </c>
      <c r="I20">
        <f>IF(I21&lt;=optimal!I21+0.1,1,)</f>
        <v>1</v>
      </c>
      <c r="J20" s="1" t="s">
        <v>15</v>
      </c>
      <c r="K20">
        <f>IF(K21&lt;=optimal!K21+0.1,1,)</f>
        <v>1</v>
      </c>
      <c r="L20">
        <f>IF(L21&lt;=optimal!L21+0.1,1,)</f>
        <v>1</v>
      </c>
      <c r="M20">
        <f>IF(M21&lt;=optimal!M21+0.1,1,)</f>
        <v>1</v>
      </c>
    </row>
    <row r="21" spans="1:13">
      <c r="B21" s="2">
        <v>77.872486205009906</v>
      </c>
      <c r="C21" s="2">
        <v>72.068563578285804</v>
      </c>
      <c r="D21" s="2"/>
      <c r="E21" s="2">
        <v>104.670004719696</v>
      </c>
      <c r="F21" s="2">
        <v>357.34044689400002</v>
      </c>
      <c r="G21" s="2"/>
      <c r="H21" s="2">
        <v>171.80019224123501</v>
      </c>
      <c r="I21" s="2">
        <v>176.742183439169</v>
      </c>
      <c r="J21" s="2"/>
      <c r="K21" s="2">
        <v>223.93504144460101</v>
      </c>
      <c r="L21" s="2">
        <v>230.33181807563</v>
      </c>
      <c r="M21" s="2">
        <v>304.83422966601199</v>
      </c>
    </row>
    <row r="22" spans="1:13">
      <c r="B22" s="2">
        <v>7</v>
      </c>
      <c r="C22" s="2">
        <v>23</v>
      </c>
      <c r="D22" s="2">
        <v>7</v>
      </c>
      <c r="E22" s="2">
        <v>26</v>
      </c>
      <c r="F22" s="2">
        <v>9</v>
      </c>
      <c r="G22" s="2">
        <v>130</v>
      </c>
      <c r="H22" s="2">
        <v>7</v>
      </c>
      <c r="I22" s="2">
        <v>30</v>
      </c>
      <c r="J22" s="2">
        <v>8</v>
      </c>
      <c r="K22" s="2">
        <v>28</v>
      </c>
      <c r="L22" s="2">
        <v>7</v>
      </c>
      <c r="M22" s="2">
        <v>24</v>
      </c>
    </row>
    <row r="23" spans="1:13">
      <c r="A23" t="s">
        <v>7</v>
      </c>
      <c r="B23">
        <f>IF(B24&lt;=optimal!B24+0.1,1,)</f>
        <v>1</v>
      </c>
      <c r="C23">
        <f>IF(C24&lt;=optimal!C24+0.1,1,)</f>
        <v>1</v>
      </c>
      <c r="D23">
        <f>IF(D24&lt;=optimal!D24+0.1,1,)</f>
        <v>1</v>
      </c>
      <c r="E23">
        <f>IF(E24&lt;=optimal!E24+0.1,1,)</f>
        <v>1</v>
      </c>
      <c r="F23">
        <f>IF(F24&lt;=optimal!F24+0.1,1,)</f>
        <v>1</v>
      </c>
      <c r="G23">
        <f>IF(G24&lt;=optimal!G24+0.1,1,)</f>
        <v>1</v>
      </c>
      <c r="H23" s="1" t="s">
        <v>15</v>
      </c>
      <c r="I23">
        <f>IF(I24&lt;=optimal!I24+0.1,1,)</f>
        <v>1</v>
      </c>
      <c r="J23">
        <f>IF(J24&lt;=optimal!J24+0.1,1,)</f>
        <v>1</v>
      </c>
      <c r="K23">
        <f>IF(K24&lt;=optimal!K24+0.1,1,)</f>
        <v>1</v>
      </c>
      <c r="L23">
        <f>IF(L24&lt;=optimal!L24+0.1,1,)</f>
        <v>1</v>
      </c>
      <c r="M23">
        <f>IF(M24&lt;=optimal!M24+0.1,1,)</f>
        <v>1</v>
      </c>
    </row>
    <row r="24" spans="1:13">
      <c r="B24" s="2">
        <v>114.749977779481</v>
      </c>
      <c r="C24" s="2">
        <v>108.994164505448</v>
      </c>
      <c r="D24" s="2">
        <v>401.43571680092703</v>
      </c>
      <c r="E24" s="2">
        <v>385.78339414379701</v>
      </c>
      <c r="F24" s="2">
        <v>259.04213117904402</v>
      </c>
      <c r="G24" s="2">
        <v>242.031102380839</v>
      </c>
      <c r="H24" s="2"/>
      <c r="I24" s="2">
        <v>539.90082193831995</v>
      </c>
      <c r="J24" s="2">
        <v>193.93891288253801</v>
      </c>
      <c r="K24" s="2">
        <v>183.860699796668</v>
      </c>
      <c r="L24" s="2">
        <v>406.91552409206702</v>
      </c>
      <c r="M24" s="2">
        <v>319.82345405542702</v>
      </c>
    </row>
    <row r="25" spans="1:13">
      <c r="B25" s="2">
        <v>16</v>
      </c>
      <c r="C25" s="2">
        <v>52</v>
      </c>
      <c r="D25" s="2">
        <v>19</v>
      </c>
      <c r="E25" s="2">
        <v>44</v>
      </c>
      <c r="F25" s="2">
        <v>15</v>
      </c>
      <c r="G25" s="2">
        <v>50</v>
      </c>
      <c r="H25" s="2">
        <v>12</v>
      </c>
      <c r="I25" s="2">
        <v>64</v>
      </c>
      <c r="J25" s="2">
        <v>12</v>
      </c>
      <c r="K25" s="2">
        <v>60</v>
      </c>
      <c r="L25" s="2">
        <v>23</v>
      </c>
      <c r="M25" s="2">
        <v>47</v>
      </c>
    </row>
    <row r="26" spans="1:13">
      <c r="A26" t="s">
        <v>10</v>
      </c>
      <c r="B26">
        <f>IF(B27&lt;=optimal!B27+0.1,1,)</f>
        <v>1</v>
      </c>
      <c r="C26">
        <f>IF(C27&lt;=optimal!C27+0.1,1,)</f>
        <v>1</v>
      </c>
      <c r="D26" s="1" t="s">
        <v>15</v>
      </c>
      <c r="E26" s="1" t="s">
        <v>15</v>
      </c>
      <c r="F26">
        <f>IF(F27&lt;=optimal!F27+0.1,1,)</f>
        <v>1</v>
      </c>
      <c r="G26">
        <f>IF(G27&lt;=optimal!G27+0.1,1,)</f>
        <v>1</v>
      </c>
      <c r="H26" s="1" t="s">
        <v>15</v>
      </c>
      <c r="I26" s="6" t="s">
        <v>16</v>
      </c>
      <c r="J26">
        <f>IF(J27&lt;=optimal!J27+0.1,1,)</f>
        <v>1</v>
      </c>
      <c r="K26">
        <f>IF(K27&lt;=optimal!K27+0.1,1,)</f>
        <v>1</v>
      </c>
      <c r="L26">
        <f>IF(L27&lt;=optimal!L27+0.1,1,)</f>
        <v>1</v>
      </c>
      <c r="M26">
        <f>IF(M27&lt;=optimal!M27+0.1,1,)</f>
        <v>1</v>
      </c>
    </row>
    <row r="27" spans="1:13">
      <c r="B27" s="2">
        <v>127.74808297071201</v>
      </c>
      <c r="C27" s="2">
        <v>120.12912436185501</v>
      </c>
      <c r="D27" s="2"/>
      <c r="E27" s="2"/>
      <c r="F27" s="2">
        <v>294.74254660189303</v>
      </c>
      <c r="G27" s="2">
        <v>271.76521398623902</v>
      </c>
      <c r="H27" s="2"/>
      <c r="I27" s="2">
        <v>944.42570895327503</v>
      </c>
      <c r="J27" s="2">
        <v>210.05177961605301</v>
      </c>
      <c r="K27" s="2">
        <v>207.18705855274499</v>
      </c>
      <c r="L27" s="2">
        <v>645.50539012213096</v>
      </c>
      <c r="M27" s="2">
        <v>401.36593805415902</v>
      </c>
    </row>
    <row r="28" spans="1:13">
      <c r="B28" s="2">
        <v>7</v>
      </c>
      <c r="C28" s="2">
        <v>23</v>
      </c>
      <c r="D28" s="2">
        <v>46</v>
      </c>
      <c r="E28" s="2">
        <v>312</v>
      </c>
      <c r="F28" s="2">
        <v>7</v>
      </c>
      <c r="G28" s="2">
        <v>40</v>
      </c>
      <c r="H28" s="2">
        <v>4</v>
      </c>
      <c r="I28" s="2">
        <v>1001</v>
      </c>
      <c r="J28" s="2">
        <v>8</v>
      </c>
      <c r="K28" s="2">
        <v>26</v>
      </c>
      <c r="L28" s="2">
        <v>11</v>
      </c>
      <c r="M28" s="2">
        <v>161</v>
      </c>
    </row>
    <row r="29" spans="1:1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>
      <c r="A30" t="s">
        <v>14</v>
      </c>
      <c r="B30">
        <f>COUNTIF(B3:B28,1)</f>
        <v>8</v>
      </c>
      <c r="C30">
        <f t="shared" ref="C30:M30" si="0">COUNTIF(C3:C28,1)</f>
        <v>8</v>
      </c>
      <c r="D30">
        <f t="shared" si="0"/>
        <v>3</v>
      </c>
      <c r="E30">
        <f t="shared" si="0"/>
        <v>5</v>
      </c>
      <c r="F30">
        <f t="shared" si="0"/>
        <v>3</v>
      </c>
      <c r="G30">
        <f t="shared" si="0"/>
        <v>7</v>
      </c>
      <c r="H30">
        <f t="shared" si="0"/>
        <v>2</v>
      </c>
      <c r="I30">
        <f t="shared" si="0"/>
        <v>5</v>
      </c>
      <c r="J30">
        <f t="shared" si="0"/>
        <v>5</v>
      </c>
      <c r="K30">
        <f t="shared" si="0"/>
        <v>8</v>
      </c>
      <c r="L30">
        <f t="shared" si="0"/>
        <v>7</v>
      </c>
      <c r="M30">
        <f t="shared" si="0"/>
        <v>6</v>
      </c>
    </row>
    <row r="31" spans="1:13">
      <c r="A31" t="s">
        <v>17</v>
      </c>
      <c r="C31">
        <f>SUM(B30:C30)</f>
        <v>16</v>
      </c>
      <c r="E31">
        <f t="shared" ref="E31:M31" si="1">SUM(D30:E30)</f>
        <v>8</v>
      </c>
      <c r="G31">
        <f t="shared" si="1"/>
        <v>10</v>
      </c>
      <c r="I31">
        <f t="shared" si="1"/>
        <v>7</v>
      </c>
      <c r="K31">
        <f t="shared" si="1"/>
        <v>13</v>
      </c>
      <c r="M31">
        <f t="shared" si="1"/>
        <v>13</v>
      </c>
    </row>
    <row r="32" spans="1:13">
      <c r="A32" t="s">
        <v>18</v>
      </c>
      <c r="B32">
        <f>SUM(B30,D30,F30,H30,J30,L30)</f>
        <v>28</v>
      </c>
      <c r="C32">
        <f>SUM(C30,E30,G30,I30,K30,M30)</f>
        <v>39</v>
      </c>
    </row>
    <row r="33" spans="1:2">
      <c r="A33" t="s">
        <v>19</v>
      </c>
      <c r="B33">
        <f>SUM(B32:C32)</f>
        <v>67</v>
      </c>
    </row>
  </sheetData>
  <conditionalFormatting sqref="B4:E4 G4 I4 K4:M4 B7:E7 I7 B10:C10 G10 K10:M10 B13:C13 K13 B17:C17 E17 K17 M17 B20:C20 K20 M20 I23 K23 M23 B26:C26 K26 M26 G7 K7:M7 I26 B30:M30 E10 E13 E20:F20 B23:G23 F26:G26 G13 G17:I17 H20:I20 M13">
    <cfRule type="cellIs" dxfId="203" priority="63" operator="equal">
      <formula>1</formula>
    </cfRule>
  </conditionalFormatting>
  <conditionalFormatting sqref="I13">
    <cfRule type="cellIs" dxfId="202" priority="14" operator="equal">
      <formula>1</formula>
    </cfRule>
  </conditionalFormatting>
  <conditionalFormatting sqref="I10">
    <cfRule type="cellIs" dxfId="201" priority="13" operator="equal">
      <formula>1</formula>
    </cfRule>
  </conditionalFormatting>
  <conditionalFormatting sqref="I26">
    <cfRule type="cellIs" dxfId="200" priority="12" operator="equal">
      <formula>1</formula>
    </cfRule>
  </conditionalFormatting>
  <conditionalFormatting sqref="J13">
    <cfRule type="cellIs" dxfId="199" priority="11" operator="equal">
      <formula>1</formula>
    </cfRule>
  </conditionalFormatting>
  <conditionalFormatting sqref="J10">
    <cfRule type="cellIs" dxfId="198" priority="10" operator="equal">
      <formula>1</formula>
    </cfRule>
  </conditionalFormatting>
  <conditionalFormatting sqref="J26">
    <cfRule type="cellIs" dxfId="197" priority="9" operator="equal">
      <formula>1</formula>
    </cfRule>
  </conditionalFormatting>
  <conditionalFormatting sqref="J23">
    <cfRule type="cellIs" dxfId="196" priority="8" operator="equal">
      <formula>1</formula>
    </cfRule>
  </conditionalFormatting>
  <conditionalFormatting sqref="J17">
    <cfRule type="cellIs" dxfId="195" priority="7" operator="equal">
      <formula>1</formula>
    </cfRule>
  </conditionalFormatting>
  <conditionalFormatting sqref="L26">
    <cfRule type="cellIs" dxfId="194" priority="6" operator="equal">
      <formula>1</formula>
    </cfRule>
  </conditionalFormatting>
  <conditionalFormatting sqref="L23">
    <cfRule type="cellIs" dxfId="193" priority="5" operator="equal">
      <formula>1</formula>
    </cfRule>
  </conditionalFormatting>
  <conditionalFormatting sqref="L20">
    <cfRule type="cellIs" dxfId="192" priority="4" operator="equal">
      <formula>1</formula>
    </cfRule>
  </conditionalFormatting>
  <conditionalFormatting sqref="L17">
    <cfRule type="cellIs" dxfId="191" priority="3" operator="equal">
      <formula>1</formula>
    </cfRule>
  </conditionalFormatting>
  <conditionalFormatting sqref="M7">
    <cfRule type="cellIs" dxfId="190" priority="2" operator="equal">
      <formula>1</formula>
    </cfRule>
  </conditionalFormatting>
  <conditionalFormatting sqref="M13">
    <cfRule type="cellIs" dxfId="189" priority="1" operator="equal">
      <formula>1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3"/>
  <sheetViews>
    <sheetView workbookViewId="0">
      <selection activeCell="B28" sqref="B28"/>
    </sheetView>
  </sheetViews>
  <sheetFormatPr baseColWidth="10" defaultRowHeight="15"/>
  <sheetData>
    <row r="1" spans="1:3">
      <c r="B1" t="s">
        <v>0</v>
      </c>
    </row>
    <row r="2" spans="1:3">
      <c r="B2" t="s">
        <v>12</v>
      </c>
      <c r="C2" t="s">
        <v>13</v>
      </c>
    </row>
    <row r="3" spans="1:3">
      <c r="A3" t="s">
        <v>6</v>
      </c>
      <c r="B3" s="2"/>
      <c r="C3" s="2"/>
    </row>
    <row r="4" spans="1:3">
      <c r="A4" t="s">
        <v>9</v>
      </c>
      <c r="C4">
        <f>IF(C5&lt;=optimal!C5+0.1,1,)</f>
        <v>1</v>
      </c>
    </row>
    <row r="5" spans="1:3">
      <c r="B5" t="s">
        <v>30</v>
      </c>
      <c r="C5" s="2">
        <v>71.02</v>
      </c>
    </row>
    <row r="6" spans="1:3">
      <c r="C6" s="2"/>
    </row>
    <row r="7" spans="1:3">
      <c r="A7" t="s">
        <v>8</v>
      </c>
      <c r="C7">
        <f>IF(C8&lt;=optimal!C8+0.1,1,)</f>
        <v>1</v>
      </c>
    </row>
    <row r="8" spans="1:3">
      <c r="B8" t="s">
        <v>30</v>
      </c>
      <c r="C8" s="2">
        <v>100.45099999999999</v>
      </c>
    </row>
    <row r="9" spans="1:3">
      <c r="C9" s="2"/>
    </row>
    <row r="10" spans="1:3">
      <c r="A10" t="s">
        <v>7</v>
      </c>
      <c r="C10">
        <f>IF(C11&lt;=optimal!C11+0.1,1,)</f>
        <v>1</v>
      </c>
    </row>
    <row r="11" spans="1:3">
      <c r="B11" t="s">
        <v>30</v>
      </c>
      <c r="C11" s="2">
        <v>119.261</v>
      </c>
    </row>
    <row r="12" spans="1:3">
      <c r="C12" s="2"/>
    </row>
    <row r="13" spans="1:3">
      <c r="A13" t="s">
        <v>10</v>
      </c>
      <c r="C13">
        <f>IF(C14&lt;=optimal!C14+0.1,1,)</f>
        <v>1</v>
      </c>
    </row>
    <row r="14" spans="1:3">
      <c r="B14" t="s">
        <v>30</v>
      </c>
      <c r="C14" s="2">
        <v>195.54599999999999</v>
      </c>
    </row>
    <row r="15" spans="1:3">
      <c r="C15" s="2"/>
    </row>
    <row r="16" spans="1:3">
      <c r="A16" t="s">
        <v>11</v>
      </c>
      <c r="C16" s="2"/>
    </row>
    <row r="17" spans="1:3">
      <c r="A17" t="s">
        <v>9</v>
      </c>
      <c r="B17" t="s">
        <v>30</v>
      </c>
      <c r="C17">
        <f>IF(C18&lt;=optimal!B5+0.1,1,)</f>
        <v>1</v>
      </c>
    </row>
    <row r="18" spans="1:3">
      <c r="C18" s="2">
        <v>65.491900000000001</v>
      </c>
    </row>
    <row r="19" spans="1:3">
      <c r="C19" s="2"/>
    </row>
    <row r="20" spans="1:3">
      <c r="A20" t="s">
        <v>8</v>
      </c>
      <c r="B20" t="s">
        <v>30</v>
      </c>
      <c r="C20">
        <f>IF(C21&lt;=optimal!B8+0.1,1,)</f>
        <v>1</v>
      </c>
    </row>
    <row r="21" spans="1:3">
      <c r="C21" s="2">
        <v>72.068600000000004</v>
      </c>
    </row>
    <row r="22" spans="1:3">
      <c r="C22" s="2"/>
    </row>
    <row r="23" spans="1:3">
      <c r="A23" t="s">
        <v>7</v>
      </c>
      <c r="B23" t="s">
        <v>30</v>
      </c>
      <c r="C23">
        <f>IF(C24&lt;=optimal!B11+0.1,1,)</f>
        <v>1</v>
      </c>
    </row>
    <row r="24" spans="1:3">
      <c r="C24" s="2">
        <v>108.994</v>
      </c>
    </row>
    <row r="25" spans="1:3">
      <c r="C25" s="2"/>
    </row>
    <row r="26" spans="1:3">
      <c r="A26" t="s">
        <v>10</v>
      </c>
      <c r="B26" t="s">
        <v>30</v>
      </c>
      <c r="C26">
        <f>IF(C27&lt;=optimal!B14+0.1,1,)</f>
        <v>1</v>
      </c>
    </row>
    <row r="27" spans="1:3">
      <c r="C27" s="2">
        <v>120.129</v>
      </c>
    </row>
    <row r="28" spans="1:3">
      <c r="C28" s="2"/>
    </row>
    <row r="29" spans="1:3">
      <c r="B29" s="2"/>
      <c r="C29" s="2"/>
    </row>
    <row r="30" spans="1:3">
      <c r="A30" t="s">
        <v>14</v>
      </c>
      <c r="B30">
        <f>COUNTIF(B3:B28,1)</f>
        <v>0</v>
      </c>
      <c r="C30">
        <f t="shared" ref="C30" si="0">COUNTIF(C3:C28,1)</f>
        <v>8</v>
      </c>
    </row>
    <row r="31" spans="1:3">
      <c r="A31" t="s">
        <v>17</v>
      </c>
      <c r="C31">
        <f>SUM(B30:C30)</f>
        <v>8</v>
      </c>
    </row>
    <row r="32" spans="1:3">
      <c r="A32" t="s">
        <v>18</v>
      </c>
      <c r="B32">
        <f>SUM(B30,D30,F30,H30,J30,L30)</f>
        <v>0</v>
      </c>
      <c r="C32">
        <f>SUM(C30,E30,G30,I30,K30,M30)</f>
        <v>8</v>
      </c>
    </row>
    <row r="33" spans="1:3">
      <c r="A33" t="s">
        <v>19</v>
      </c>
      <c r="B33">
        <f>SUM(B32:C32)</f>
        <v>8</v>
      </c>
      <c r="C33" s="2"/>
    </row>
  </sheetData>
  <conditionalFormatting sqref="B30:C30 C23 C26 C17 C20">
    <cfRule type="cellIs" dxfId="188" priority="50" operator="equal">
      <formula>1</formula>
    </cfRule>
  </conditionalFormatting>
  <conditionalFormatting sqref="C4 C7 C10 C13">
    <cfRule type="cellIs" dxfId="187" priority="1" operator="equal">
      <formula>1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3"/>
  <sheetViews>
    <sheetView workbookViewId="0">
      <selection activeCell="D4" sqref="D4:M28"/>
    </sheetView>
  </sheetViews>
  <sheetFormatPr baseColWidth="10" defaultRowHeight="15"/>
  <cols>
    <col min="2" max="13" width="11.7109375" customWidth="1"/>
  </cols>
  <sheetData>
    <row r="1" spans="1:13">
      <c r="B1" t="s">
        <v>0</v>
      </c>
      <c r="D1" t="s">
        <v>5</v>
      </c>
      <c r="F1" t="s">
        <v>2</v>
      </c>
      <c r="H1" t="s">
        <v>3</v>
      </c>
      <c r="J1" t="s">
        <v>1</v>
      </c>
      <c r="L1" t="s">
        <v>4</v>
      </c>
    </row>
    <row r="2" spans="1:13">
      <c r="B2" t="s">
        <v>12</v>
      </c>
      <c r="C2" t="s">
        <v>13</v>
      </c>
      <c r="D2" t="s">
        <v>12</v>
      </c>
      <c r="E2" t="s">
        <v>13</v>
      </c>
      <c r="F2" t="s">
        <v>12</v>
      </c>
      <c r="G2" t="s">
        <v>13</v>
      </c>
      <c r="H2" t="s">
        <v>12</v>
      </c>
      <c r="I2" t="s">
        <v>13</v>
      </c>
      <c r="J2" t="s">
        <v>12</v>
      </c>
      <c r="K2" t="s">
        <v>13</v>
      </c>
      <c r="L2" t="s">
        <v>12</v>
      </c>
      <c r="M2" t="s">
        <v>13</v>
      </c>
    </row>
    <row r="3" spans="1:13">
      <c r="A3" t="s">
        <v>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3">
      <c r="A4" t="s">
        <v>9</v>
      </c>
      <c r="B4">
        <f>IF(B5&lt;=optimal!B5+0.1,1,)</f>
        <v>1</v>
      </c>
      <c r="C4">
        <f>IF(C5&lt;=optimal!C5+0.1,1,)</f>
        <v>1</v>
      </c>
      <c r="D4">
        <f>IF(D5&lt;=optimal!D5+0.1,1,)</f>
        <v>1</v>
      </c>
      <c r="E4">
        <f>IF(E5&lt;=optimal!E5+0.1,1,)</f>
        <v>1</v>
      </c>
      <c r="F4" s="1" t="s">
        <v>15</v>
      </c>
      <c r="G4">
        <f>IF(G5&lt;=optimal!G5+0.1,1,)</f>
        <v>1</v>
      </c>
      <c r="H4">
        <f>IF(H5&lt;=optimal!H5+0.1,1,)</f>
        <v>1</v>
      </c>
      <c r="I4">
        <f>IF(I5&lt;=optimal!I5+0.1,1,)</f>
        <v>1</v>
      </c>
      <c r="J4">
        <f>IF(J5&lt;=optimal!J5+0.1,1,)</f>
        <v>1</v>
      </c>
      <c r="K4">
        <f>IF(K5&lt;=optimal!K5+0.1,1,)</f>
        <v>1</v>
      </c>
      <c r="L4">
        <f>IF(L5&lt;=optimal!L5+0.1,1,)</f>
        <v>1</v>
      </c>
      <c r="M4">
        <f>IF(M5&lt;=optimal!M5+0.1,1,)</f>
        <v>1</v>
      </c>
    </row>
    <row r="5" spans="1:13">
      <c r="B5" s="2">
        <v>77.806710260837505</v>
      </c>
      <c r="C5" s="2">
        <v>71.020006657766601</v>
      </c>
      <c r="D5" s="2">
        <v>104.603142041959</v>
      </c>
      <c r="E5" s="2">
        <v>110.457625517962</v>
      </c>
      <c r="F5" s="2"/>
      <c r="G5" s="2">
        <v>386.77935673384098</v>
      </c>
      <c r="H5" s="2">
        <v>174.61171487826701</v>
      </c>
      <c r="I5" s="2">
        <v>180.46519154221701</v>
      </c>
      <c r="J5" s="2">
        <v>386.86274116500903</v>
      </c>
      <c r="K5" s="2">
        <v>246.758444353291</v>
      </c>
      <c r="L5" s="2">
        <v>253.54420570808401</v>
      </c>
      <c r="M5">
        <v>366.51558448865597</v>
      </c>
    </row>
    <row r="6" spans="1:13">
      <c r="B6" s="2">
        <v>150</v>
      </c>
      <c r="C6" s="2">
        <v>62</v>
      </c>
      <c r="D6" s="2">
        <v>106</v>
      </c>
      <c r="E6" s="2">
        <v>36</v>
      </c>
      <c r="F6" s="2">
        <v>2329</v>
      </c>
      <c r="G6" s="2">
        <v>58</v>
      </c>
      <c r="H6" s="2">
        <v>10000</v>
      </c>
      <c r="I6" s="2">
        <v>20</v>
      </c>
      <c r="J6" s="2">
        <v>199</v>
      </c>
      <c r="K6" s="2">
        <v>62</v>
      </c>
      <c r="L6" s="2">
        <v>320</v>
      </c>
      <c r="M6" s="2">
        <v>12</v>
      </c>
    </row>
    <row r="7" spans="1:13">
      <c r="A7" t="s">
        <v>8</v>
      </c>
      <c r="B7">
        <f>IF(B8&lt;=optimal!B8+0.1,1,)</f>
        <v>1</v>
      </c>
      <c r="C7">
        <f>IF(C8&lt;=optimal!C8+0.1,1,)</f>
        <v>1</v>
      </c>
      <c r="D7">
        <f>IF(D8&lt;=optimal!D8+0.1,1,)</f>
        <v>1</v>
      </c>
      <c r="E7">
        <f>IF(E8&lt;=optimal!E8+0.1,1,)</f>
        <v>1</v>
      </c>
      <c r="F7" s="1" t="s">
        <v>15</v>
      </c>
      <c r="G7" s="1" t="s">
        <v>15</v>
      </c>
      <c r="H7">
        <f>IF(H8&lt;=optimal!H8+0.1,1,)</f>
        <v>1</v>
      </c>
      <c r="I7">
        <f>IF(I8&lt;=optimal!I8+0.1,1,)</f>
        <v>1</v>
      </c>
      <c r="J7" s="1" t="s">
        <v>15</v>
      </c>
      <c r="K7">
        <f>IF(K8&lt;=optimal!K8+0.1,1,)</f>
        <v>1</v>
      </c>
      <c r="L7">
        <f>IF(L8&lt;=optimal!L8+0.1,1,)</f>
        <v>1</v>
      </c>
      <c r="M7" s="1" t="s">
        <v>15</v>
      </c>
    </row>
    <row r="8" spans="1:13">
      <c r="B8" s="2">
        <v>116.70893686471</v>
      </c>
      <c r="C8" s="2">
        <v>100.45097513991701</v>
      </c>
      <c r="D8" s="2">
        <v>193.040934282747</v>
      </c>
      <c r="E8" s="2">
        <v>215.90082510078901</v>
      </c>
      <c r="F8" s="2"/>
      <c r="G8" s="2"/>
      <c r="H8" s="2">
        <v>271.45394558085098</v>
      </c>
      <c r="I8" s="2">
        <v>283.71488325647601</v>
      </c>
      <c r="J8" s="2"/>
      <c r="K8" s="2">
        <v>825.99974564122897</v>
      </c>
      <c r="L8" s="2">
        <v>690.77864460710396</v>
      </c>
    </row>
    <row r="9" spans="1:13">
      <c r="B9" s="2">
        <v>92</v>
      </c>
      <c r="C9" s="2">
        <v>11</v>
      </c>
      <c r="D9" s="2">
        <v>97</v>
      </c>
      <c r="E9" s="2">
        <v>10</v>
      </c>
      <c r="F9" s="2">
        <v>82</v>
      </c>
      <c r="G9" s="2">
        <v>193</v>
      </c>
      <c r="H9" s="2">
        <v>314</v>
      </c>
      <c r="I9" s="2">
        <v>9</v>
      </c>
      <c r="J9" s="2">
        <v>40</v>
      </c>
      <c r="K9" s="2">
        <v>18</v>
      </c>
      <c r="L9" s="2">
        <v>10000</v>
      </c>
      <c r="M9" s="2">
        <v>491</v>
      </c>
    </row>
    <row r="10" spans="1:13">
      <c r="A10" t="s">
        <v>7</v>
      </c>
      <c r="B10">
        <f>IF(B11&lt;=optimal!B11+0.1,1,)</f>
        <v>1</v>
      </c>
      <c r="C10">
        <f>IF(C11&lt;=optimal!C11+0.1,1,)</f>
        <v>1</v>
      </c>
      <c r="D10" s="1" t="s">
        <v>15</v>
      </c>
      <c r="E10" s="1" t="s">
        <v>15</v>
      </c>
      <c r="F10">
        <f>IF(F11&lt;=optimal!F11+0.1,1,)</f>
        <v>1</v>
      </c>
      <c r="G10">
        <f>IF(G11&lt;=optimal!G11+0.1,1,)</f>
        <v>1</v>
      </c>
      <c r="H10" s="1" t="s">
        <v>15</v>
      </c>
      <c r="I10" s="1" t="s">
        <v>15</v>
      </c>
      <c r="J10" s="1" t="s">
        <v>15</v>
      </c>
      <c r="K10">
        <f>IF(K11&lt;=optimal!K11+0.1,1,)</f>
        <v>1</v>
      </c>
      <c r="L10">
        <f>IF(L11&lt;=optimal!L11+0.1,1,)</f>
        <v>1</v>
      </c>
      <c r="M10">
        <f>IF(M11&lt;=optimal!M11+0.1,1,)</f>
        <v>1</v>
      </c>
    </row>
    <row r="11" spans="1:13">
      <c r="B11" s="2">
        <v>125.53298545623301</v>
      </c>
      <c r="C11" s="2">
        <v>119.26055797389699</v>
      </c>
      <c r="F11" s="2">
        <v>301.01929258847002</v>
      </c>
      <c r="G11" s="2">
        <v>276.79606086067599</v>
      </c>
      <c r="H11" s="2"/>
      <c r="I11" s="2"/>
      <c r="J11" s="2"/>
      <c r="K11" s="2">
        <v>185.67176117051099</v>
      </c>
      <c r="L11" s="2">
        <v>1516.97295965899</v>
      </c>
      <c r="M11">
        <v>504.50923886885698</v>
      </c>
    </row>
    <row r="12" spans="1:13">
      <c r="B12" s="2">
        <v>32</v>
      </c>
      <c r="C12" s="2">
        <v>32</v>
      </c>
      <c r="D12" s="2">
        <v>611</v>
      </c>
      <c r="E12" s="2">
        <v>223</v>
      </c>
      <c r="F12" s="2">
        <v>129</v>
      </c>
      <c r="G12" s="2">
        <v>50</v>
      </c>
      <c r="H12" s="2">
        <v>524</v>
      </c>
      <c r="I12" s="2">
        <v>242</v>
      </c>
      <c r="J12" s="2">
        <v>10000</v>
      </c>
      <c r="K12" s="2">
        <v>29</v>
      </c>
      <c r="L12" s="2">
        <v>173</v>
      </c>
      <c r="M12" s="2">
        <v>10</v>
      </c>
    </row>
    <row r="13" spans="1:13">
      <c r="A13" t="s">
        <v>10</v>
      </c>
      <c r="B13">
        <f>IF(B14&lt;=optimal!B14+0.1,1,)</f>
        <v>1</v>
      </c>
      <c r="C13">
        <f>IF(C14&lt;=optimal!C14+0.1,1,)</f>
        <v>1</v>
      </c>
      <c r="D13" s="1" t="s">
        <v>15</v>
      </c>
      <c r="E13" s="1" t="s">
        <v>15</v>
      </c>
      <c r="F13" s="1" t="s">
        <v>15</v>
      </c>
      <c r="G13">
        <f>IF(G14&lt;=optimal!G14+0.1,1,)</f>
        <v>1</v>
      </c>
      <c r="H13" s="1" t="s">
        <v>15</v>
      </c>
      <c r="I13" s="1" t="s">
        <v>15</v>
      </c>
      <c r="J13" s="1" t="s">
        <v>15</v>
      </c>
      <c r="K13">
        <f>IF(K14&lt;=optimal!K14+0.1,1,)</f>
        <v>1</v>
      </c>
      <c r="L13" s="1" t="s">
        <v>15</v>
      </c>
      <c r="M13" s="1" t="s">
        <v>15</v>
      </c>
    </row>
    <row r="14" spans="1:13">
      <c r="B14" s="2">
        <v>203.985801767429</v>
      </c>
      <c r="C14" s="2">
        <v>195.546083541831</v>
      </c>
      <c r="D14" s="2"/>
      <c r="E14" s="2"/>
      <c r="F14" s="2"/>
      <c r="G14" s="2">
        <v>560.54939931281797</v>
      </c>
      <c r="H14" s="2"/>
      <c r="I14" s="2"/>
      <c r="J14" s="2"/>
      <c r="K14" s="2">
        <v>224.99118795939199</v>
      </c>
      <c r="L14" s="2"/>
    </row>
    <row r="15" spans="1:13">
      <c r="B15" s="2">
        <v>350</v>
      </c>
      <c r="C15" s="2">
        <v>9</v>
      </c>
      <c r="D15" s="2">
        <v>121</v>
      </c>
      <c r="E15" s="2">
        <v>197</v>
      </c>
      <c r="F15" s="2">
        <v>1405</v>
      </c>
      <c r="G15" s="2">
        <v>10</v>
      </c>
      <c r="H15" s="2">
        <v>9295</v>
      </c>
      <c r="I15" s="2">
        <v>137</v>
      </c>
      <c r="J15" s="2">
        <v>121</v>
      </c>
      <c r="K15" s="2">
        <v>8</v>
      </c>
      <c r="L15" s="2">
        <v>60</v>
      </c>
      <c r="M15" s="2">
        <v>170</v>
      </c>
    </row>
    <row r="16" spans="1:13">
      <c r="A16" t="s">
        <v>11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3">
      <c r="A17" t="s">
        <v>9</v>
      </c>
      <c r="B17" s="1" t="s">
        <v>15</v>
      </c>
      <c r="C17">
        <f>IF(C18&lt;=optimal!C18+0.1,1,)</f>
        <v>1</v>
      </c>
      <c r="D17">
        <f>IF(D18&lt;=optimal!D18+0.1,1,)</f>
        <v>1</v>
      </c>
      <c r="E17">
        <f>IF(E18&lt;=optimal!E18+0.1,1,)</f>
        <v>1</v>
      </c>
      <c r="F17" s="1" t="s">
        <v>15</v>
      </c>
      <c r="G17">
        <f>IF(G18&lt;=optimal!G18+0.1,1,)</f>
        <v>1</v>
      </c>
      <c r="H17">
        <f>IF(H18&lt;=optimal!H18+0.1,1,)</f>
        <v>1</v>
      </c>
      <c r="I17">
        <f>IF(I18&lt;=optimal!I18+0.1,1,)</f>
        <v>1</v>
      </c>
      <c r="J17">
        <f>IF(J18&lt;=optimal!J18+0.1,1,)</f>
        <v>1</v>
      </c>
      <c r="K17">
        <f>IF(K18&lt;=optimal!K18+0.1,1,)</f>
        <v>1</v>
      </c>
      <c r="L17">
        <f>IF(L18&lt;=optimal!L18+0.1,1,)</f>
        <v>0</v>
      </c>
      <c r="M17">
        <f>IF(M18&lt;=optimal!M18+0.1,1,)</f>
        <v>1</v>
      </c>
    </row>
    <row r="18" spans="1:13">
      <c r="B18" s="2"/>
      <c r="C18" s="2">
        <v>65.491857863964995</v>
      </c>
      <c r="D18" s="2">
        <v>88.463429781139993</v>
      </c>
      <c r="E18" s="2">
        <v>90.517938754659298</v>
      </c>
      <c r="F18" s="2"/>
      <c r="G18" s="2">
        <v>233.46749407406799</v>
      </c>
      <c r="H18" s="2">
        <v>155.90557360940201</v>
      </c>
      <c r="I18" s="2">
        <v>157.70140319908799</v>
      </c>
      <c r="J18" s="2">
        <v>234.22267459515299</v>
      </c>
      <c r="K18" s="2">
        <v>186.71767165569099</v>
      </c>
      <c r="L18" s="2">
        <v>206.76029244045401</v>
      </c>
      <c r="M18">
        <v>238.40126902646799</v>
      </c>
    </row>
    <row r="19" spans="1:13">
      <c r="B19" s="2">
        <v>32</v>
      </c>
      <c r="C19" s="2">
        <v>65</v>
      </c>
      <c r="D19" s="2">
        <v>62</v>
      </c>
      <c r="E19" s="2">
        <v>34</v>
      </c>
      <c r="F19" s="2">
        <v>242</v>
      </c>
      <c r="G19" s="2">
        <v>96</v>
      </c>
      <c r="H19" s="2">
        <v>146</v>
      </c>
      <c r="I19" s="2">
        <v>58</v>
      </c>
      <c r="J19" s="2">
        <v>164</v>
      </c>
      <c r="K19" s="2">
        <v>39</v>
      </c>
      <c r="L19" s="2">
        <v>10000</v>
      </c>
      <c r="M19" s="2">
        <v>127</v>
      </c>
    </row>
    <row r="20" spans="1:13">
      <c r="A20" t="s">
        <v>8</v>
      </c>
      <c r="B20" s="1" t="s">
        <v>15</v>
      </c>
      <c r="C20">
        <f>IF(C21&lt;=optimal!C21+0.1,1,)</f>
        <v>1</v>
      </c>
      <c r="D20">
        <f>IF(D21&lt;=optimal!D21+0.1,1,)</f>
        <v>1</v>
      </c>
      <c r="E20">
        <f>IF(E21&lt;=optimal!E21+0.1,1,)</f>
        <v>1</v>
      </c>
      <c r="F20" s="1" t="s">
        <v>15</v>
      </c>
      <c r="G20">
        <f>IF(G21&lt;=optimal!G21+0.1,1,)</f>
        <v>1</v>
      </c>
      <c r="H20">
        <f>IF(H21&lt;=optimal!H21+0.1,1,)</f>
        <v>1</v>
      </c>
      <c r="I20">
        <f>IF(I21&lt;=optimal!I21+0.1,1,)</f>
        <v>1</v>
      </c>
      <c r="J20" s="1" t="s">
        <v>15</v>
      </c>
      <c r="K20">
        <f>IF(K21&lt;=optimal!K21+0.1,1,)</f>
        <v>1</v>
      </c>
      <c r="L20" s="1" t="s">
        <v>15</v>
      </c>
      <c r="M20">
        <f>IF(M21&lt;=optimal!M21+0.1,1,)</f>
        <v>1</v>
      </c>
    </row>
    <row r="21" spans="1:13">
      <c r="B21" s="2"/>
      <c r="C21" s="2">
        <v>72.068562770533504</v>
      </c>
      <c r="D21" s="2">
        <v>99.712354989105705</v>
      </c>
      <c r="E21" s="2">
        <v>104.670004717072</v>
      </c>
      <c r="F21" s="2"/>
      <c r="G21" s="2">
        <v>302.11236649834302</v>
      </c>
      <c r="H21" s="2">
        <v>171.80022296398101</v>
      </c>
      <c r="I21" s="2">
        <v>176.742183435806</v>
      </c>
      <c r="J21" s="2"/>
      <c r="K21" s="2">
        <v>223.93504276853099</v>
      </c>
      <c r="M21">
        <v>304.83422967767001</v>
      </c>
    </row>
    <row r="22" spans="1:13">
      <c r="B22" s="2">
        <v>83</v>
      </c>
      <c r="C22" s="2">
        <v>16</v>
      </c>
      <c r="D22" s="2">
        <v>187</v>
      </c>
      <c r="E22" s="2">
        <v>8</v>
      </c>
      <c r="F22" s="2">
        <v>132</v>
      </c>
      <c r="G22" s="2">
        <v>11</v>
      </c>
      <c r="H22" s="2">
        <v>268</v>
      </c>
      <c r="I22" s="2">
        <v>8</v>
      </c>
      <c r="J22" s="2">
        <v>40</v>
      </c>
      <c r="K22" s="2">
        <v>9</v>
      </c>
      <c r="L22" s="2">
        <v>1438</v>
      </c>
      <c r="M22" s="2">
        <v>9</v>
      </c>
    </row>
    <row r="23" spans="1:13">
      <c r="A23" t="s">
        <v>7</v>
      </c>
      <c r="B23">
        <f>IF(B24&lt;=optimal!B24+0.1,1,)</f>
        <v>1</v>
      </c>
      <c r="C23">
        <f>IF(C24&lt;=optimal!C24+0.1,1,)</f>
        <v>1</v>
      </c>
      <c r="D23" s="1" t="s">
        <v>15</v>
      </c>
      <c r="E23">
        <f>IF(E24&lt;=optimal!E24+0.1,1,)</f>
        <v>1</v>
      </c>
      <c r="F23">
        <f>IF(F24&lt;=optimal!F24+0.1,1,)</f>
        <v>1</v>
      </c>
      <c r="G23">
        <f>IF(G24&lt;=optimal!G24+0.1,1,)</f>
        <v>1</v>
      </c>
      <c r="H23" s="1" t="s">
        <v>15</v>
      </c>
      <c r="I23">
        <f>IF(I24&lt;=optimal!I24+0.1,1,)</f>
        <v>1</v>
      </c>
      <c r="J23" s="1" t="s">
        <v>15</v>
      </c>
      <c r="K23">
        <f>IF(K24&lt;=optimal!K24+0.1,1,)</f>
        <v>1</v>
      </c>
      <c r="L23">
        <f>IF(L24&lt;=optimal!L24+0.1,1,)</f>
        <v>1</v>
      </c>
      <c r="M23">
        <f>IF(M24&lt;=optimal!M24+0.1,1,)</f>
        <v>1</v>
      </c>
    </row>
    <row r="24" spans="1:13">
      <c r="B24" s="2">
        <v>114.74997931580501</v>
      </c>
      <c r="C24" s="2">
        <v>108.99416446611301</v>
      </c>
      <c r="D24" s="2"/>
      <c r="E24" s="2">
        <v>385.78339480103301</v>
      </c>
      <c r="F24" s="2">
        <v>259.042131676341</v>
      </c>
      <c r="G24" s="2">
        <v>242.03110410454599</v>
      </c>
      <c r="H24" s="2"/>
      <c r="I24" s="2">
        <v>539.90082189775296</v>
      </c>
      <c r="J24" s="2"/>
      <c r="K24" s="2">
        <v>183.86070086961701</v>
      </c>
      <c r="L24">
        <v>406.91556317596502</v>
      </c>
      <c r="M24">
        <v>319.823454047187</v>
      </c>
    </row>
    <row r="25" spans="1:13">
      <c r="B25" s="2">
        <v>70</v>
      </c>
      <c r="C25" s="2">
        <v>78</v>
      </c>
      <c r="D25" s="2">
        <v>812</v>
      </c>
      <c r="E25" s="2">
        <v>65</v>
      </c>
      <c r="F25" s="2">
        <v>98</v>
      </c>
      <c r="G25" s="2">
        <v>91</v>
      </c>
      <c r="H25" s="2">
        <v>525</v>
      </c>
      <c r="I25" s="2">
        <v>89</v>
      </c>
      <c r="J25" s="2">
        <v>2731</v>
      </c>
      <c r="K25" s="2">
        <v>80</v>
      </c>
      <c r="L25" s="2">
        <v>240</v>
      </c>
      <c r="M25" s="2">
        <v>79</v>
      </c>
    </row>
    <row r="26" spans="1:13">
      <c r="A26" t="s">
        <v>10</v>
      </c>
      <c r="B26">
        <f>IF(B27&lt;=optimal!B27+0.1,1,)</f>
        <v>1</v>
      </c>
      <c r="C26">
        <f>IF(C27&lt;=optimal!C27+0.1,1,)</f>
        <v>1</v>
      </c>
      <c r="D26" s="1" t="s">
        <v>15</v>
      </c>
      <c r="E26" s="1" t="s">
        <v>15</v>
      </c>
      <c r="F26">
        <f>IF(F27&lt;=optimal!F27+0.1,1,)</f>
        <v>1</v>
      </c>
      <c r="G26">
        <f>IF(G27&lt;=optimal!G27+0.1,1,)</f>
        <v>1</v>
      </c>
      <c r="H26" s="1" t="s">
        <v>15</v>
      </c>
      <c r="I26">
        <f>IF(I27&lt;=optimal!I27+0.1,1,)</f>
        <v>0</v>
      </c>
      <c r="J26">
        <f>IF(J27&lt;=optimal!J27+0.1,1,)</f>
        <v>1</v>
      </c>
      <c r="K26">
        <f>IF(K27&lt;=optimal!K27+0.1,1,)</f>
        <v>1</v>
      </c>
      <c r="L26">
        <f>IF(L27&lt;=optimal!L27+0.1,1,)</f>
        <v>1</v>
      </c>
      <c r="M26">
        <f>IF(M27&lt;=optimal!M27+0.1,1,)</f>
        <v>1</v>
      </c>
    </row>
    <row r="27" spans="1:13">
      <c r="B27" s="2">
        <v>127.74808316281199</v>
      </c>
      <c r="C27" s="2">
        <v>120.129124361238</v>
      </c>
      <c r="D27" s="2"/>
      <c r="E27" s="2"/>
      <c r="F27" s="2">
        <v>294.74254695092299</v>
      </c>
      <c r="G27" s="2">
        <v>271.76521398381999</v>
      </c>
      <c r="H27" s="2"/>
      <c r="I27" s="2">
        <v>1837.97640213165</v>
      </c>
      <c r="J27" s="2">
        <v>210.05179506234899</v>
      </c>
      <c r="K27" s="2">
        <v>207.187058553154</v>
      </c>
      <c r="L27" s="2">
        <v>645.50546411522805</v>
      </c>
      <c r="M27">
        <v>401.365938043776</v>
      </c>
    </row>
    <row r="28" spans="1:13">
      <c r="B28" s="2">
        <v>53</v>
      </c>
      <c r="C28" s="2">
        <v>19</v>
      </c>
      <c r="D28" s="2">
        <v>36</v>
      </c>
      <c r="E28" s="2">
        <v>111</v>
      </c>
      <c r="F28" s="2">
        <v>64</v>
      </c>
      <c r="G28" s="2">
        <v>12</v>
      </c>
      <c r="H28" s="2">
        <v>383</v>
      </c>
      <c r="I28" s="2">
        <v>13</v>
      </c>
      <c r="J28" s="2">
        <v>194</v>
      </c>
      <c r="K28" s="2">
        <v>10</v>
      </c>
      <c r="L28" s="2">
        <v>10000</v>
      </c>
      <c r="M28" s="2">
        <v>10</v>
      </c>
    </row>
    <row r="29" spans="1:1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3">
      <c r="A30" t="s">
        <v>14</v>
      </c>
      <c r="B30">
        <f>COUNTIF(B3:B28,1)</f>
        <v>6</v>
      </c>
      <c r="C30">
        <f t="shared" ref="C30:M30" si="0">COUNTIF(C3:C28,1)</f>
        <v>8</v>
      </c>
      <c r="D30">
        <f t="shared" si="0"/>
        <v>4</v>
      </c>
      <c r="E30">
        <f t="shared" si="0"/>
        <v>5</v>
      </c>
      <c r="F30">
        <f t="shared" si="0"/>
        <v>3</v>
      </c>
      <c r="G30">
        <f t="shared" si="0"/>
        <v>7</v>
      </c>
      <c r="H30">
        <f t="shared" si="0"/>
        <v>4</v>
      </c>
      <c r="I30">
        <f t="shared" si="0"/>
        <v>5</v>
      </c>
      <c r="J30">
        <f t="shared" si="0"/>
        <v>3</v>
      </c>
      <c r="K30">
        <f t="shared" si="0"/>
        <v>8</v>
      </c>
      <c r="L30">
        <f t="shared" si="0"/>
        <v>5</v>
      </c>
      <c r="M30">
        <f t="shared" si="0"/>
        <v>6</v>
      </c>
    </row>
    <row r="31" spans="1:13">
      <c r="A31" t="s">
        <v>17</v>
      </c>
      <c r="C31">
        <f>SUM(B30:C30)</f>
        <v>14</v>
      </c>
      <c r="E31">
        <f t="shared" ref="E31:M31" si="1">SUM(D30:E30)</f>
        <v>9</v>
      </c>
      <c r="G31">
        <f t="shared" si="1"/>
        <v>10</v>
      </c>
      <c r="I31">
        <f t="shared" si="1"/>
        <v>9</v>
      </c>
      <c r="K31">
        <f t="shared" si="1"/>
        <v>11</v>
      </c>
      <c r="M31">
        <f t="shared" si="1"/>
        <v>11</v>
      </c>
    </row>
    <row r="32" spans="1:13">
      <c r="A32" t="s">
        <v>18</v>
      </c>
      <c r="B32">
        <f>SUM(B30,D30,F30,H30,J30,L30)</f>
        <v>25</v>
      </c>
      <c r="C32">
        <f>SUM(C30,E30,G30,I30,K30,M30)</f>
        <v>39</v>
      </c>
    </row>
    <row r="33" spans="1:2">
      <c r="A33" t="s">
        <v>19</v>
      </c>
      <c r="B33">
        <f>SUM(B32:C32)</f>
        <v>64</v>
      </c>
    </row>
  </sheetData>
  <conditionalFormatting sqref="B4:E4">
    <cfRule type="cellIs" dxfId="186" priority="27" operator="equal">
      <formula>1</formula>
    </cfRule>
  </conditionalFormatting>
  <conditionalFormatting sqref="G4">
    <cfRule type="cellIs" dxfId="185" priority="26" operator="equal">
      <formula>1</formula>
    </cfRule>
  </conditionalFormatting>
  <conditionalFormatting sqref="I4:M4">
    <cfRule type="cellIs" dxfId="184" priority="25" operator="equal">
      <formula>1</formula>
    </cfRule>
  </conditionalFormatting>
  <conditionalFormatting sqref="B7:E7">
    <cfRule type="cellIs" dxfId="183" priority="24" operator="equal">
      <formula>1</formula>
    </cfRule>
  </conditionalFormatting>
  <conditionalFormatting sqref="H7:I7">
    <cfRule type="cellIs" dxfId="182" priority="23" operator="equal">
      <formula>1</formula>
    </cfRule>
  </conditionalFormatting>
  <conditionalFormatting sqref="K7">
    <cfRule type="cellIs" dxfId="181" priority="22" operator="equal">
      <formula>1</formula>
    </cfRule>
  </conditionalFormatting>
  <conditionalFormatting sqref="B10:C10">
    <cfRule type="cellIs" dxfId="180" priority="21" operator="equal">
      <formula>1</formula>
    </cfRule>
  </conditionalFormatting>
  <conditionalFormatting sqref="F10:G10">
    <cfRule type="cellIs" dxfId="179" priority="20" operator="equal">
      <formula>1</formula>
    </cfRule>
  </conditionalFormatting>
  <conditionalFormatting sqref="K10:M10">
    <cfRule type="cellIs" dxfId="178" priority="19" operator="equal">
      <formula>1</formula>
    </cfRule>
  </conditionalFormatting>
  <conditionalFormatting sqref="B13:C13">
    <cfRule type="cellIs" dxfId="177" priority="18" operator="equal">
      <formula>1</formula>
    </cfRule>
  </conditionalFormatting>
  <conditionalFormatting sqref="G13">
    <cfRule type="cellIs" dxfId="176" priority="17" operator="equal">
      <formula>1</formula>
    </cfRule>
  </conditionalFormatting>
  <conditionalFormatting sqref="K13">
    <cfRule type="cellIs" dxfId="175" priority="16" operator="equal">
      <formula>1</formula>
    </cfRule>
  </conditionalFormatting>
  <conditionalFormatting sqref="C17:E17 G17:M17">
    <cfRule type="cellIs" dxfId="174" priority="15" operator="equal">
      <formula>1</formula>
    </cfRule>
  </conditionalFormatting>
  <conditionalFormatting sqref="C20:E20">
    <cfRule type="cellIs" dxfId="173" priority="14" operator="equal">
      <formula>1</formula>
    </cfRule>
  </conditionalFormatting>
  <conditionalFormatting sqref="G20:I20">
    <cfRule type="cellIs" dxfId="172" priority="13" operator="equal">
      <formula>1</formula>
    </cfRule>
  </conditionalFormatting>
  <conditionalFormatting sqref="K20 M20">
    <cfRule type="cellIs" dxfId="171" priority="12" operator="equal">
      <formula>1</formula>
    </cfRule>
  </conditionalFormatting>
  <conditionalFormatting sqref="B23:C23">
    <cfRule type="cellIs" dxfId="170" priority="11" operator="equal">
      <formula>1</formula>
    </cfRule>
  </conditionalFormatting>
  <conditionalFormatting sqref="E23:G23">
    <cfRule type="cellIs" dxfId="169" priority="10" operator="equal">
      <formula>1</formula>
    </cfRule>
  </conditionalFormatting>
  <conditionalFormatting sqref="I23 K23">
    <cfRule type="cellIs" dxfId="168" priority="9" operator="equal">
      <formula>1</formula>
    </cfRule>
  </conditionalFormatting>
  <conditionalFormatting sqref="M23">
    <cfRule type="cellIs" dxfId="167" priority="8" operator="equal">
      <formula>1</formula>
    </cfRule>
  </conditionalFormatting>
  <conditionalFormatting sqref="B26:C26">
    <cfRule type="cellIs" dxfId="166" priority="7" operator="equal">
      <formula>1</formula>
    </cfRule>
  </conditionalFormatting>
  <conditionalFormatting sqref="F26:G26">
    <cfRule type="cellIs" dxfId="165" priority="6" operator="equal">
      <formula>1</formula>
    </cfRule>
  </conditionalFormatting>
  <conditionalFormatting sqref="I26:M26">
    <cfRule type="cellIs" dxfId="164" priority="5" operator="equal">
      <formula>1</formula>
    </cfRule>
  </conditionalFormatting>
  <conditionalFormatting sqref="B30:M30">
    <cfRule type="cellIs" dxfId="163" priority="4" operator="equal">
      <formula>1</formula>
    </cfRule>
  </conditionalFormatting>
  <conditionalFormatting sqref="H4">
    <cfRule type="cellIs" dxfId="162" priority="3" operator="equal">
      <formula>1</formula>
    </cfRule>
  </conditionalFormatting>
  <conditionalFormatting sqref="L7">
    <cfRule type="cellIs" dxfId="161" priority="2" operator="equal">
      <formula>1</formula>
    </cfRule>
  </conditionalFormatting>
  <conditionalFormatting sqref="L23">
    <cfRule type="cellIs" dxfId="160" priority="1" operator="equal">
      <formula>1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33"/>
  <sheetViews>
    <sheetView workbookViewId="0">
      <selection activeCell="B4" sqref="B4:C28"/>
    </sheetView>
  </sheetViews>
  <sheetFormatPr baseColWidth="10" defaultRowHeight="15"/>
  <cols>
    <col min="2" max="13" width="11.7109375" customWidth="1"/>
  </cols>
  <sheetData>
    <row r="1" spans="1:14">
      <c r="B1" t="s">
        <v>0</v>
      </c>
    </row>
    <row r="2" spans="1:14">
      <c r="B2" t="s">
        <v>12</v>
      </c>
      <c r="C2" t="s">
        <v>13</v>
      </c>
    </row>
    <row r="3" spans="1:14">
      <c r="A3" t="s">
        <v>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>
      <c r="A4" t="s">
        <v>9</v>
      </c>
      <c r="B4" s="2">
        <f>IF(B5&lt;=optimal!B5+0.1,1,)</f>
        <v>1</v>
      </c>
      <c r="C4" s="6" t="s">
        <v>16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>
      <c r="B5" s="2">
        <v>77.806548699652595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>
      <c r="B6" s="2">
        <v>137</v>
      </c>
      <c r="C6" s="2">
        <v>1000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>
      <c r="A7" t="s">
        <v>8</v>
      </c>
      <c r="B7" s="2">
        <f>IF(B8&lt;=optimal!B8+0.1,1,)</f>
        <v>1</v>
      </c>
      <c r="C7" s="6" t="s">
        <v>16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>
      <c r="B8" s="2">
        <v>116.706199933976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>
      <c r="B9" s="2">
        <v>202</v>
      </c>
      <c r="C9" s="2">
        <v>1000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>
      <c r="A10" t="s">
        <v>7</v>
      </c>
      <c r="B10" s="2">
        <f>IF(B11&lt;=optimal!B11+0.1,1,)</f>
        <v>1</v>
      </c>
      <c r="C10" s="6" t="s">
        <v>16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>
      <c r="B11" s="2">
        <v>125.53219903740199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>
      <c r="B12" s="2">
        <v>267</v>
      </c>
      <c r="C12" s="2">
        <v>1000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>
      <c r="A13" t="s">
        <v>10</v>
      </c>
      <c r="B13" s="6" t="s">
        <v>16</v>
      </c>
      <c r="C13" s="6" t="s">
        <v>16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>
      <c r="B14" s="2">
        <v>202.77344079055101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>
      <c r="B15" s="2">
        <v>1000</v>
      </c>
      <c r="C15" s="2">
        <v>1000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>
      <c r="A16" t="s">
        <v>11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>
      <c r="A17" t="s">
        <v>9</v>
      </c>
      <c r="B17" s="6" t="s">
        <v>16</v>
      </c>
      <c r="C17" s="6" t="s">
        <v>16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>
      <c r="B18" s="2">
        <v>70.912513803566597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>
      <c r="B19" s="2">
        <v>1000</v>
      </c>
      <c r="C19" s="2">
        <v>1000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>
      <c r="A20" t="s">
        <v>8</v>
      </c>
      <c r="B20" s="2">
        <f>IF(B21&lt;=optimal!B21+0.1,1,)</f>
        <v>1</v>
      </c>
      <c r="C20" s="6" t="s">
        <v>16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>
      <c r="B21" s="2">
        <v>77.872469036313802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>
      <c r="B22" s="2">
        <v>229</v>
      </c>
      <c r="C22" s="2">
        <v>1000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>
      <c r="A23" t="s">
        <v>7</v>
      </c>
      <c r="B23" s="2">
        <f>IF(B24&lt;=optimal!B24+0.1,1,)</f>
        <v>1</v>
      </c>
      <c r="C23" s="6" t="s">
        <v>16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>
      <c r="B24" s="2">
        <v>114.74995652134101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>
      <c r="B25" s="2">
        <v>302</v>
      </c>
      <c r="C25" s="2">
        <v>1000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>
      <c r="A26" t="s">
        <v>10</v>
      </c>
      <c r="B26" s="2">
        <f>IF(B27&lt;=optimal!B27+0.1,1,)</f>
        <v>1</v>
      </c>
      <c r="C26" s="6" t="s">
        <v>16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>
      <c r="B27" s="2">
        <v>127.745757254764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>
      <c r="B28" s="2">
        <v>358</v>
      </c>
      <c r="C28" s="2">
        <v>1000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>
      <c r="A30" t="s">
        <v>14</v>
      </c>
      <c r="B30" s="2">
        <f>COUNTIF(B3:B28,1)</f>
        <v>6</v>
      </c>
      <c r="C30" s="2">
        <f t="shared" ref="C30" si="0">COUNTIF(C3:C28,1)</f>
        <v>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>
      <c r="A31" t="s">
        <v>17</v>
      </c>
      <c r="B31" s="2"/>
      <c r="C31" s="2">
        <f>SUM(B30:C30)</f>
        <v>6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>
      <c r="A32" t="s">
        <v>18</v>
      </c>
      <c r="B32" s="2">
        <f>SUM(B30,D30,F30,H30,J30,L30)</f>
        <v>6</v>
      </c>
      <c r="C32" s="2">
        <f>SUM(C30,E30,G30,I30,K30,M30)</f>
        <v>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>
      <c r="A33" t="s">
        <v>19</v>
      </c>
      <c r="B33" s="2">
        <f>SUM(B32:C32)</f>
        <v>6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</sheetData>
  <conditionalFormatting sqref="B4:E4">
    <cfRule type="cellIs" dxfId="159" priority="32" operator="equal">
      <formula>1</formula>
    </cfRule>
  </conditionalFormatting>
  <conditionalFormatting sqref="F4:G4">
    <cfRule type="cellIs" dxfId="158" priority="31" operator="equal">
      <formula>1</formula>
    </cfRule>
  </conditionalFormatting>
  <conditionalFormatting sqref="I4:M4">
    <cfRule type="cellIs" dxfId="157" priority="30" operator="equal">
      <formula>1</formula>
    </cfRule>
  </conditionalFormatting>
  <conditionalFormatting sqref="B7:E7">
    <cfRule type="cellIs" dxfId="156" priority="29" operator="equal">
      <formula>1</formula>
    </cfRule>
  </conditionalFormatting>
  <conditionalFormatting sqref="H7:I7">
    <cfRule type="cellIs" dxfId="155" priority="28" operator="equal">
      <formula>1</formula>
    </cfRule>
  </conditionalFormatting>
  <conditionalFormatting sqref="K7">
    <cfRule type="cellIs" dxfId="154" priority="27" operator="equal">
      <formula>1</formula>
    </cfRule>
  </conditionalFormatting>
  <conditionalFormatting sqref="B10:C10">
    <cfRule type="cellIs" dxfId="153" priority="26" operator="equal">
      <formula>1</formula>
    </cfRule>
  </conditionalFormatting>
  <conditionalFormatting sqref="F10:G10">
    <cfRule type="cellIs" dxfId="152" priority="25" operator="equal">
      <formula>1</formula>
    </cfRule>
  </conditionalFormatting>
  <conditionalFormatting sqref="J10:M10">
    <cfRule type="cellIs" dxfId="151" priority="24" operator="equal">
      <formula>1</formula>
    </cfRule>
  </conditionalFormatting>
  <conditionalFormatting sqref="B13:C13">
    <cfRule type="cellIs" dxfId="150" priority="23" operator="equal">
      <formula>1</formula>
    </cfRule>
  </conditionalFormatting>
  <conditionalFormatting sqref="G13">
    <cfRule type="cellIs" dxfId="149" priority="22" operator="equal">
      <formula>1</formula>
    </cfRule>
  </conditionalFormatting>
  <conditionalFormatting sqref="J13:K13">
    <cfRule type="cellIs" dxfId="148" priority="21" operator="equal">
      <formula>1</formula>
    </cfRule>
  </conditionalFormatting>
  <conditionalFormatting sqref="C17:M17">
    <cfRule type="cellIs" dxfId="147" priority="20" operator="equal">
      <formula>1</formula>
    </cfRule>
  </conditionalFormatting>
  <conditionalFormatting sqref="C20:E20">
    <cfRule type="cellIs" dxfId="146" priority="19" operator="equal">
      <formula>1</formula>
    </cfRule>
  </conditionalFormatting>
  <conditionalFormatting sqref="G20:I20">
    <cfRule type="cellIs" dxfId="145" priority="18" operator="equal">
      <formula>1</formula>
    </cfRule>
  </conditionalFormatting>
  <conditionalFormatting sqref="K20:M20">
    <cfRule type="cellIs" dxfId="144" priority="17" operator="equal">
      <formula>1</formula>
    </cfRule>
  </conditionalFormatting>
  <conditionalFormatting sqref="B23:C23">
    <cfRule type="cellIs" dxfId="143" priority="16" operator="equal">
      <formula>1</formula>
    </cfRule>
  </conditionalFormatting>
  <conditionalFormatting sqref="E23:G23">
    <cfRule type="cellIs" dxfId="142" priority="15" operator="equal">
      <formula>1</formula>
    </cfRule>
  </conditionalFormatting>
  <conditionalFormatting sqref="I23:K23">
    <cfRule type="cellIs" dxfId="141" priority="14" operator="equal">
      <formula>1</formula>
    </cfRule>
  </conditionalFormatting>
  <conditionalFormatting sqref="M23">
    <cfRule type="cellIs" dxfId="140" priority="13" operator="equal">
      <formula>1</formula>
    </cfRule>
  </conditionalFormatting>
  <conditionalFormatting sqref="B26:C26">
    <cfRule type="cellIs" dxfId="139" priority="12" operator="equal">
      <formula>1</formula>
    </cfRule>
  </conditionalFormatting>
  <conditionalFormatting sqref="F26:G26">
    <cfRule type="cellIs" dxfId="138" priority="11" operator="equal">
      <formula>1</formula>
    </cfRule>
  </conditionalFormatting>
  <conditionalFormatting sqref="I26:M26">
    <cfRule type="cellIs" dxfId="137" priority="10" operator="equal">
      <formula>1</formula>
    </cfRule>
  </conditionalFormatting>
  <conditionalFormatting sqref="B30:M30">
    <cfRule type="cellIs" dxfId="136" priority="9" operator="equal">
      <formula>1</formula>
    </cfRule>
  </conditionalFormatting>
  <conditionalFormatting sqref="B17">
    <cfRule type="cellIs" dxfId="135" priority="8" operator="equal">
      <formula>1</formula>
    </cfRule>
  </conditionalFormatting>
  <conditionalFormatting sqref="B20">
    <cfRule type="cellIs" dxfId="134" priority="7" operator="equal">
      <formula>1</formula>
    </cfRule>
  </conditionalFormatting>
  <conditionalFormatting sqref="B20">
    <cfRule type="cellIs" dxfId="133" priority="6" operator="equal">
      <formula>1</formula>
    </cfRule>
  </conditionalFormatting>
  <conditionalFormatting sqref="C4">
    <cfRule type="cellIs" dxfId="132" priority="5" operator="equal">
      <formula>1</formula>
    </cfRule>
  </conditionalFormatting>
  <conditionalFormatting sqref="C7 C10 C13">
    <cfRule type="cellIs" dxfId="131" priority="4" operator="equal">
      <formula>1</formula>
    </cfRule>
  </conditionalFormatting>
  <conditionalFormatting sqref="C7 C10 C13">
    <cfRule type="cellIs" dxfId="130" priority="3" operator="equal">
      <formula>1</formula>
    </cfRule>
  </conditionalFormatting>
  <conditionalFormatting sqref="C17 C20 C23 C26">
    <cfRule type="cellIs" dxfId="129" priority="2" operator="equal">
      <formula>1</formula>
    </cfRule>
  </conditionalFormatting>
  <conditionalFormatting sqref="C17 C20 C23 C26">
    <cfRule type="cellIs" dxfId="128" priority="1" operator="equal">
      <formula>1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38"/>
  <sheetViews>
    <sheetView topLeftCell="A7" zoomScaleNormal="100" workbookViewId="0">
      <selection sqref="A1:C33"/>
    </sheetView>
  </sheetViews>
  <sheetFormatPr baseColWidth="10" defaultRowHeight="15"/>
  <cols>
    <col min="2" max="13" width="11.7109375" customWidth="1"/>
  </cols>
  <sheetData>
    <row r="1" spans="1:13">
      <c r="B1" t="s">
        <v>0</v>
      </c>
      <c r="D1" t="s">
        <v>5</v>
      </c>
      <c r="F1" t="s">
        <v>2</v>
      </c>
      <c r="H1" t="s">
        <v>3</v>
      </c>
      <c r="J1" t="s">
        <v>1</v>
      </c>
      <c r="L1" t="s">
        <v>4</v>
      </c>
    </row>
    <row r="2" spans="1:13">
      <c r="B2" t="s">
        <v>12</v>
      </c>
      <c r="C2" t="s">
        <v>13</v>
      </c>
      <c r="D2" t="s">
        <v>12</v>
      </c>
      <c r="E2" t="s">
        <v>13</v>
      </c>
      <c r="F2" t="s">
        <v>12</v>
      </c>
      <c r="G2" t="s">
        <v>13</v>
      </c>
      <c r="H2" t="s">
        <v>12</v>
      </c>
      <c r="I2" t="s">
        <v>13</v>
      </c>
      <c r="J2" t="s">
        <v>12</v>
      </c>
      <c r="K2" t="s">
        <v>13</v>
      </c>
      <c r="L2" t="s">
        <v>12</v>
      </c>
      <c r="M2" t="s">
        <v>13</v>
      </c>
    </row>
    <row r="3" spans="1:13">
      <c r="A3" t="s">
        <v>6</v>
      </c>
      <c r="B3" s="2"/>
      <c r="C3" s="2"/>
      <c r="D3" s="2"/>
      <c r="E3" s="2"/>
      <c r="F3" s="2"/>
      <c r="G3" s="2"/>
      <c r="H3" s="2"/>
      <c r="I3" s="2"/>
      <c r="J3" s="2"/>
    </row>
    <row r="4" spans="1:13">
      <c r="A4" t="s">
        <v>9</v>
      </c>
      <c r="B4">
        <f>IF(B5&lt;=optimal!B5+0.1,1,)</f>
        <v>1</v>
      </c>
      <c r="C4">
        <f>IF(C5&lt;=optimal!C5+0.1,1,)</f>
        <v>1</v>
      </c>
      <c r="D4">
        <f>IF(D5&lt;=optimal!D5+0.1,1,)</f>
        <v>1</v>
      </c>
      <c r="E4">
        <f>IF(E5&lt;=optimal!E5+0.1,1,)</f>
        <v>1</v>
      </c>
      <c r="F4">
        <f>IF(F5&lt;=optimal!F5+0.1,1,)</f>
        <v>1</v>
      </c>
      <c r="G4">
        <f>IF(G5&lt;=optimal!G5+0.1,1,)</f>
        <v>1</v>
      </c>
      <c r="H4">
        <f>IF(H5&lt;=optimal!H5+0.1,1,)</f>
        <v>1</v>
      </c>
      <c r="I4">
        <f>IF(I5&lt;=optimal!I5+0.1,1,)</f>
        <v>1</v>
      </c>
      <c r="J4">
        <f>IF(J5&lt;=optimal!J5+0.1,1,)</f>
        <v>1</v>
      </c>
      <c r="K4">
        <f>IF(K5&lt;=optimal!K5+0.1,1,)</f>
        <v>1</v>
      </c>
      <c r="L4">
        <f>IF(L5&lt;=optimal!L5+0.1,1,)</f>
        <v>1</v>
      </c>
      <c r="M4">
        <f>IF(M5&lt;=optimal!M5+0.1,1,)</f>
        <v>1</v>
      </c>
    </row>
    <row r="5" spans="1:13">
      <c r="B5" s="2">
        <v>77.806710229712806</v>
      </c>
      <c r="C5" s="2">
        <v>71.0200066644164</v>
      </c>
      <c r="D5" s="2">
        <v>104.603141990852</v>
      </c>
      <c r="E5" s="2">
        <v>110.45762553502701</v>
      </c>
      <c r="F5" s="2">
        <v>491.57798792880902</v>
      </c>
      <c r="G5" s="2">
        <v>386.77935675159102</v>
      </c>
      <c r="H5" s="2">
        <v>174.564343527272</v>
      </c>
      <c r="I5" s="2">
        <v>180.46519161065501</v>
      </c>
      <c r="J5" s="2">
        <v>386.86273985922401</v>
      </c>
      <c r="K5">
        <v>246.75844437673601</v>
      </c>
      <c r="L5">
        <v>253.544205648305</v>
      </c>
      <c r="M5">
        <v>366.51558450371198</v>
      </c>
    </row>
    <row r="6" spans="1:13">
      <c r="B6" s="2">
        <v>20</v>
      </c>
      <c r="C6" s="2">
        <v>20</v>
      </c>
      <c r="D6" s="2">
        <v>22</v>
      </c>
      <c r="E6" s="2">
        <v>19</v>
      </c>
      <c r="F6" s="2">
        <v>29</v>
      </c>
      <c r="G6" s="2">
        <v>29</v>
      </c>
      <c r="H6" s="2">
        <v>23</v>
      </c>
      <c r="I6" s="2">
        <v>19</v>
      </c>
      <c r="J6" s="2">
        <v>27</v>
      </c>
      <c r="K6" s="2">
        <v>19</v>
      </c>
      <c r="L6" s="2">
        <v>26</v>
      </c>
      <c r="M6" s="2">
        <v>19</v>
      </c>
    </row>
    <row r="7" spans="1:13">
      <c r="A7" t="s">
        <v>8</v>
      </c>
      <c r="B7">
        <f>IF(B8&lt;=optimal!B8+0.1,1,)</f>
        <v>1</v>
      </c>
      <c r="C7">
        <f>IF(C8&lt;=optimal!C8+0.1,1,)</f>
        <v>1</v>
      </c>
      <c r="D7">
        <f>IF(D8&lt;=optimal!D8+0.1,1,)</f>
        <v>1</v>
      </c>
      <c r="E7">
        <f>IF(E8&lt;=optimal!E8+0.1,1,)</f>
        <v>1</v>
      </c>
      <c r="F7" s="1" t="s">
        <v>16</v>
      </c>
      <c r="G7" s="1" t="s">
        <v>16</v>
      </c>
      <c r="H7">
        <f>IF(H8&lt;=optimal!H8+0.1,1,)</f>
        <v>1</v>
      </c>
      <c r="I7">
        <f>IF(I8&lt;=optimal!I8+0.1,1,)</f>
        <v>1</v>
      </c>
      <c r="J7" s="1" t="s">
        <v>16</v>
      </c>
      <c r="K7">
        <f>IF(K8&lt;=optimal!K8+0.1,1,)</f>
        <v>1</v>
      </c>
      <c r="L7">
        <f>IF(L8&lt;=optimal!L8+0.1,1,)</f>
        <v>1</v>
      </c>
      <c r="M7" s="1" t="s">
        <v>16</v>
      </c>
    </row>
    <row r="8" spans="1:13">
      <c r="B8" s="2">
        <v>116.708944764102</v>
      </c>
      <c r="C8" s="2">
        <v>100.45097515333801</v>
      </c>
      <c r="D8" s="2">
        <v>193.041407585927</v>
      </c>
      <c r="E8" s="2">
        <v>215.90082508218501</v>
      </c>
      <c r="F8" s="2"/>
      <c r="G8" s="2"/>
      <c r="H8" s="2">
        <v>271.45393815753903</v>
      </c>
      <c r="I8" s="2">
        <v>283.71488327747602</v>
      </c>
      <c r="J8" s="2"/>
      <c r="K8">
        <v>825.99974675597196</v>
      </c>
      <c r="L8">
        <v>690.77864892475998</v>
      </c>
      <c r="M8" s="2"/>
    </row>
    <row r="9" spans="1:13">
      <c r="B9" s="2">
        <v>15</v>
      </c>
      <c r="C9" s="2">
        <v>20</v>
      </c>
      <c r="D9" s="2">
        <v>17</v>
      </c>
      <c r="E9" s="2">
        <v>35</v>
      </c>
      <c r="F9" s="2">
        <v>500</v>
      </c>
      <c r="G9" s="2">
        <v>500</v>
      </c>
      <c r="H9" s="2">
        <v>18</v>
      </c>
      <c r="I9" s="2">
        <v>40</v>
      </c>
      <c r="J9" s="2">
        <v>500</v>
      </c>
      <c r="K9" s="2">
        <v>30</v>
      </c>
      <c r="L9" s="2">
        <v>25</v>
      </c>
      <c r="M9" s="2">
        <v>500</v>
      </c>
    </row>
    <row r="10" spans="1:13">
      <c r="A10" t="s">
        <v>7</v>
      </c>
      <c r="B10">
        <f>IF(B11&lt;=optimal!B11+0.1,1,)</f>
        <v>1</v>
      </c>
      <c r="C10">
        <f>IF(C11&lt;=optimal!C11+0.1,1,)</f>
        <v>1</v>
      </c>
      <c r="D10" s="1" t="s">
        <v>16</v>
      </c>
      <c r="E10" s="1" t="s">
        <v>16</v>
      </c>
      <c r="F10">
        <f>IF(F11&lt;=optimal!F11+0.1,1,)</f>
        <v>1</v>
      </c>
      <c r="G10" s="1" t="s">
        <v>16</v>
      </c>
      <c r="H10" s="1" t="s">
        <v>16</v>
      </c>
      <c r="I10" s="1" t="s">
        <v>16</v>
      </c>
      <c r="J10">
        <f>IF(J11&lt;=optimal!J11+0.1,1,)</f>
        <v>1</v>
      </c>
      <c r="K10" s="1" t="s">
        <v>16</v>
      </c>
      <c r="L10">
        <f>IF(L11&lt;=optimal!L11+0.1,1,)</f>
        <v>1</v>
      </c>
      <c r="M10" s="1" t="s">
        <v>16</v>
      </c>
    </row>
    <row r="11" spans="1:13">
      <c r="B11" s="2">
        <v>125.532985520723</v>
      </c>
      <c r="C11" s="2">
        <v>119.260558014043</v>
      </c>
      <c r="D11" s="2"/>
      <c r="E11" s="2"/>
      <c r="F11" s="2">
        <v>301.01929325507098</v>
      </c>
      <c r="G11" s="2"/>
      <c r="H11" s="2"/>
      <c r="I11" s="2"/>
      <c r="J11" s="2">
        <v>197.46730906371801</v>
      </c>
      <c r="K11" s="2"/>
      <c r="L11">
        <v>1516.97296494484</v>
      </c>
      <c r="M11" s="2"/>
    </row>
    <row r="12" spans="1:13">
      <c r="B12" s="2">
        <v>24</v>
      </c>
      <c r="C12" s="2">
        <v>25</v>
      </c>
      <c r="D12" s="2">
        <v>500</v>
      </c>
      <c r="E12" s="2">
        <v>500</v>
      </c>
      <c r="F12" s="2">
        <v>35</v>
      </c>
      <c r="G12" s="2">
        <v>500</v>
      </c>
      <c r="H12" s="2">
        <v>500</v>
      </c>
      <c r="I12" s="2">
        <v>500</v>
      </c>
      <c r="J12" s="2">
        <v>27</v>
      </c>
      <c r="K12" s="2">
        <v>500</v>
      </c>
      <c r="L12" s="2">
        <v>36</v>
      </c>
      <c r="M12" s="2">
        <v>500</v>
      </c>
    </row>
    <row r="13" spans="1:13">
      <c r="A13" t="s">
        <v>10</v>
      </c>
      <c r="B13">
        <f>IF(B14&lt;=optimal!B14+0.1,1,)</f>
        <v>1</v>
      </c>
      <c r="C13">
        <f>IF(C14&lt;=optimal!C14+0.1,1,)</f>
        <v>1</v>
      </c>
      <c r="D13" s="1" t="s">
        <v>16</v>
      </c>
      <c r="E13" s="1" t="s">
        <v>16</v>
      </c>
      <c r="F13">
        <f>IF(F14&lt;=optimal!F14+0.1,1,)</f>
        <v>1</v>
      </c>
      <c r="G13" s="1" t="s">
        <v>16</v>
      </c>
      <c r="H13" s="1" t="s">
        <v>16</v>
      </c>
      <c r="I13" s="1" t="s">
        <v>16</v>
      </c>
      <c r="J13">
        <f>IF(J14&lt;=optimal!J14+0.1,1,)</f>
        <v>1</v>
      </c>
      <c r="K13" s="1" t="s">
        <v>16</v>
      </c>
      <c r="L13" s="1" t="s">
        <v>16</v>
      </c>
      <c r="M13" s="1" t="s">
        <v>16</v>
      </c>
    </row>
    <row r="14" spans="1:13">
      <c r="B14" s="2">
        <v>203.98579556408399</v>
      </c>
      <c r="C14" s="2">
        <v>195.54608372209699</v>
      </c>
      <c r="D14" s="2"/>
      <c r="E14" s="2"/>
      <c r="F14" s="2">
        <v>652.49031997617203</v>
      </c>
      <c r="G14" s="2"/>
      <c r="H14" s="2"/>
      <c r="I14" s="2"/>
      <c r="J14" s="2">
        <v>236.020967069492</v>
      </c>
      <c r="K14" s="2"/>
      <c r="L14" s="2"/>
      <c r="M14" s="2"/>
    </row>
    <row r="15" spans="1:13">
      <c r="B15" s="2">
        <v>16</v>
      </c>
      <c r="C15" s="2">
        <v>20</v>
      </c>
      <c r="D15" s="2">
        <v>500</v>
      </c>
      <c r="E15" s="2">
        <v>500</v>
      </c>
      <c r="F15" s="2">
        <v>33</v>
      </c>
      <c r="G15" s="2">
        <v>500</v>
      </c>
      <c r="H15" s="2">
        <v>500</v>
      </c>
      <c r="I15" s="2">
        <v>500</v>
      </c>
      <c r="J15" s="2">
        <v>55</v>
      </c>
      <c r="K15" s="2">
        <v>500</v>
      </c>
      <c r="L15" s="2">
        <v>500</v>
      </c>
      <c r="M15" s="2">
        <v>500</v>
      </c>
    </row>
    <row r="16" spans="1:13">
      <c r="A16" t="s">
        <v>11</v>
      </c>
      <c r="B16" s="2"/>
      <c r="C16" s="2"/>
      <c r="D16" s="2"/>
      <c r="E16" s="2"/>
      <c r="F16" s="2"/>
      <c r="G16" s="2"/>
      <c r="H16" s="2"/>
      <c r="I16" s="2"/>
      <c r="J16" s="2"/>
    </row>
    <row r="17" spans="1:13">
      <c r="A17" t="s">
        <v>9</v>
      </c>
      <c r="B17">
        <f>IF(B18&lt;=optimal!B18+0.1,1,)</f>
        <v>1</v>
      </c>
      <c r="C17" s="1" t="s">
        <v>16</v>
      </c>
      <c r="D17" s="1" t="s">
        <v>16</v>
      </c>
      <c r="E17" s="1" t="s">
        <v>16</v>
      </c>
      <c r="F17">
        <f>IF(F18&lt;=optimal!F18+0.1,1,)</f>
        <v>1</v>
      </c>
      <c r="G17" s="1" t="s">
        <v>16</v>
      </c>
      <c r="H17" s="1" t="s">
        <v>16</v>
      </c>
      <c r="I17" s="1" t="s">
        <v>16</v>
      </c>
      <c r="J17">
        <f>IF(J18&lt;=optimal!J18+0.1,1,)</f>
        <v>1</v>
      </c>
      <c r="K17" s="1" t="s">
        <v>16</v>
      </c>
      <c r="L17">
        <f>IF(L18&lt;=optimal!L18+0.1,1,)</f>
        <v>1</v>
      </c>
      <c r="M17" s="1" t="s">
        <v>16</v>
      </c>
    </row>
    <row r="18" spans="1:13">
      <c r="B18" s="2">
        <v>70.912806554619394</v>
      </c>
      <c r="C18" s="2"/>
      <c r="D18" s="2"/>
      <c r="E18" s="2"/>
      <c r="F18" s="2">
        <v>262.79364101743897</v>
      </c>
      <c r="G18" s="2"/>
      <c r="H18" s="2"/>
      <c r="I18" s="2"/>
      <c r="J18" s="2">
        <v>234.22267460030901</v>
      </c>
      <c r="K18" s="2"/>
      <c r="L18" s="2">
        <v>197.08014292978601</v>
      </c>
      <c r="M18" s="2"/>
    </row>
    <row r="19" spans="1:13">
      <c r="B19" s="2">
        <v>33</v>
      </c>
      <c r="C19" s="2">
        <v>500</v>
      </c>
      <c r="D19" s="2">
        <v>500</v>
      </c>
      <c r="E19" s="2">
        <v>500</v>
      </c>
      <c r="F19" s="2">
        <v>33</v>
      </c>
      <c r="G19" s="2">
        <v>500</v>
      </c>
      <c r="H19" s="2">
        <v>500</v>
      </c>
      <c r="I19" s="2">
        <v>500</v>
      </c>
      <c r="J19" s="2">
        <v>40</v>
      </c>
      <c r="K19" s="2">
        <v>500</v>
      </c>
      <c r="L19" s="2">
        <v>33</v>
      </c>
      <c r="M19" s="2">
        <v>500</v>
      </c>
    </row>
    <row r="20" spans="1:13">
      <c r="A20" t="s">
        <v>8</v>
      </c>
      <c r="B20">
        <f>IF(B21&lt;=optimal!B21+0.1,1,)</f>
        <v>1</v>
      </c>
      <c r="C20">
        <f>IF(C21&lt;=optimal!C21+0.1,1,)</f>
        <v>1</v>
      </c>
      <c r="D20" s="1" t="s">
        <v>16</v>
      </c>
      <c r="E20" s="1" t="s">
        <v>16</v>
      </c>
      <c r="F20">
        <f>IF(F21&lt;=optimal!F21+0.1,1,)</f>
        <v>1</v>
      </c>
      <c r="G20" s="1" t="s">
        <v>16</v>
      </c>
      <c r="H20" s="1" t="s">
        <v>16</v>
      </c>
      <c r="I20" s="1" t="s">
        <v>16</v>
      </c>
      <c r="J20">
        <f>IF(J21&lt;=optimal!J21+0.1,1,)</f>
        <v>1</v>
      </c>
      <c r="K20" s="1" t="s">
        <v>16</v>
      </c>
      <c r="L20">
        <f>IF(L21&lt;=optimal!L21+0.1,1,)</f>
        <v>1</v>
      </c>
      <c r="M20" s="1" t="s">
        <v>16</v>
      </c>
    </row>
    <row r="21" spans="1:13">
      <c r="B21" s="2">
        <v>77.872486097824606</v>
      </c>
      <c r="C21" s="2">
        <v>72.068563598033705</v>
      </c>
      <c r="D21" s="2"/>
      <c r="E21" s="2"/>
      <c r="F21" s="2">
        <v>357.34044696779</v>
      </c>
      <c r="G21" s="2"/>
      <c r="H21" s="2"/>
      <c r="I21" s="2"/>
      <c r="J21" s="2">
        <v>304.05852493938698</v>
      </c>
      <c r="K21" s="2"/>
      <c r="L21">
        <v>230.33531059923899</v>
      </c>
      <c r="M21" s="2"/>
    </row>
    <row r="22" spans="1:13">
      <c r="B22" s="2">
        <v>19</v>
      </c>
      <c r="C22" s="2">
        <v>463</v>
      </c>
      <c r="D22" s="2">
        <v>500</v>
      </c>
      <c r="E22" s="2">
        <v>500</v>
      </c>
      <c r="F22" s="2">
        <v>26</v>
      </c>
      <c r="G22" s="2">
        <v>500</v>
      </c>
      <c r="H22" s="2">
        <v>500</v>
      </c>
      <c r="I22" s="2">
        <v>500</v>
      </c>
      <c r="J22" s="2">
        <v>31</v>
      </c>
      <c r="K22" s="2">
        <v>500</v>
      </c>
      <c r="L22" s="2">
        <v>23</v>
      </c>
      <c r="M22" s="2">
        <v>500</v>
      </c>
    </row>
    <row r="23" spans="1:13">
      <c r="A23" t="s">
        <v>7</v>
      </c>
      <c r="B23">
        <f>IF(B24&lt;=optimal!B24+0.1,1,)</f>
        <v>1</v>
      </c>
      <c r="C23">
        <f>IF(C24&lt;=optimal!C24+0.1,1,)</f>
        <v>1</v>
      </c>
      <c r="D23" s="1" t="s">
        <v>16</v>
      </c>
      <c r="E23" s="1" t="s">
        <v>16</v>
      </c>
      <c r="F23">
        <f>IF(F24&lt;=optimal!F24+0.1,1,)</f>
        <v>1</v>
      </c>
      <c r="G23" s="1" t="s">
        <v>16</v>
      </c>
      <c r="H23" s="1" t="s">
        <v>16</v>
      </c>
      <c r="I23" s="1" t="s">
        <v>16</v>
      </c>
      <c r="J23">
        <f>IF(J24&lt;=optimal!J24+0.1,1,)</f>
        <v>1</v>
      </c>
      <c r="K23" s="1" t="s">
        <v>16</v>
      </c>
      <c r="L23">
        <f>IF(L24&lt;=optimal!L24+0.1,1,)</f>
        <v>1</v>
      </c>
      <c r="M23" s="1" t="s">
        <v>16</v>
      </c>
    </row>
    <row r="24" spans="1:13">
      <c r="B24" s="2">
        <v>114.749977743692</v>
      </c>
      <c r="C24" s="2">
        <v>108.994164525616</v>
      </c>
      <c r="D24" s="2"/>
      <c r="E24" s="2"/>
      <c r="F24" s="2">
        <v>259.04213194420299</v>
      </c>
      <c r="G24" s="2"/>
      <c r="H24" s="2"/>
      <c r="I24" s="2"/>
      <c r="J24" s="2">
        <v>193.93891296497699</v>
      </c>
      <c r="K24" s="2"/>
      <c r="L24">
        <v>406.91819552879201</v>
      </c>
      <c r="M24" s="2"/>
    </row>
    <row r="25" spans="1:13">
      <c r="B25" s="2">
        <v>24</v>
      </c>
      <c r="C25" s="2">
        <v>26</v>
      </c>
      <c r="D25" s="2">
        <v>500</v>
      </c>
      <c r="E25" s="2">
        <v>500</v>
      </c>
      <c r="F25" s="2">
        <v>27</v>
      </c>
      <c r="G25" s="2">
        <v>500</v>
      </c>
      <c r="H25" s="2">
        <v>500</v>
      </c>
      <c r="I25" s="2">
        <v>500</v>
      </c>
      <c r="J25" s="2">
        <v>33</v>
      </c>
      <c r="K25" s="2">
        <v>500</v>
      </c>
      <c r="L25" s="2">
        <v>33</v>
      </c>
      <c r="M25" s="2">
        <v>500</v>
      </c>
    </row>
    <row r="26" spans="1:13">
      <c r="A26" t="s">
        <v>10</v>
      </c>
      <c r="B26">
        <f>IF(B27&lt;=optimal!B27+0.1,1,)</f>
        <v>1</v>
      </c>
      <c r="C26">
        <f>IF(C27&lt;=optimal!C27+0.1,1,)</f>
        <v>1</v>
      </c>
      <c r="D26" s="1" t="s">
        <v>16</v>
      </c>
      <c r="E26" s="1" t="s">
        <v>16</v>
      </c>
      <c r="F26">
        <f>IF(F27&lt;=optimal!F27+0.1,1,)</f>
        <v>1</v>
      </c>
      <c r="G26" s="1" t="s">
        <v>16</v>
      </c>
      <c r="H26" s="1" t="s">
        <v>16</v>
      </c>
      <c r="I26" s="1" t="s">
        <v>16</v>
      </c>
      <c r="J26">
        <f>IF(J27&lt;=optimal!J27+0.1,1,)</f>
        <v>1</v>
      </c>
      <c r="K26" s="1" t="s">
        <v>16</v>
      </c>
      <c r="L26">
        <f>IF(L27&lt;=optimal!L27+0.1,1,)</f>
        <v>1</v>
      </c>
      <c r="M26" s="1" t="s">
        <v>16</v>
      </c>
    </row>
    <row r="27" spans="1:13">
      <c r="B27" s="2">
        <v>127.74808264594</v>
      </c>
      <c r="C27" s="2">
        <v>120.12912436387801</v>
      </c>
      <c r="D27" s="2"/>
      <c r="E27" s="2"/>
      <c r="F27" s="2">
        <v>294.742546661191</v>
      </c>
      <c r="G27" s="2"/>
      <c r="H27" s="2"/>
      <c r="I27" s="2"/>
      <c r="J27" s="2">
        <v>210.05177965524101</v>
      </c>
      <c r="K27" s="2"/>
      <c r="L27">
        <v>645.52671051680898</v>
      </c>
      <c r="M27" s="2"/>
    </row>
    <row r="28" spans="1:13">
      <c r="B28" s="2">
        <v>16</v>
      </c>
      <c r="C28" s="2">
        <v>170</v>
      </c>
      <c r="D28" s="2">
        <v>500</v>
      </c>
      <c r="E28" s="2">
        <v>500</v>
      </c>
      <c r="F28" s="2">
        <v>23</v>
      </c>
      <c r="G28" s="2">
        <v>500</v>
      </c>
      <c r="H28" s="2">
        <v>500</v>
      </c>
      <c r="I28" s="2">
        <v>500</v>
      </c>
      <c r="J28" s="2">
        <v>24</v>
      </c>
      <c r="K28" s="2">
        <v>500</v>
      </c>
      <c r="L28" s="2">
        <v>31</v>
      </c>
      <c r="M28" s="2">
        <v>500</v>
      </c>
    </row>
    <row r="29" spans="1:13">
      <c r="B29" s="2"/>
      <c r="C29" s="2"/>
      <c r="D29" s="2"/>
      <c r="E29" s="2"/>
      <c r="F29" s="2"/>
      <c r="G29" s="2"/>
      <c r="H29" s="2"/>
      <c r="I29" s="2"/>
      <c r="J29" s="2"/>
    </row>
    <row r="30" spans="1:13">
      <c r="A30" t="s">
        <v>14</v>
      </c>
      <c r="B30">
        <f>COUNTIF(B3:B28,1)</f>
        <v>8</v>
      </c>
      <c r="C30">
        <f t="shared" ref="C30:M30" si="0">COUNTIF(C3:C28,1)</f>
        <v>7</v>
      </c>
      <c r="D30">
        <f t="shared" si="0"/>
        <v>2</v>
      </c>
      <c r="E30">
        <f t="shared" si="0"/>
        <v>2</v>
      </c>
      <c r="F30">
        <f t="shared" si="0"/>
        <v>7</v>
      </c>
      <c r="G30">
        <f t="shared" si="0"/>
        <v>1</v>
      </c>
      <c r="H30">
        <f t="shared" si="0"/>
        <v>2</v>
      </c>
      <c r="I30">
        <f t="shared" si="0"/>
        <v>2</v>
      </c>
      <c r="J30">
        <f t="shared" si="0"/>
        <v>7</v>
      </c>
      <c r="K30">
        <f t="shared" si="0"/>
        <v>2</v>
      </c>
      <c r="L30">
        <f t="shared" si="0"/>
        <v>7</v>
      </c>
      <c r="M30">
        <f t="shared" si="0"/>
        <v>1</v>
      </c>
    </row>
    <row r="31" spans="1:13">
      <c r="A31" t="s">
        <v>17</v>
      </c>
      <c r="C31">
        <f>SUM(B30:C30)</f>
        <v>15</v>
      </c>
      <c r="E31">
        <f t="shared" ref="E31:M31" si="1">SUM(D30:E30)</f>
        <v>4</v>
      </c>
      <c r="G31">
        <f t="shared" si="1"/>
        <v>8</v>
      </c>
      <c r="I31">
        <f t="shared" si="1"/>
        <v>4</v>
      </c>
      <c r="K31">
        <f t="shared" si="1"/>
        <v>9</v>
      </c>
      <c r="M31">
        <f t="shared" si="1"/>
        <v>8</v>
      </c>
    </row>
    <row r="32" spans="1:13">
      <c r="A32" t="s">
        <v>18</v>
      </c>
      <c r="B32">
        <f>SUM(B30,D30,F30,H30,J30,L30)</f>
        <v>33</v>
      </c>
      <c r="C32">
        <f>SUM(C30,E30,G30,I30,K30,M30)</f>
        <v>15</v>
      </c>
    </row>
    <row r="33" spans="1:10">
      <c r="A33" t="s">
        <v>19</v>
      </c>
      <c r="B33">
        <f>SUM(B32:C32)</f>
        <v>48</v>
      </c>
      <c r="C33" s="2"/>
      <c r="D33" s="2"/>
      <c r="E33" s="2"/>
      <c r="F33" s="2"/>
      <c r="G33" s="2"/>
      <c r="H33" s="2"/>
      <c r="I33" s="2"/>
      <c r="J33" s="2"/>
    </row>
    <row r="34" spans="1:10">
      <c r="B34" s="2"/>
      <c r="C34" s="2"/>
      <c r="D34" s="2"/>
      <c r="E34" s="2"/>
      <c r="F34" s="2"/>
      <c r="G34" s="2"/>
      <c r="H34" s="2"/>
      <c r="I34" s="2"/>
      <c r="J34" s="2"/>
    </row>
    <row r="35" spans="1:10">
      <c r="B35" s="2"/>
      <c r="C35" s="2"/>
      <c r="D35" s="2"/>
      <c r="E35" s="2"/>
      <c r="F35" s="2"/>
      <c r="G35" s="2"/>
      <c r="H35" s="2"/>
      <c r="I35" s="2"/>
      <c r="J35" s="2"/>
    </row>
    <row r="36" spans="1:10">
      <c r="B36" s="2"/>
      <c r="C36" s="2"/>
      <c r="D36" s="2"/>
      <c r="E36" s="2"/>
      <c r="F36" s="2"/>
      <c r="G36" s="2"/>
      <c r="H36" s="2"/>
      <c r="I36" s="2"/>
      <c r="J36" s="2"/>
    </row>
    <row r="37" spans="1:10"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B38" s="2"/>
      <c r="C38" s="2"/>
      <c r="D38" s="2"/>
      <c r="E38" s="2"/>
      <c r="F38" s="2"/>
      <c r="G38" s="2"/>
      <c r="H38" s="2"/>
      <c r="I38" s="2"/>
      <c r="J38" s="2"/>
    </row>
  </sheetData>
  <conditionalFormatting sqref="B4:M4">
    <cfRule type="cellIs" dxfId="127" priority="33" operator="equal">
      <formula>1</formula>
    </cfRule>
  </conditionalFormatting>
  <conditionalFormatting sqref="B7:E7">
    <cfRule type="cellIs" dxfId="126" priority="32" operator="equal">
      <formula>1</formula>
    </cfRule>
  </conditionalFormatting>
  <conditionalFormatting sqref="H7:I7">
    <cfRule type="cellIs" dxfId="125" priority="31" operator="equal">
      <formula>1</formula>
    </cfRule>
  </conditionalFormatting>
  <conditionalFormatting sqref="K7:L7">
    <cfRule type="cellIs" dxfId="124" priority="30" operator="equal">
      <formula>1</formula>
    </cfRule>
  </conditionalFormatting>
  <conditionalFormatting sqref="B10">
    <cfRule type="cellIs" dxfId="123" priority="29" operator="equal">
      <formula>1</formula>
    </cfRule>
  </conditionalFormatting>
  <conditionalFormatting sqref="F10">
    <cfRule type="cellIs" dxfId="122" priority="28" operator="equal">
      <formula>1</formula>
    </cfRule>
  </conditionalFormatting>
  <conditionalFormatting sqref="L10">
    <cfRule type="cellIs" dxfId="121" priority="27" operator="equal">
      <formula>1</formula>
    </cfRule>
  </conditionalFormatting>
  <conditionalFormatting sqref="B13:C13">
    <cfRule type="cellIs" dxfId="120" priority="26" operator="equal">
      <formula>1</formula>
    </cfRule>
  </conditionalFormatting>
  <conditionalFormatting sqref="F13">
    <cfRule type="cellIs" dxfId="119" priority="25" operator="equal">
      <formula>1</formula>
    </cfRule>
  </conditionalFormatting>
  <conditionalFormatting sqref="J13">
    <cfRule type="cellIs" dxfId="118" priority="24" operator="equal">
      <formula>1</formula>
    </cfRule>
  </conditionalFormatting>
  <conditionalFormatting sqref="B17">
    <cfRule type="cellIs" dxfId="117" priority="23" operator="equal">
      <formula>1</formula>
    </cfRule>
  </conditionalFormatting>
  <conditionalFormatting sqref="F17">
    <cfRule type="cellIs" dxfId="116" priority="22" operator="equal">
      <formula>1</formula>
    </cfRule>
  </conditionalFormatting>
  <conditionalFormatting sqref="J17">
    <cfRule type="cellIs" dxfId="115" priority="21" operator="equal">
      <formula>1</formula>
    </cfRule>
  </conditionalFormatting>
  <conditionalFormatting sqref="J20 L20">
    <cfRule type="cellIs" dxfId="114" priority="19" operator="equal">
      <formula>1</formula>
    </cfRule>
  </conditionalFormatting>
  <conditionalFormatting sqref="B20:C20">
    <cfRule type="cellIs" dxfId="113" priority="18" operator="equal">
      <formula>1</formula>
    </cfRule>
  </conditionalFormatting>
  <conditionalFormatting sqref="F20">
    <cfRule type="cellIs" dxfId="112" priority="17" operator="equal">
      <formula>1</formula>
    </cfRule>
  </conditionalFormatting>
  <conditionalFormatting sqref="B23">
    <cfRule type="cellIs" dxfId="111" priority="16" operator="equal">
      <formula>1</formula>
    </cfRule>
  </conditionalFormatting>
  <conditionalFormatting sqref="F23">
    <cfRule type="cellIs" dxfId="110" priority="15" operator="equal">
      <formula>1</formula>
    </cfRule>
  </conditionalFormatting>
  <conditionalFormatting sqref="J23">
    <cfRule type="cellIs" dxfId="109" priority="14" operator="equal">
      <formula>1</formula>
    </cfRule>
  </conditionalFormatting>
  <conditionalFormatting sqref="L23">
    <cfRule type="cellIs" dxfId="108" priority="13" operator="equal">
      <formula>1</formula>
    </cfRule>
  </conditionalFormatting>
  <conditionalFormatting sqref="L26">
    <cfRule type="cellIs" dxfId="107" priority="12" operator="equal">
      <formula>1</formula>
    </cfRule>
  </conditionalFormatting>
  <conditionalFormatting sqref="J26">
    <cfRule type="cellIs" dxfId="106" priority="11" operator="equal">
      <formula>1</formula>
    </cfRule>
  </conditionalFormatting>
  <conditionalFormatting sqref="F26">
    <cfRule type="cellIs" dxfId="105" priority="9" operator="equal">
      <formula>1</formula>
    </cfRule>
  </conditionalFormatting>
  <conditionalFormatting sqref="B26:C26">
    <cfRule type="cellIs" dxfId="104" priority="8" operator="equal">
      <formula>1</formula>
    </cfRule>
  </conditionalFormatting>
  <conditionalFormatting sqref="B30:M30">
    <cfRule type="cellIs" dxfId="103" priority="7" operator="equal">
      <formula>1</formula>
    </cfRule>
  </conditionalFormatting>
  <conditionalFormatting sqref="C10">
    <cfRule type="cellIs" dxfId="102" priority="6" operator="equal">
      <formula>1</formula>
    </cfRule>
  </conditionalFormatting>
  <conditionalFormatting sqref="C23">
    <cfRule type="cellIs" dxfId="101" priority="5" operator="equal">
      <formula>1</formula>
    </cfRule>
  </conditionalFormatting>
  <conditionalFormatting sqref="J10">
    <cfRule type="cellIs" dxfId="100" priority="2" operator="equal">
      <formula>1</formula>
    </cfRule>
  </conditionalFormatting>
  <conditionalFormatting sqref="L17">
    <cfRule type="cellIs" dxfId="99" priority="1" operator="equal">
      <formula>1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33"/>
  <sheetViews>
    <sheetView workbookViewId="0">
      <selection activeCell="B4" sqref="B4:C28"/>
    </sheetView>
  </sheetViews>
  <sheetFormatPr baseColWidth="10" defaultRowHeight="15"/>
  <sheetData>
    <row r="1" spans="1:3">
      <c r="B1" t="s">
        <v>0</v>
      </c>
    </row>
    <row r="2" spans="1:3">
      <c r="B2" t="s">
        <v>12</v>
      </c>
      <c r="C2" t="s">
        <v>13</v>
      </c>
    </row>
    <row r="3" spans="1:3">
      <c r="A3" t="s">
        <v>6</v>
      </c>
      <c r="B3" s="2"/>
      <c r="C3" s="2"/>
    </row>
    <row r="4" spans="1:3">
      <c r="A4" t="s">
        <v>9</v>
      </c>
      <c r="B4" s="7" t="s">
        <v>15</v>
      </c>
      <c r="C4">
        <f>IF(C5&lt;=optimal!C5+0.1,1,)</f>
        <v>1</v>
      </c>
    </row>
    <row r="5" spans="1:3">
      <c r="B5" s="2"/>
      <c r="C5" s="2">
        <v>71.020006658221703</v>
      </c>
    </row>
    <row r="6" spans="1:3">
      <c r="B6" s="2">
        <v>540</v>
      </c>
      <c r="C6" s="2">
        <v>510</v>
      </c>
    </row>
    <row r="7" spans="1:3">
      <c r="A7" t="s">
        <v>8</v>
      </c>
      <c r="B7" s="7" t="s">
        <v>15</v>
      </c>
      <c r="C7" s="7" t="s">
        <v>15</v>
      </c>
    </row>
    <row r="8" spans="1:3">
      <c r="B8" s="2"/>
      <c r="C8" s="2"/>
    </row>
    <row r="9" spans="1:3">
      <c r="B9" s="2">
        <v>430</v>
      </c>
      <c r="C9" s="2">
        <v>270</v>
      </c>
    </row>
    <row r="10" spans="1:3">
      <c r="A10" t="s">
        <v>7</v>
      </c>
      <c r="B10" s="7" t="s">
        <v>15</v>
      </c>
      <c r="C10" s="7" t="s">
        <v>15</v>
      </c>
    </row>
    <row r="11" spans="1:3">
      <c r="B11" s="2"/>
      <c r="C11" s="2"/>
    </row>
    <row r="12" spans="1:3">
      <c r="B12" s="2">
        <v>559</v>
      </c>
      <c r="C12" s="2">
        <v>749</v>
      </c>
    </row>
    <row r="13" spans="1:3">
      <c r="A13" t="s">
        <v>10</v>
      </c>
      <c r="B13" s="7" t="s">
        <v>15</v>
      </c>
      <c r="C13" s="7" t="s">
        <v>15</v>
      </c>
    </row>
    <row r="14" spans="1:3">
      <c r="B14" s="2"/>
      <c r="C14" s="2"/>
    </row>
    <row r="15" spans="1:3">
      <c r="B15" s="2">
        <v>655</v>
      </c>
      <c r="C15" s="2">
        <v>773</v>
      </c>
    </row>
    <row r="16" spans="1:3">
      <c r="A16" t="s">
        <v>11</v>
      </c>
      <c r="B16" s="2"/>
      <c r="C16" s="2"/>
    </row>
    <row r="17" spans="1:3">
      <c r="A17" t="s">
        <v>9</v>
      </c>
      <c r="B17" s="7" t="s">
        <v>15</v>
      </c>
      <c r="C17" s="7" t="s">
        <v>15</v>
      </c>
    </row>
    <row r="18" spans="1:3">
      <c r="B18" s="2"/>
      <c r="C18" s="2"/>
    </row>
    <row r="19" spans="1:3">
      <c r="B19" s="2">
        <v>918</v>
      </c>
      <c r="C19" s="2">
        <v>1177</v>
      </c>
    </row>
    <row r="20" spans="1:3">
      <c r="A20" t="s">
        <v>8</v>
      </c>
      <c r="B20" s="7" t="s">
        <v>15</v>
      </c>
      <c r="C20" s="7" t="s">
        <v>15</v>
      </c>
    </row>
    <row r="21" spans="1:3">
      <c r="B21" s="2"/>
      <c r="C21" s="2"/>
    </row>
    <row r="22" spans="1:3">
      <c r="B22" s="2">
        <v>788</v>
      </c>
      <c r="C22" s="2">
        <v>1149</v>
      </c>
    </row>
    <row r="23" spans="1:3">
      <c r="A23" t="s">
        <v>7</v>
      </c>
      <c r="B23" s="7" t="s">
        <v>15</v>
      </c>
      <c r="C23" s="7" t="s">
        <v>15</v>
      </c>
    </row>
    <row r="24" spans="1:3">
      <c r="B24" s="2"/>
      <c r="C24" s="2"/>
    </row>
    <row r="25" spans="1:3">
      <c r="B25" s="2">
        <v>646</v>
      </c>
      <c r="C25" s="2">
        <v>983</v>
      </c>
    </row>
    <row r="26" spans="1:3">
      <c r="A26" t="s">
        <v>10</v>
      </c>
      <c r="B26" s="7" t="s">
        <v>15</v>
      </c>
      <c r="C26" s="7" t="s">
        <v>15</v>
      </c>
    </row>
    <row r="27" spans="1:3">
      <c r="B27" s="2"/>
      <c r="C27" s="2"/>
    </row>
    <row r="28" spans="1:3">
      <c r="B28" s="2">
        <v>1060</v>
      </c>
      <c r="C28" s="2">
        <v>1139</v>
      </c>
    </row>
    <row r="29" spans="1:3">
      <c r="B29" s="2"/>
      <c r="C29" s="2"/>
    </row>
    <row r="30" spans="1:3">
      <c r="A30" t="s">
        <v>14</v>
      </c>
      <c r="B30">
        <f>COUNTIF(B3:B28,1)</f>
        <v>0</v>
      </c>
      <c r="C30">
        <f t="shared" ref="C30" si="0">COUNTIF(C3:C28,1)</f>
        <v>1</v>
      </c>
    </row>
    <row r="31" spans="1:3">
      <c r="A31" t="s">
        <v>17</v>
      </c>
      <c r="C31">
        <f>SUM(B30:C30)</f>
        <v>1</v>
      </c>
    </row>
    <row r="32" spans="1:3">
      <c r="A32" t="s">
        <v>18</v>
      </c>
      <c r="B32">
        <f>SUM(B30,D30,F30,H30,J30,L30)</f>
        <v>0</v>
      </c>
      <c r="C32">
        <f>SUM(C30,E30,G30,I30,K30,M30)</f>
        <v>1</v>
      </c>
    </row>
    <row r="33" spans="1:3">
      <c r="A33" t="s">
        <v>19</v>
      </c>
      <c r="B33">
        <f>SUM(B32:C32)</f>
        <v>1</v>
      </c>
      <c r="C33" s="2"/>
    </row>
  </sheetData>
  <conditionalFormatting sqref="B4:C4">
    <cfRule type="cellIs" dxfId="98" priority="48" operator="equal">
      <formula>1</formula>
    </cfRule>
  </conditionalFormatting>
  <conditionalFormatting sqref="B7:C7">
    <cfRule type="cellIs" dxfId="97" priority="47" operator="equal">
      <formula>1</formula>
    </cfRule>
  </conditionalFormatting>
  <conditionalFormatting sqref="B10">
    <cfRule type="cellIs" dxfId="96" priority="46" operator="equal">
      <formula>1</formula>
    </cfRule>
  </conditionalFormatting>
  <conditionalFormatting sqref="B13:C13">
    <cfRule type="cellIs" dxfId="95" priority="45" operator="equal">
      <formula>1</formula>
    </cfRule>
  </conditionalFormatting>
  <conditionalFormatting sqref="B17 B20 B23 B26">
    <cfRule type="cellIs" dxfId="94" priority="44" operator="equal">
      <formula>1</formula>
    </cfRule>
  </conditionalFormatting>
  <conditionalFormatting sqref="B20:C20">
    <cfRule type="cellIs" dxfId="93" priority="43" operator="equal">
      <formula>1</formula>
    </cfRule>
  </conditionalFormatting>
  <conditionalFormatting sqref="B23">
    <cfRule type="cellIs" dxfId="92" priority="42" operator="equal">
      <formula>1</formula>
    </cfRule>
  </conditionalFormatting>
  <conditionalFormatting sqref="B26:C26">
    <cfRule type="cellIs" dxfId="91" priority="41" operator="equal">
      <formula>1</formula>
    </cfRule>
  </conditionalFormatting>
  <conditionalFormatting sqref="B30:C30">
    <cfRule type="cellIs" dxfId="90" priority="40" operator="equal">
      <formula>1</formula>
    </cfRule>
  </conditionalFormatting>
  <conditionalFormatting sqref="C10">
    <cfRule type="cellIs" dxfId="89" priority="39" operator="equal">
      <formula>1</formula>
    </cfRule>
  </conditionalFormatting>
  <conditionalFormatting sqref="C23">
    <cfRule type="cellIs" dxfId="88" priority="38" operator="equal">
      <formula>1</formula>
    </cfRule>
  </conditionalFormatting>
  <conditionalFormatting sqref="B4:C4">
    <cfRule type="cellIs" dxfId="87" priority="37" operator="equal">
      <formula>1</formula>
    </cfRule>
  </conditionalFormatting>
  <conditionalFormatting sqref="B7:C7">
    <cfRule type="cellIs" dxfId="86" priority="36" operator="equal">
      <formula>1</formula>
    </cfRule>
  </conditionalFormatting>
  <conditionalFormatting sqref="B10">
    <cfRule type="cellIs" dxfId="85" priority="35" operator="equal">
      <formula>1</formula>
    </cfRule>
  </conditionalFormatting>
  <conditionalFormatting sqref="B13:C13">
    <cfRule type="cellIs" dxfId="84" priority="34" operator="equal">
      <formula>1</formula>
    </cfRule>
  </conditionalFormatting>
  <conditionalFormatting sqref="B17 B20 B23 B26">
    <cfRule type="cellIs" dxfId="83" priority="33" operator="equal">
      <formula>1</formula>
    </cfRule>
  </conditionalFormatting>
  <conditionalFormatting sqref="B20:C20">
    <cfRule type="cellIs" dxfId="82" priority="32" operator="equal">
      <formula>1</formula>
    </cfRule>
  </conditionalFormatting>
  <conditionalFormatting sqref="B23">
    <cfRule type="cellIs" dxfId="81" priority="31" operator="equal">
      <formula>1</formula>
    </cfRule>
  </conditionalFormatting>
  <conditionalFormatting sqref="B26:C26">
    <cfRule type="cellIs" dxfId="80" priority="30" operator="equal">
      <formula>1</formula>
    </cfRule>
  </conditionalFormatting>
  <conditionalFormatting sqref="B30:C30">
    <cfRule type="cellIs" dxfId="79" priority="29" operator="equal">
      <formula>1</formula>
    </cfRule>
  </conditionalFormatting>
  <conditionalFormatting sqref="C10">
    <cfRule type="cellIs" dxfId="78" priority="28" operator="equal">
      <formula>1</formula>
    </cfRule>
  </conditionalFormatting>
  <conditionalFormatting sqref="C23">
    <cfRule type="cellIs" dxfId="77" priority="27" operator="equal">
      <formula>1</formula>
    </cfRule>
  </conditionalFormatting>
  <conditionalFormatting sqref="B7">
    <cfRule type="cellIs" dxfId="76" priority="26" operator="equal">
      <formula>1</formula>
    </cfRule>
  </conditionalFormatting>
  <conditionalFormatting sqref="B7">
    <cfRule type="cellIs" dxfId="75" priority="25" operator="equal">
      <formula>1</formula>
    </cfRule>
  </conditionalFormatting>
  <conditionalFormatting sqref="B10">
    <cfRule type="cellIs" dxfId="74" priority="24" operator="equal">
      <formula>1</formula>
    </cfRule>
  </conditionalFormatting>
  <conditionalFormatting sqref="B10">
    <cfRule type="cellIs" dxfId="73" priority="23" operator="equal">
      <formula>1</formula>
    </cfRule>
  </conditionalFormatting>
  <conditionalFormatting sqref="B13">
    <cfRule type="cellIs" dxfId="72" priority="22" operator="equal">
      <formula>1</formula>
    </cfRule>
  </conditionalFormatting>
  <conditionalFormatting sqref="B13">
    <cfRule type="cellIs" dxfId="71" priority="21" operator="equal">
      <formula>1</formula>
    </cfRule>
  </conditionalFormatting>
  <conditionalFormatting sqref="B17 B20 B23 B26">
    <cfRule type="cellIs" dxfId="70" priority="20" operator="equal">
      <formula>1</formula>
    </cfRule>
  </conditionalFormatting>
  <conditionalFormatting sqref="B17 B20 B23 B26">
    <cfRule type="cellIs" dxfId="69" priority="19" operator="equal">
      <formula>1</formula>
    </cfRule>
  </conditionalFormatting>
  <conditionalFormatting sqref="C7">
    <cfRule type="cellIs" dxfId="68" priority="18" operator="equal">
      <formula>1</formula>
    </cfRule>
  </conditionalFormatting>
  <conditionalFormatting sqref="C7">
    <cfRule type="cellIs" dxfId="67" priority="17" operator="equal">
      <formula>1</formula>
    </cfRule>
  </conditionalFormatting>
  <conditionalFormatting sqref="C10">
    <cfRule type="cellIs" dxfId="66" priority="16" operator="equal">
      <formula>1</formula>
    </cfRule>
  </conditionalFormatting>
  <conditionalFormatting sqref="C10">
    <cfRule type="cellIs" dxfId="65" priority="15" operator="equal">
      <formula>1</formula>
    </cfRule>
  </conditionalFormatting>
  <conditionalFormatting sqref="C10">
    <cfRule type="cellIs" dxfId="64" priority="14" operator="equal">
      <formula>1</formula>
    </cfRule>
  </conditionalFormatting>
  <conditionalFormatting sqref="C10">
    <cfRule type="cellIs" dxfId="63" priority="13" operator="equal">
      <formula>1</formula>
    </cfRule>
  </conditionalFormatting>
  <conditionalFormatting sqref="C13">
    <cfRule type="cellIs" dxfId="62" priority="12" operator="equal">
      <formula>1</formula>
    </cfRule>
  </conditionalFormatting>
  <conditionalFormatting sqref="C13">
    <cfRule type="cellIs" dxfId="61" priority="11" operator="equal">
      <formula>1</formula>
    </cfRule>
  </conditionalFormatting>
  <conditionalFormatting sqref="C13">
    <cfRule type="cellIs" dxfId="60" priority="10" operator="equal">
      <formula>1</formula>
    </cfRule>
  </conditionalFormatting>
  <conditionalFormatting sqref="C13">
    <cfRule type="cellIs" dxfId="59" priority="9" operator="equal">
      <formula>1</formula>
    </cfRule>
  </conditionalFormatting>
  <conditionalFormatting sqref="C13">
    <cfRule type="cellIs" dxfId="58" priority="8" operator="equal">
      <formula>1</formula>
    </cfRule>
  </conditionalFormatting>
  <conditionalFormatting sqref="C13">
    <cfRule type="cellIs" dxfId="57" priority="7" operator="equal">
      <formula>1</formula>
    </cfRule>
  </conditionalFormatting>
  <conditionalFormatting sqref="C17 C20 C23 C26">
    <cfRule type="cellIs" dxfId="56" priority="6" operator="equal">
      <formula>1</formula>
    </cfRule>
  </conditionalFormatting>
  <conditionalFormatting sqref="C17 C20 C23 C26">
    <cfRule type="cellIs" dxfId="55" priority="5" operator="equal">
      <formula>1</formula>
    </cfRule>
  </conditionalFormatting>
  <conditionalFormatting sqref="C17 C20 C23 C26">
    <cfRule type="cellIs" dxfId="54" priority="4" operator="equal">
      <formula>1</formula>
    </cfRule>
  </conditionalFormatting>
  <conditionalFormatting sqref="C17 C20 C23 C26">
    <cfRule type="cellIs" dxfId="53" priority="3" operator="equal">
      <formula>1</formula>
    </cfRule>
  </conditionalFormatting>
  <conditionalFormatting sqref="C17 C20 C23 C26">
    <cfRule type="cellIs" dxfId="52" priority="2" operator="equal">
      <formula>1</formula>
    </cfRule>
  </conditionalFormatting>
  <conditionalFormatting sqref="C17 C20 C23 C26">
    <cfRule type="cellIs" dxfId="51" priority="1" operator="equal">
      <formula>1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33"/>
  <sheetViews>
    <sheetView workbookViewId="0">
      <selection activeCell="F33" sqref="F33"/>
    </sheetView>
  </sheetViews>
  <sheetFormatPr baseColWidth="10" defaultRowHeight="15"/>
  <sheetData>
    <row r="1" spans="1:3">
      <c r="B1" t="s">
        <v>0</v>
      </c>
    </row>
    <row r="2" spans="1:3">
      <c r="B2" t="s">
        <v>12</v>
      </c>
      <c r="C2" t="s">
        <v>13</v>
      </c>
    </row>
    <row r="3" spans="1:3">
      <c r="A3" t="s">
        <v>6</v>
      </c>
      <c r="B3" s="2"/>
      <c r="C3" s="2"/>
    </row>
    <row r="4" spans="1:3">
      <c r="A4" t="s">
        <v>9</v>
      </c>
      <c r="B4" s="2">
        <f>IF(B5&lt;=optimal!B5+0.1,1,)</f>
        <v>1</v>
      </c>
      <c r="C4" s="6" t="s">
        <v>16</v>
      </c>
    </row>
    <row r="5" spans="1:3">
      <c r="B5" s="2">
        <v>77.8067091897842</v>
      </c>
      <c r="C5" s="2"/>
    </row>
    <row r="6" spans="1:3">
      <c r="B6" s="2">
        <v>138</v>
      </c>
      <c r="C6" s="2">
        <v>836</v>
      </c>
    </row>
    <row r="7" spans="1:3">
      <c r="A7" t="s">
        <v>8</v>
      </c>
      <c r="B7" s="2">
        <f>IF(B8&lt;=optimal!B8+0.1,1,)</f>
        <v>1</v>
      </c>
      <c r="C7" s="2">
        <f>IF(C8&lt;=optimal!C8+0.1,1,)</f>
        <v>1</v>
      </c>
    </row>
    <row r="8" spans="1:3">
      <c r="B8" s="2">
        <v>116.708949076908</v>
      </c>
      <c r="C8" s="2">
        <v>100.450975145143</v>
      </c>
    </row>
    <row r="9" spans="1:3">
      <c r="B9" s="2">
        <v>16</v>
      </c>
      <c r="C9" s="2">
        <v>181</v>
      </c>
    </row>
    <row r="10" spans="1:3">
      <c r="A10" t="s">
        <v>7</v>
      </c>
      <c r="B10" s="2">
        <f>IF(B11&lt;=optimal!B11+0.1,1,)</f>
        <v>1</v>
      </c>
      <c r="C10" s="2">
        <f>IF(C11&lt;=optimal!C11+0.1,1,)</f>
        <v>1</v>
      </c>
    </row>
    <row r="11" spans="1:3">
      <c r="B11" s="2">
        <v>125.532952218101</v>
      </c>
      <c r="C11" s="2">
        <v>119.260557975263</v>
      </c>
    </row>
    <row r="12" spans="1:3">
      <c r="B12" s="2">
        <v>231</v>
      </c>
      <c r="C12" s="2">
        <v>2898</v>
      </c>
    </row>
    <row r="13" spans="1:3">
      <c r="A13" t="s">
        <v>10</v>
      </c>
      <c r="B13" s="2">
        <f>IF(B14&lt;=optimal!B14+0.1,1,)</f>
        <v>1</v>
      </c>
      <c r="C13" s="2">
        <f>IF(C14&lt;=optimal!C14+0.1,1,)</f>
        <v>1</v>
      </c>
    </row>
    <row r="14" spans="1:3">
      <c r="B14" s="2">
        <v>203.985798353353</v>
      </c>
      <c r="C14" s="2">
        <v>195.546083726744</v>
      </c>
    </row>
    <row r="15" spans="1:3">
      <c r="B15" s="2">
        <v>50</v>
      </c>
      <c r="C15" s="2">
        <v>59</v>
      </c>
    </row>
    <row r="16" spans="1:3">
      <c r="A16" t="s">
        <v>11</v>
      </c>
      <c r="B16" s="2"/>
      <c r="C16" s="2"/>
    </row>
    <row r="17" spans="1:3">
      <c r="A17" t="s">
        <v>9</v>
      </c>
      <c r="B17" s="1" t="s">
        <v>15</v>
      </c>
      <c r="C17" s="2">
        <f>IF(C18&lt;=optimal!C18+0.1,1,)</f>
        <v>1</v>
      </c>
    </row>
    <row r="18" spans="1:3">
      <c r="B18" s="2"/>
      <c r="C18" s="2">
        <v>65.491857859175397</v>
      </c>
    </row>
    <row r="19" spans="1:3">
      <c r="B19" s="2">
        <v>184</v>
      </c>
      <c r="C19" s="2">
        <v>373</v>
      </c>
    </row>
    <row r="20" spans="1:3">
      <c r="A20" t="s">
        <v>8</v>
      </c>
      <c r="B20" s="2">
        <f>IF(B21&lt;=optimal!B21+0.1,1,)</f>
        <v>1</v>
      </c>
      <c r="C20" s="2">
        <f>IF(C21&lt;=optimal!C21+0.1,1,)</f>
        <v>1</v>
      </c>
    </row>
    <row r="21" spans="1:3">
      <c r="B21" s="2">
        <v>77.872449803343201</v>
      </c>
      <c r="C21" s="2">
        <v>72.068563578284795</v>
      </c>
    </row>
    <row r="22" spans="1:3">
      <c r="B22" s="2">
        <v>238</v>
      </c>
      <c r="C22" s="2">
        <v>131</v>
      </c>
    </row>
    <row r="23" spans="1:3">
      <c r="A23" t="s">
        <v>7</v>
      </c>
      <c r="B23" s="2">
        <f>IF(B24&lt;=optimal!B24+0.1,1,)</f>
        <v>1</v>
      </c>
      <c r="C23" s="1" t="s">
        <v>15</v>
      </c>
    </row>
    <row r="24" spans="1:3">
      <c r="B24" s="2">
        <v>114.74996708936899</v>
      </c>
      <c r="C24" s="2"/>
    </row>
    <row r="25" spans="1:3">
      <c r="B25" s="2">
        <v>355</v>
      </c>
      <c r="C25" s="2">
        <v>406</v>
      </c>
    </row>
    <row r="26" spans="1:3">
      <c r="A26" t="s">
        <v>10</v>
      </c>
      <c r="B26" s="2">
        <f>IF(B27&lt;=optimal!B27+0.1,1,)</f>
        <v>1</v>
      </c>
      <c r="C26" s="2">
        <f>IF(C27&lt;=optimal!C27+0.1,1,)</f>
        <v>1</v>
      </c>
    </row>
    <row r="27" spans="1:3">
      <c r="B27" s="2">
        <v>127.747518558865</v>
      </c>
      <c r="C27" s="2">
        <v>120.129124362352</v>
      </c>
    </row>
    <row r="28" spans="1:3">
      <c r="B28" s="2">
        <v>40</v>
      </c>
      <c r="C28" s="2">
        <v>603</v>
      </c>
    </row>
    <row r="29" spans="1:3">
      <c r="B29" s="2"/>
      <c r="C29" s="2"/>
    </row>
    <row r="30" spans="1:3">
      <c r="A30" t="s">
        <v>14</v>
      </c>
      <c r="B30" s="2">
        <f>COUNTIF(B3:B28,1)</f>
        <v>7</v>
      </c>
      <c r="C30" s="2">
        <f t="shared" ref="C30" si="0">COUNTIF(C3:C28,1)</f>
        <v>6</v>
      </c>
    </row>
    <row r="31" spans="1:3">
      <c r="A31" t="s">
        <v>17</v>
      </c>
      <c r="B31" s="2"/>
      <c r="C31" s="2">
        <f>SUM(B30:C30)</f>
        <v>13</v>
      </c>
    </row>
    <row r="32" spans="1:3">
      <c r="A32" t="s">
        <v>18</v>
      </c>
      <c r="B32" s="2">
        <f>SUM(B30,D30,F30,H30,J30,L30)</f>
        <v>7</v>
      </c>
      <c r="C32" s="2">
        <f>SUM(C30,E30,G30,I30,K30,M30)</f>
        <v>6</v>
      </c>
    </row>
    <row r="33" spans="1:3">
      <c r="A33" t="s">
        <v>19</v>
      </c>
      <c r="B33" s="2">
        <f>SUM(B32:C32)</f>
        <v>13</v>
      </c>
      <c r="C33" s="2"/>
    </row>
  </sheetData>
  <conditionalFormatting sqref="B4:C4">
    <cfRule type="cellIs" dxfId="50" priority="10" operator="equal">
      <formula>1</formula>
    </cfRule>
  </conditionalFormatting>
  <conditionalFormatting sqref="B7:C7">
    <cfRule type="cellIs" dxfId="49" priority="9" operator="equal">
      <formula>1</formula>
    </cfRule>
  </conditionalFormatting>
  <conditionalFormatting sqref="B10:C10">
    <cfRule type="cellIs" dxfId="48" priority="8" operator="equal">
      <formula>1</formula>
    </cfRule>
  </conditionalFormatting>
  <conditionalFormatting sqref="B13:C13">
    <cfRule type="cellIs" dxfId="47" priority="7" operator="equal">
      <formula>1</formula>
    </cfRule>
  </conditionalFormatting>
  <conditionalFormatting sqref="C17">
    <cfRule type="cellIs" dxfId="46" priority="6" operator="equal">
      <formula>1</formula>
    </cfRule>
  </conditionalFormatting>
  <conditionalFormatting sqref="C20">
    <cfRule type="cellIs" dxfId="45" priority="5" operator="equal">
      <formula>1</formula>
    </cfRule>
  </conditionalFormatting>
  <conditionalFormatting sqref="B23">
    <cfRule type="cellIs" dxfId="44" priority="4" operator="equal">
      <formula>1</formula>
    </cfRule>
  </conditionalFormatting>
  <conditionalFormatting sqref="B26:C26">
    <cfRule type="cellIs" dxfId="43" priority="3" operator="equal">
      <formula>1</formula>
    </cfRule>
  </conditionalFormatting>
  <conditionalFormatting sqref="B30:C30">
    <cfRule type="cellIs" dxfId="42" priority="2" operator="equal">
      <formula>1</formula>
    </cfRule>
  </conditionalFormatting>
  <conditionalFormatting sqref="B20">
    <cfRule type="cellIs" dxfId="41" priority="1" operator="equal">
      <formula>1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32"/>
  <sheetViews>
    <sheetView workbookViewId="0">
      <selection activeCell="J34" sqref="J34"/>
    </sheetView>
  </sheetViews>
  <sheetFormatPr baseColWidth="10" defaultRowHeight="15"/>
  <cols>
    <col min="1" max="16384" width="11.42578125" style="2"/>
  </cols>
  <sheetData>
    <row r="1" spans="1:13">
      <c r="B1" s="2" t="s">
        <v>0</v>
      </c>
      <c r="D1" s="2" t="s">
        <v>5</v>
      </c>
      <c r="F1" s="2" t="s">
        <v>2</v>
      </c>
      <c r="H1" s="2" t="s">
        <v>3</v>
      </c>
      <c r="J1" s="2" t="s">
        <v>1</v>
      </c>
      <c r="L1" s="2" t="s">
        <v>4</v>
      </c>
    </row>
    <row r="2" spans="1:13">
      <c r="B2" s="2" t="s">
        <v>12</v>
      </c>
      <c r="C2" s="2" t="s">
        <v>13</v>
      </c>
      <c r="D2" s="2" t="s">
        <v>12</v>
      </c>
      <c r="E2" s="2" t="s">
        <v>13</v>
      </c>
      <c r="F2" s="2" t="s">
        <v>12</v>
      </c>
      <c r="G2" s="2" t="s">
        <v>13</v>
      </c>
      <c r="H2" s="2" t="s">
        <v>12</v>
      </c>
      <c r="I2" s="2" t="s">
        <v>13</v>
      </c>
      <c r="J2" s="2" t="s">
        <v>12</v>
      </c>
      <c r="K2" s="2" t="s">
        <v>13</v>
      </c>
      <c r="L2" s="2" t="s">
        <v>12</v>
      </c>
      <c r="M2" s="2" t="s">
        <v>13</v>
      </c>
    </row>
    <row r="3" spans="1:13">
      <c r="A3" s="2" t="s">
        <v>6</v>
      </c>
    </row>
    <row r="4" spans="1:13">
      <c r="A4" s="2" t="s">
        <v>9</v>
      </c>
    </row>
    <row r="5" spans="1:13">
      <c r="B5" s="2">
        <f>MIN(CONOPT!B5,filter!B5,KNITRO!B5,LOQO!B5)</f>
        <v>77.806710229712806</v>
      </c>
      <c r="C5" s="2">
        <f>MIN(CONOPT!C5,filter!C5,KNITRO!C5,LOQO!C5)</f>
        <v>71.020006638525402</v>
      </c>
      <c r="D5" s="2">
        <f>MIN(CONOPT!D5,filter!D5,KNITRO!D5,LOQO!D5)</f>
        <v>104.603141990852</v>
      </c>
      <c r="E5" s="2">
        <f>MIN(CONOPT!E5,filter!E5,KNITRO!E5,LOQO!E5)</f>
        <v>110.457625517962</v>
      </c>
      <c r="F5" s="2">
        <f>MIN(CONOPT!F5,filter!F5,KNITRO!F5,LOQO!F5)</f>
        <v>491.57798792880902</v>
      </c>
      <c r="G5" s="2">
        <f>MIN(CONOPT!G5,filter!G5,KNITRO!G5,LOQO!G5)</f>
        <v>386.77935668431502</v>
      </c>
      <c r="H5" s="2">
        <f>MIN(CONOPT!H5,filter!H5,KNITRO!H5,LOQO!H5)</f>
        <v>174.564343527272</v>
      </c>
      <c r="I5" s="2">
        <f>MIN(CONOPT!I5,filter!I5,KNITRO!I5,LOQO!I5)</f>
        <v>180.46519154221701</v>
      </c>
      <c r="J5" s="2">
        <f>MIN(CONOPT!J5,filter!J5,KNITRO!J5,LOQO!J5)</f>
        <v>386.86273985922401</v>
      </c>
      <c r="K5" s="2">
        <f>MIN(CONOPT!K5,filter!K5,KNITRO!K5,LOQO!K5)</f>
        <v>246.758444353291</v>
      </c>
      <c r="L5" s="2">
        <f>MIN(CONOPT!L5,filter!L5,KNITRO!L5,LOQO!L5)</f>
        <v>253.544205648305</v>
      </c>
      <c r="M5" s="2">
        <f>MIN(CONOPT!M5,filter!M5,KNITRO!M5,LOQO!M5)</f>
        <v>366.51558448865597</v>
      </c>
    </row>
    <row r="7" spans="1:13">
      <c r="A7" s="2" t="s">
        <v>8</v>
      </c>
      <c r="J7" s="2" t="s">
        <v>15</v>
      </c>
    </row>
    <row r="8" spans="1:13">
      <c r="B8" s="2">
        <f>MIN(CONOPT!B8,filter!B8,KNITRO!B8,LOQO!B8)</f>
        <v>116.70893686471</v>
      </c>
      <c r="C8" s="2">
        <f>MIN(CONOPT!C8,filter!C8,KNITRO!C8,LOQO!C8)</f>
        <v>100.450975076299</v>
      </c>
      <c r="D8" s="2">
        <f>MIN(CONOPT!D8,filter!D8,KNITRO!D8,LOQO!D8)</f>
        <v>193.040934282747</v>
      </c>
      <c r="E8" s="2">
        <f>MIN(CONOPT!E8,filter!E8,KNITRO!E8,LOQO!E8)</f>
        <v>215.90082508218501</v>
      </c>
      <c r="F8" s="2">
        <f>MIN(CONOPT!F8,filter!F8,KNITRO!F8,LOQO!F8)</f>
        <v>0</v>
      </c>
      <c r="G8" s="2">
        <f>MIN(CONOPT!G8,filter!G8,KNITRO!G8,LOQO!G8)</f>
        <v>628.52982486681401</v>
      </c>
      <c r="H8" s="2">
        <f>MIN(CONOPT!H8,filter!H8,KNITRO!H8,LOQO!H8)</f>
        <v>271.45393815753903</v>
      </c>
      <c r="I8" s="2">
        <f>MIN(CONOPT!I8,filter!I8,KNITRO!I8,LOQO!I8)</f>
        <v>283.71488325647601</v>
      </c>
      <c r="J8" s="2">
        <f>MIN(CONOPT!J8,filter!J8,KNITRO!J8,LOQO!J8)</f>
        <v>825.99974742189499</v>
      </c>
      <c r="K8" s="2">
        <f>MIN(CONOPT!K8,filter!K8,KNITRO!K8,LOQO!K8)</f>
        <v>825.99974564122897</v>
      </c>
      <c r="L8" s="2">
        <f>MIN(CONOPT!L8,filter!L8,KNITRO!L8,LOQO!L8)</f>
        <v>690.77864460710396</v>
      </c>
      <c r="M8" s="2">
        <f>MIN(CONOPT!M8,filter!M8,KNITRO!M8,LOQO!M8)</f>
        <v>897.96234600028401</v>
      </c>
    </row>
    <row r="10" spans="1:13">
      <c r="A10" s="2" t="s">
        <v>7</v>
      </c>
    </row>
    <row r="11" spans="1:13">
      <c r="B11" s="2">
        <f>MIN(CONOPT!B11,filter!B11,KNITRO!B11,LOQO!B11)</f>
        <v>125.532985432229</v>
      </c>
      <c r="C11" s="2">
        <f>MIN(CONOPT!C11,filter!C11,KNITRO!C11,LOQO!C11)</f>
        <v>119.26055797389699</v>
      </c>
      <c r="D11" s="2">
        <f>MIN(CONOPT!D11,filter!E11,KNITRO!D11,LOQO!D11)</f>
        <v>554.70461131116303</v>
      </c>
      <c r="E11" s="2" t="e">
        <f>MIN(CONOPT!E11,filter!#REF!,KNITRO!E11,LOQO!E11)</f>
        <v>#REF!</v>
      </c>
      <c r="F11" s="2">
        <f>MIN(CONOPT!F11,filter!F11,KNITRO!F11,LOQO!F11)</f>
        <v>301.01929241595099</v>
      </c>
      <c r="G11" s="2">
        <f>MIN(CONOPT!G11,filter!G11,KNITRO!G11,LOQO!G11)</f>
        <v>276.79605296834302</v>
      </c>
      <c r="H11" s="2">
        <f>MIN(CONOPT!H11,filter!H11,KNITRO!H11,LOQO!H11)</f>
        <v>0</v>
      </c>
      <c r="I11" s="2">
        <f>MIN(CONOPT!I11,filter!I14,KNITRO!I11,LOQO!I11)</f>
        <v>4594.6770388230298</v>
      </c>
      <c r="J11" s="2">
        <f>MIN(CONOPT!J11,filter!J11,KNITRO!J11,LOQO!J11)</f>
        <v>197.46730901462399</v>
      </c>
      <c r="K11" s="2">
        <f>MIN(CONOPT!K11,filter!K11,KNITRO!K11,LOQO!K11)</f>
        <v>185.67176117051099</v>
      </c>
      <c r="L11" s="2">
        <f>MIN(CONOPT!L11,filter!L11,KNITRO!L11,LOQO!L11)</f>
        <v>1516.97295965899</v>
      </c>
      <c r="M11" s="2">
        <f>MIN(CONOPT!M11,filter!M11,KNITRO!M11,LOQO!M11)</f>
        <v>504.50923886885698</v>
      </c>
    </row>
    <row r="13" spans="1:13">
      <c r="A13" s="2" t="s">
        <v>10</v>
      </c>
    </row>
    <row r="14" spans="1:13">
      <c r="B14" s="2">
        <f>MIN(CONOPT!B14,filter!B14,KNITRO!B14,LOQO!B14)</f>
        <v>203.98579556408399</v>
      </c>
      <c r="C14" s="2">
        <f>MIN(CONOPT!C14,filter!C14,KNITRO!C14,LOQO!C14)</f>
        <v>195.546083541831</v>
      </c>
      <c r="D14" s="2">
        <f>MIN(CONOPT!D14,filter!E14,KNITRO!D14,LOQO!D14)</f>
        <v>1013.55710887903</v>
      </c>
      <c r="E14" s="2" t="e">
        <f>MIN(CONOPT!E14,filter!#REF!,KNITRO!E14,LOQO!E14)</f>
        <v>#REF!</v>
      </c>
      <c r="F14" s="2">
        <f>MIN(CONOPT!F14,filter!F14,KNITRO!F14,LOQO!F14)</f>
        <v>652.49031997617203</v>
      </c>
      <c r="G14" s="2">
        <f>MIN(CONOPT!G14,filter!G14,KNITRO!G14,LOQO!G14)</f>
        <v>560.54939931281797</v>
      </c>
      <c r="H14" s="2">
        <f>MIN(CONOPT!H14,filter!H14,KNITRO!H14,LOQO!H14)</f>
        <v>0</v>
      </c>
      <c r="I14" s="2" t="e">
        <f>MIN(CONOPT!I14,filter!#REF!,KNITRO!I14,LOQO!I14)</f>
        <v>#REF!</v>
      </c>
      <c r="J14" s="2">
        <f>MIN(CONOPT!J14,filter!J14,KNITRO!J14,LOQO!J14)</f>
        <v>236.020967014646</v>
      </c>
      <c r="K14" s="2">
        <f>MIN(CONOPT!K14,filter!K14,KNITRO!K14,LOQO!K14)</f>
        <v>224.99118795939199</v>
      </c>
      <c r="L14" s="2">
        <f>MIN(CONOPT!L14,filter!L14,KNITRO!L14,LOQO!L14)</f>
        <v>0</v>
      </c>
      <c r="M14" s="2">
        <f>MIN(CONOPT!M14,filter!M14,KNITRO!M14,LOQO!M14)</f>
        <v>579.72388054336</v>
      </c>
    </row>
    <row r="16" spans="1:13">
      <c r="A16" s="2" t="s">
        <v>11</v>
      </c>
    </row>
    <row r="17" spans="1:13">
      <c r="A17" s="2" t="s">
        <v>9</v>
      </c>
    </row>
    <row r="18" spans="1:13">
      <c r="B18" s="2">
        <f>MIN(CONOPT!B18,filter!B18,KNITRO!B18,LOQO!B18)</f>
        <v>70.912806554310393</v>
      </c>
      <c r="C18" s="2">
        <f>MIN(CONOPT!C18,filter!C18,KNITRO!C18,LOQO!C18)</f>
        <v>65.491857859175596</v>
      </c>
      <c r="D18" s="2">
        <f>MIN(CONOPT!D18,filter!D18,KNITRO!D18,LOQO!D18)</f>
        <v>88.463429781139993</v>
      </c>
      <c r="E18" s="2">
        <f>MIN(CONOPT!E18,filter!E18,KNITRO!E18,LOQO!E18)</f>
        <v>90.517938754659298</v>
      </c>
      <c r="F18" s="2">
        <f>MIN(CONOPT!F18,filter!F18,KNITRO!F18,LOQO!F18)</f>
        <v>262.79364096456499</v>
      </c>
      <c r="G18" s="2">
        <f>MIN(CONOPT!G18,filter!G18,KNITRO!G18,LOQO!G18)</f>
        <v>233.467493281429</v>
      </c>
      <c r="H18" s="2">
        <f>MIN(CONOPT!H18,filter!H18,KNITRO!H18,LOQO!H18)</f>
        <v>155.90557360940201</v>
      </c>
      <c r="I18" s="2">
        <f>MIN(CONOPT!I18,filter!I18,KNITRO!I18,LOQO!I18)</f>
        <v>157.70140299469799</v>
      </c>
      <c r="J18" s="2">
        <f>MIN(CONOPT!J18,filter!J18,KNITRO!J18,LOQO!J18)</f>
        <v>234.2226744525</v>
      </c>
      <c r="K18" s="2">
        <f>MIN(CONOPT!K18,filter!K18,KNITRO!K18,LOQO!K18)</f>
        <v>186.71767165569099</v>
      </c>
      <c r="L18" s="2">
        <f>MIN(CONOPT!L18,filter!L18,KNITRO!L18,LOQO!L18)</f>
        <v>197.08014260571301</v>
      </c>
      <c r="M18" s="2">
        <f>MIN(CONOPT!M18,filter!M18,KNITRO!M18,LOQO!M18)</f>
        <v>238.40126902646799</v>
      </c>
    </row>
    <row r="20" spans="1:13">
      <c r="A20" s="2" t="s">
        <v>8</v>
      </c>
    </row>
    <row r="21" spans="1:13">
      <c r="B21" s="3">
        <f>MIN(CONOPT!B21,filter!B21,KNITRO!B21,LOQO!B21)</f>
        <v>77.872486097824606</v>
      </c>
      <c r="C21" s="4">
        <f>MIN(CONOPT!C21,filter!C21,KNITRO!C21,LOQO!C21)</f>
        <v>72.068562770533504</v>
      </c>
      <c r="D21" s="4">
        <f>MIN(CONOPT!D21,filter!D21,KNITRO!D21,LOQO!D21)</f>
        <v>99.712354982992593</v>
      </c>
      <c r="E21" s="4">
        <f>MIN(CONOPT!E21,filter!E21,KNITRO!E21,LOQO!E21)</f>
        <v>104.670004717072</v>
      </c>
      <c r="F21" s="4">
        <f>MIN(CONOPT!F21,filter!F21,KNITRO!F21,LOQO!F21)</f>
        <v>357.34044688500302</v>
      </c>
      <c r="G21" s="4">
        <f>MIN(CONOPT!G21,filter!G21,KNITRO!G21,LOQO!G21)</f>
        <v>302.11236649834302</v>
      </c>
      <c r="H21" s="4">
        <f>MIN(CONOPT!H21,filter!H21,KNITRO!H21,LOQO!H21)</f>
        <v>171.80019224123501</v>
      </c>
      <c r="I21" s="4">
        <f>MIN(CONOPT!I21,filter!I21,KNITRO!I21,LOQO!I21)</f>
        <v>176.742183435806</v>
      </c>
      <c r="J21" s="4">
        <f>MIN(CONOPT!J21,filter!J21,KNITRO!J21,LOQO!J21)</f>
        <v>304.05852461235003</v>
      </c>
      <c r="K21" s="4">
        <f>MIN(CONOPT!K21,filter!K21,KNITRO!K21,LOQO!K21)</f>
        <v>223.93504144448301</v>
      </c>
      <c r="L21" s="4">
        <f>MIN(CONOPT!L21,filter!L21,KNITRO!L21,LOQO!L21)</f>
        <v>230.33181807563</v>
      </c>
      <c r="M21" s="5">
        <f>MIN(CONOPT!M21,filter!M21,KNITRO!M21,LOQO!M21)</f>
        <v>304.83422966590399</v>
      </c>
    </row>
    <row r="23" spans="1:13">
      <c r="A23" s="2" t="s">
        <v>7</v>
      </c>
    </row>
    <row r="24" spans="1:13">
      <c r="B24" s="2">
        <f>MIN(CONOPT!B24,filter!B24,KNITRO!B24,LOQO!B24)</f>
        <v>114.749977743692</v>
      </c>
      <c r="C24" s="2">
        <f>MIN(CONOPT!C24,filter!C24,KNITRO!C24,LOQO!C24)</f>
        <v>108.99416446611301</v>
      </c>
      <c r="D24" s="2">
        <f>MIN(CONOPT!D24,filter!D24,KNITRO!D24,LOQO!D24)</f>
        <v>401.43571680025298</v>
      </c>
      <c r="E24" s="2">
        <f>MIN(CONOPT!E24,filter!E24,KNITRO!E24,LOQO!E24)</f>
        <v>385.78339397613001</v>
      </c>
      <c r="F24" s="2">
        <f>MIN(CONOPT!F24,filter!F24,KNITRO!F24,LOQO!F24)</f>
        <v>259.04213117904402</v>
      </c>
      <c r="G24" s="2">
        <f>MIN(CONOPT!G24,filter!G24,KNITRO!G24,LOQO!G24)</f>
        <v>242.031102380839</v>
      </c>
      <c r="H24" s="2">
        <f>MIN(CONOPT!H24,filter!H24,KNITRO!H24,LOQO!H24)</f>
        <v>549.888483145951</v>
      </c>
      <c r="I24" s="2">
        <f>MIN(CONOPT!I24,filter!I24,KNITRO!I24,LOQO!I24)</f>
        <v>539.90082189775296</v>
      </c>
      <c r="J24" s="2">
        <f>MIN(CONOPT!J24,filter!J24,KNITRO!J24,LOQO!J24)</f>
        <v>193.93891288253801</v>
      </c>
      <c r="K24" s="2">
        <f>MIN(CONOPT!K24,filter!K24,KNITRO!K24,LOQO!K24)</f>
        <v>183.86069979654701</v>
      </c>
      <c r="L24" s="2">
        <f>MIN(CONOPT!L24,filter!L24,KNITRO!L24,LOQO!L24)</f>
        <v>406.91552409206702</v>
      </c>
      <c r="M24" s="2">
        <f>MIN(CONOPT!M24,filter!M24,KNITRO!M24,LOQO!M24)</f>
        <v>319.823454047187</v>
      </c>
    </row>
    <row r="26" spans="1:13">
      <c r="A26" s="2" t="s">
        <v>10</v>
      </c>
    </row>
    <row r="27" spans="1:13">
      <c r="B27" s="3">
        <f>MIN(CONOPT!B27,filter!B27,KNITRO!B27,LOQO!B27)</f>
        <v>127.74808264594</v>
      </c>
      <c r="C27" s="4">
        <f>MIN(CONOPT!C27,filter!C27,KNITRO!C27,LOQO!C27)</f>
        <v>120.129124361238</v>
      </c>
      <c r="D27" s="4">
        <f>MIN(CONOPT!D27,filter!D27,KNITRO!D27,LOQO!D27)</f>
        <v>0</v>
      </c>
      <c r="E27" s="4">
        <f>MIN(CONOPT!E27,filter!E27,KNITRO!E27,LOQO!E27)</f>
        <v>0</v>
      </c>
      <c r="F27" s="4">
        <f>MIN(CONOPT!F27,filter!F27,KNITRO!F27,LOQO!F27)</f>
        <v>294.74254660189303</v>
      </c>
      <c r="G27" s="4">
        <f>MIN(CONOPT!G27,filter!G27,KNITRO!G27,LOQO!G27)</f>
        <v>271.76521398381999</v>
      </c>
      <c r="H27" s="4">
        <f>MIN(CONOPT!H27,filter!H27,KNITRO!H27,LOQO!H27)</f>
        <v>1669.2058543639801</v>
      </c>
      <c r="I27" s="4">
        <f>MIN(CONOPT!I27,filter!I27,KNITRO!I27,LOQO!I27)</f>
        <v>944.42570895327503</v>
      </c>
      <c r="J27" s="4">
        <f>MIN(CONOPT!J27,filter!J27,KNITRO!J27,LOQO!J27)</f>
        <v>210.05177961605301</v>
      </c>
      <c r="K27" s="4">
        <f>MIN(CONOPT!K27,filter!K27,KNITRO!K27,LOQO!K27)</f>
        <v>207.18705855262399</v>
      </c>
      <c r="L27" s="4">
        <f>MIN(CONOPT!L27,filter!L27,KNITRO!L27,LOQO!L27)</f>
        <v>645.50538989300799</v>
      </c>
      <c r="M27" s="5">
        <f>MIN(CONOPT!M27,filter!M27,KNITRO!M27,LOQO!M27)</f>
        <v>401.365938043776</v>
      </c>
    </row>
    <row r="30" spans="1:13">
      <c r="A30" s="2" t="s">
        <v>20</v>
      </c>
    </row>
    <row r="31" spans="1:13">
      <c r="A31" s="2" t="s">
        <v>21</v>
      </c>
      <c r="B31" s="2">
        <v>77.986199999999997</v>
      </c>
      <c r="D31" s="2">
        <v>95.899000000000001</v>
      </c>
      <c r="F31" s="2">
        <v>271.62020000000001</v>
      </c>
      <c r="H31" s="2">
        <v>170.0213</v>
      </c>
      <c r="J31" s="2">
        <v>247.2818</v>
      </c>
      <c r="L31" s="2">
        <v>212.44970000000001</v>
      </c>
    </row>
    <row r="32" spans="1:13">
      <c r="A32" s="2" t="s">
        <v>22</v>
      </c>
      <c r="B32" s="2">
        <v>124.8854</v>
      </c>
      <c r="D32" s="2">
        <v>277.85849999999999</v>
      </c>
      <c r="F32" s="2">
        <v>280.1814</v>
      </c>
      <c r="H32" s="2">
        <v>474.35980000000001</v>
      </c>
      <c r="J32" s="2">
        <v>211.07939999999999</v>
      </c>
      <c r="L32" s="2">
        <v>402.80380000000002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CONOPT</vt:lpstr>
      <vt:lpstr>filter</vt:lpstr>
      <vt:lpstr>Ipopt</vt:lpstr>
      <vt:lpstr>KNITRO</vt:lpstr>
      <vt:lpstr>LANCELOT</vt:lpstr>
      <vt:lpstr>LOQO</vt:lpstr>
      <vt:lpstr>MINOS</vt:lpstr>
      <vt:lpstr>SNOPT</vt:lpstr>
      <vt:lpstr>optimal</vt:lpstr>
      <vt:lpstr>compareSolvers</vt:lpstr>
      <vt:lpstr>compareSolvers_2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Juliane</dc:creator>
  <cp:lastModifiedBy>Juliane</cp:lastModifiedBy>
  <dcterms:created xsi:type="dcterms:W3CDTF">2018-03-24T08:49:14Z</dcterms:created>
  <dcterms:modified xsi:type="dcterms:W3CDTF">2018-05-18T09:11:04Z</dcterms:modified>
</cp:coreProperties>
</file>