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2. EXCEL SECTION - Basics/"/>
    </mc:Choice>
  </mc:AlternateContent>
  <xr:revisionPtr revIDLastSave="0" documentId="13_ncr:1_{B6F0F147-15D7-6543-887E-9956B01B01F3}" xr6:coauthVersionLast="47" xr6:coauthVersionMax="47" xr10:uidLastSave="{00000000-0000-0000-0000-000000000000}"/>
  <bookViews>
    <workbookView xWindow="8760" yWindow="29460" windowWidth="30240" windowHeight="18980" tabRatio="500" xr2:uid="{00000000-000D-0000-FFFF-FFFF00000000}"/>
  </bookViews>
  <sheets>
    <sheet name="vgsales" sheetId="1" r:id="rId1"/>
  </sheets>
  <definedNames>
    <definedName name="_xlnm._FilterDatabase" localSheetId="0" hidden="1">vgsales!$A$1:$R$16599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35" i="1" l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34" i="1"/>
  <c r="X3" i="1"/>
  <c r="X4" i="1"/>
  <c r="X5" i="1"/>
  <c r="X6" i="1"/>
  <c r="X7" i="1"/>
  <c r="X8" i="1"/>
  <c r="X9" i="1"/>
  <c r="X10" i="1"/>
  <c r="X11" i="1"/>
  <c r="X12" i="1"/>
  <c r="X13" i="1"/>
  <c r="X14" i="1"/>
  <c r="X2" i="1"/>
  <c r="U2" i="1"/>
  <c r="U5" i="1"/>
  <c r="U4" i="1"/>
  <c r="U3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O5" i="1"/>
  <c r="P5" i="1"/>
  <c r="Q5" i="1"/>
  <c r="R5" i="1"/>
  <c r="N5" i="1"/>
  <c r="O4" i="1"/>
  <c r="P4" i="1"/>
  <c r="Q4" i="1"/>
  <c r="R4" i="1"/>
  <c r="N4" i="1"/>
  <c r="O3" i="1"/>
  <c r="P3" i="1"/>
  <c r="Q3" i="1"/>
  <c r="R3" i="1"/>
  <c r="N3" i="1"/>
  <c r="O2" i="1"/>
  <c r="P2" i="1"/>
  <c r="Q2" i="1"/>
  <c r="R2" i="1"/>
  <c r="N2" i="1"/>
</calcChain>
</file>

<file path=xl/sharedStrings.xml><?xml version="1.0" encoding="utf-8"?>
<sst xmlns="http://schemas.openxmlformats.org/spreadsheetml/2006/main" count="66597" uniqueCount="12127">
  <si>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</si>
  <si>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</si>
  <si>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</si>
  <si>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</si>
  <si>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</si>
  <si>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</si>
  <si>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</si>
  <si>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</si>
  <si>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</si>
  <si>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</si>
  <si>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</si>
  <si>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</si>
  <si>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</si>
  <si>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</si>
  <si>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</si>
  <si>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</si>
  <si>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</si>
  <si>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</si>
  <si>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</si>
  <si>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</si>
  <si>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</si>
  <si>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</si>
  <si>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</si>
  <si>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</si>
  <si>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</si>
  <si>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</si>
  <si>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</si>
  <si>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</si>
  <si>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</si>
  <si>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</si>
  <si>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</si>
  <si>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</si>
  <si>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</si>
  <si>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</si>
  <si>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</si>
  <si>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</si>
  <si>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</si>
  <si>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</si>
  <si>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</si>
  <si>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</si>
  <si>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</si>
  <si>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</si>
  <si>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</si>
  <si>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</si>
  <si>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</si>
  <si>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</si>
  <si>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</si>
  <si>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</si>
  <si>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</si>
  <si>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</si>
  <si>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</si>
  <si>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</si>
  <si>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</si>
  <si>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</si>
  <si>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</si>
  <si>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</si>
  <si>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</si>
  <si>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</si>
  <si>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</si>
  <si>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</si>
  <si>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</si>
  <si>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</si>
  <si>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</si>
  <si>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</si>
  <si>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</si>
  <si>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</si>
  <si>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</si>
  <si>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</si>
  <si>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</si>
  <si>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</si>
  <si>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</si>
  <si>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</si>
  <si>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</si>
  <si>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</si>
  <si>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</si>
  <si>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</si>
  <si>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</si>
  <si>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</si>
  <si>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</si>
  <si>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</si>
  <si>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</si>
  <si>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</si>
  <si>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</si>
  <si>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</si>
  <si>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</si>
  <si>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</si>
  <si>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</si>
  <si>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</si>
  <si>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</si>
  <si>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</si>
  <si>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</si>
  <si>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</si>
  <si>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</si>
  <si>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</si>
  <si>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</si>
  <si>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</si>
  <si>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</si>
  <si>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</si>
  <si>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</si>
  <si>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</si>
  <si>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</si>
  <si>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</si>
  <si>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</si>
  <si>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</si>
  <si>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</si>
  <si>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</si>
  <si>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</si>
  <si>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</si>
  <si>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</si>
  <si>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</si>
  <si>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</si>
  <si>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</si>
  <si>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</si>
  <si>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</si>
  <si>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</si>
  <si>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</si>
  <si>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</si>
  <si>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</si>
  <si>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</si>
  <si>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</si>
  <si>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</si>
  <si>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</si>
  <si>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</si>
  <si>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</si>
  <si>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</si>
  <si>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</si>
  <si>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</si>
  <si>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</si>
  <si>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</si>
  <si>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</si>
  <si>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</si>
  <si>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</si>
  <si>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</si>
  <si>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</si>
  <si>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</si>
  <si>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</si>
  <si>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</si>
  <si>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</si>
  <si>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</si>
  <si>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</si>
  <si>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</si>
  <si>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</si>
  <si>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</si>
  <si>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</si>
  <si>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</si>
  <si>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</si>
  <si>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</si>
  <si>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</si>
  <si>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</si>
  <si>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</si>
  <si>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</si>
  <si>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</si>
  <si>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</si>
  <si>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</si>
  <si>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</si>
  <si>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</si>
  <si>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</si>
  <si>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</si>
  <si>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</si>
  <si>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</si>
  <si>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</si>
  <si>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</si>
  <si>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</si>
  <si>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</si>
  <si>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</si>
  <si>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</si>
  <si>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</si>
  <si>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</si>
  <si>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</si>
  <si>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</si>
  <si>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</si>
  <si>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</si>
  <si>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</si>
  <si>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</si>
  <si>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</si>
  <si>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</si>
  <si>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</si>
  <si>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</si>
  <si>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</si>
  <si>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</si>
  <si>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</si>
  <si>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</si>
  <si>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</si>
  <si>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</si>
  <si>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</si>
  <si>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</si>
  <si>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</si>
  <si>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</si>
  <si>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</si>
  <si>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</si>
  <si>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</si>
  <si>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</si>
  <si>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</si>
  <si>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</si>
  <si>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</si>
  <si>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</si>
  <si>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</si>
  <si>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</si>
  <si>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</si>
  <si>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</si>
  <si>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</si>
  <si>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</si>
  <si>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</si>
  <si>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</si>
  <si>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</si>
  <si>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</si>
  <si>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</si>
  <si>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</si>
  <si>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</si>
  <si>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</si>
  <si>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</si>
  <si>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</si>
  <si>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</si>
  <si>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</si>
  <si>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</si>
  <si>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</si>
  <si>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</si>
  <si>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</si>
  <si>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</si>
  <si>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</si>
  <si>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</si>
  <si>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</si>
  <si>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</si>
  <si>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</si>
  <si>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</si>
  <si>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</si>
  <si>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</si>
  <si>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</si>
  <si>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</si>
  <si>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</si>
  <si>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</si>
  <si>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</si>
  <si>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</si>
  <si>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</si>
  <si>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</si>
  <si>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</si>
  <si>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</si>
  <si>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</si>
  <si>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</si>
  <si>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</si>
  <si>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</si>
  <si>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</si>
  <si>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</si>
  <si>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</si>
  <si>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</si>
  <si>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</si>
  <si>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</si>
  <si>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</si>
  <si>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</si>
  <si>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</si>
  <si>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</si>
  <si>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</si>
  <si>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</si>
  <si>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</si>
  <si>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</si>
  <si>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</si>
  <si>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</si>
  <si>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</si>
  <si>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</si>
  <si>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</si>
  <si>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</si>
  <si>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</si>
  <si>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</si>
  <si>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</si>
  <si>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</si>
  <si>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</si>
  <si>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</si>
  <si>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</si>
  <si>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</si>
  <si>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</si>
  <si>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</si>
  <si>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</si>
  <si>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</si>
  <si>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</si>
  <si>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</si>
  <si>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</si>
  <si>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</si>
  <si>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</si>
  <si>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</si>
  <si>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</si>
  <si>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</si>
  <si>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</si>
  <si>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</si>
  <si>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</si>
  <si>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</si>
  <si>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</si>
  <si>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</si>
  <si>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</si>
  <si>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</si>
  <si>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</si>
  <si>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</si>
  <si>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</si>
  <si>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</si>
  <si>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</si>
  <si>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</si>
  <si>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</si>
  <si>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</si>
  <si>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</si>
  <si>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</si>
  <si>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</si>
  <si>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</si>
  <si>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</si>
  <si>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</si>
  <si>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</si>
  <si>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</si>
  <si>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</si>
  <si>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</si>
  <si>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</si>
  <si>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</si>
  <si>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</si>
  <si>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</si>
  <si>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</si>
  <si>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</si>
  <si>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</si>
  <si>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</si>
  <si>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</si>
  <si>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</si>
  <si>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</si>
  <si>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</si>
  <si>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</si>
  <si>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</si>
  <si>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</si>
  <si>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</si>
  <si>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</si>
  <si>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</si>
  <si>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</si>
  <si>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</si>
  <si>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</si>
  <si>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</si>
  <si>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</si>
  <si>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</si>
  <si>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</si>
  <si>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</si>
  <si>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</si>
  <si>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</si>
  <si>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</si>
  <si>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</si>
  <si>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</si>
  <si>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</si>
  <si>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</si>
  <si>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</si>
  <si>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</si>
  <si>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</si>
  <si>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</si>
  <si>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</si>
  <si>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</si>
  <si>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</si>
  <si>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</si>
  <si>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</si>
  <si>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</si>
  <si>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</si>
  <si>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</si>
  <si>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</si>
  <si>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</si>
  <si>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</si>
  <si>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</si>
  <si>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</si>
  <si>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</si>
  <si>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</si>
  <si>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</si>
  <si>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</si>
  <si>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</si>
  <si>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</si>
  <si>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</si>
  <si>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</si>
  <si>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</si>
  <si>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</si>
  <si>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</si>
  <si>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</si>
  <si>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</si>
  <si>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</si>
  <si>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</si>
  <si>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</si>
  <si>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</si>
  <si>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</si>
  <si>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</si>
  <si>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</si>
  <si>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</si>
  <si>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</si>
  <si>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</si>
  <si>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</si>
  <si>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</si>
  <si>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</si>
  <si>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</si>
  <si>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</si>
  <si>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</si>
  <si>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</si>
  <si>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</si>
  <si>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</si>
  <si>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</si>
  <si>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</si>
  <si>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</si>
  <si>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</si>
  <si>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</si>
  <si>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</si>
  <si>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</si>
  <si>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</si>
  <si>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</si>
  <si>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</si>
  <si>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</si>
  <si>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</si>
  <si>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</si>
  <si>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</si>
  <si>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</si>
  <si>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</si>
  <si>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</si>
  <si>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</si>
  <si>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</si>
  <si>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</si>
  <si>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</si>
  <si>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</si>
  <si>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</si>
  <si>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</si>
  <si>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</si>
  <si>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</si>
  <si>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</si>
  <si>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</si>
  <si>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</si>
  <si>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</si>
  <si>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</si>
  <si>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</si>
  <si>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</si>
  <si>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</si>
  <si>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</si>
  <si>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</si>
  <si>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</si>
  <si>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</si>
  <si>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</si>
  <si>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</si>
  <si>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</si>
  <si>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</si>
  <si>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</si>
  <si>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</si>
  <si>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</si>
  <si>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</si>
  <si>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</si>
  <si>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</si>
  <si>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</si>
  <si>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</si>
  <si>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</si>
  <si>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</si>
  <si>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</si>
  <si>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</si>
  <si>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</si>
  <si>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</si>
  <si>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</si>
  <si>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</si>
  <si>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</si>
  <si>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</si>
  <si>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</si>
  <si>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</si>
  <si>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</si>
  <si>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</si>
  <si>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</si>
  <si>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</si>
  <si>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</si>
  <si>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</si>
  <si>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</si>
  <si>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</si>
  <si>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</si>
  <si>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</si>
  <si>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</si>
  <si>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</si>
  <si>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</si>
  <si>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</si>
  <si>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</si>
  <si>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</si>
  <si>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</si>
  <si>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</si>
  <si>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</si>
  <si>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</si>
  <si>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</si>
  <si>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</si>
  <si>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</si>
  <si>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</si>
  <si>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</si>
  <si>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</si>
  <si>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</si>
  <si>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</si>
  <si>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</si>
  <si>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</si>
  <si>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</si>
  <si>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</si>
  <si>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</si>
  <si>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</si>
  <si>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</si>
  <si>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</si>
  <si>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</si>
  <si>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</si>
  <si>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</si>
  <si>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</si>
  <si>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</si>
  <si>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</si>
  <si>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</si>
  <si>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</si>
  <si>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</si>
  <si>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</si>
  <si>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</si>
  <si>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</si>
  <si>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</si>
  <si>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</si>
  <si>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</si>
  <si>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</si>
  <si>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</si>
  <si>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</si>
  <si>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</si>
  <si>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</si>
  <si>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</si>
  <si>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</si>
  <si>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</si>
  <si>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</si>
  <si>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</si>
  <si>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</si>
  <si>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</si>
  <si>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</si>
  <si>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</si>
  <si>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</si>
  <si>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</si>
  <si>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</si>
  <si>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</si>
  <si>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</si>
  <si>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</si>
  <si>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</si>
  <si>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</si>
  <si>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</si>
  <si>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</si>
  <si>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</si>
  <si>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</si>
  <si>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</si>
  <si>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</si>
  <si>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</si>
  <si>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</si>
  <si>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</si>
  <si>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</si>
  <si>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</si>
  <si>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</si>
  <si>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</si>
  <si>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</si>
  <si>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</si>
  <si>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</si>
  <si>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</si>
  <si>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</si>
  <si>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</si>
  <si>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</si>
  <si>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</si>
  <si>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</si>
  <si>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</si>
  <si>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</si>
  <si>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</si>
  <si>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</si>
  <si>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</si>
  <si>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</si>
  <si>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</si>
  <si>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</si>
  <si>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</si>
  <si>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</si>
  <si>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</si>
  <si>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</si>
  <si>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</si>
  <si>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</si>
  <si>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</si>
  <si>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</si>
  <si>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</si>
  <si>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</si>
  <si>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</si>
  <si>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</si>
  <si>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</si>
  <si>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</si>
  <si>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</si>
  <si>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</si>
  <si>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</si>
  <si>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</si>
  <si>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</si>
  <si>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</si>
  <si>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</si>
  <si>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</si>
  <si>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</si>
  <si>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</si>
  <si>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</si>
  <si>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</si>
  <si>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</si>
  <si>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</si>
  <si>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</si>
  <si>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</si>
  <si>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</si>
  <si>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</si>
  <si>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</si>
  <si>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</si>
  <si>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</si>
  <si>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</si>
  <si>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</si>
  <si>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</si>
  <si>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</si>
  <si>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</si>
  <si>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</si>
  <si>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</si>
  <si>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</si>
  <si>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</si>
  <si>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</si>
  <si>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</si>
  <si>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</si>
  <si>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</si>
  <si>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</si>
  <si>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</si>
  <si>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</si>
  <si>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</si>
  <si>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</si>
  <si>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</si>
  <si>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</si>
  <si>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</si>
  <si>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</si>
  <si>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</si>
  <si>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</si>
  <si>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</si>
  <si>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</si>
  <si>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</si>
  <si>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</si>
  <si>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</si>
  <si>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</si>
  <si>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</si>
  <si>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</si>
  <si>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</si>
  <si>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</si>
  <si>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</si>
  <si>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</si>
  <si>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</si>
  <si>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</si>
  <si>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</si>
  <si>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</si>
  <si>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</si>
  <si>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</si>
  <si>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</si>
  <si>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</si>
  <si>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</si>
  <si>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</si>
  <si>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</si>
  <si>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</si>
  <si>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</si>
  <si>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</si>
  <si>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</si>
  <si>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</si>
  <si>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</si>
  <si>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</si>
  <si>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</si>
  <si>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</si>
  <si>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</si>
  <si>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</si>
  <si>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</si>
  <si>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</si>
  <si>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</si>
  <si>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</si>
  <si>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</si>
  <si>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</si>
  <si>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</si>
  <si>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</si>
  <si>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</si>
  <si>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</si>
  <si>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</si>
  <si>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</si>
  <si>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</si>
  <si>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</si>
  <si>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</si>
  <si>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</si>
  <si>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</si>
  <si>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</si>
  <si>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</si>
  <si>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</si>
  <si>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</si>
  <si>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</si>
  <si>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</si>
  <si>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</si>
  <si>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</si>
  <si>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</si>
  <si>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</si>
  <si>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</si>
  <si>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</si>
  <si>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</si>
  <si>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</si>
  <si>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</si>
  <si>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</si>
  <si>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</si>
  <si>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</si>
  <si>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</si>
  <si>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</si>
  <si>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</si>
  <si>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</si>
  <si>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</si>
  <si>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</si>
  <si>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</si>
  <si>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</si>
  <si>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</si>
  <si>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</si>
  <si>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</si>
  <si>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</si>
  <si>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</si>
  <si>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</si>
  <si>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</si>
  <si>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</si>
  <si>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</si>
  <si>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</si>
  <si>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</si>
  <si>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</si>
  <si>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</si>
  <si>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</si>
  <si>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</si>
  <si>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</si>
  <si>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</si>
  <si>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</si>
  <si>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</si>
  <si>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</si>
  <si>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</si>
  <si>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</si>
  <si>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</si>
  <si>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</si>
  <si>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</si>
  <si>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</si>
  <si>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</si>
  <si>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</si>
  <si>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</si>
  <si>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</si>
  <si>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</si>
  <si>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</si>
  <si>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</si>
  <si>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</si>
  <si>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</si>
  <si>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</si>
  <si>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</si>
  <si>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</si>
  <si>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</si>
  <si>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</si>
  <si>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</si>
  <si>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</si>
  <si>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</si>
  <si>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</si>
  <si>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</si>
  <si>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</si>
  <si>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</si>
  <si>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</si>
  <si>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</si>
  <si>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</si>
  <si>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</si>
  <si>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</si>
  <si>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</si>
  <si>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</si>
  <si>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</si>
  <si>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</si>
  <si>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</si>
  <si>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</si>
  <si>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</si>
  <si>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</si>
  <si>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</si>
  <si>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</si>
  <si>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</si>
  <si>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</si>
  <si>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</si>
  <si>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</si>
  <si>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</si>
  <si>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</si>
  <si>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</si>
  <si>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</si>
  <si>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</si>
  <si>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</si>
  <si>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</si>
  <si>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</si>
  <si>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</si>
  <si>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</si>
  <si>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</si>
  <si>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</si>
  <si>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</si>
  <si>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</si>
  <si>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</si>
  <si>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</si>
  <si>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</si>
  <si>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</si>
  <si>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</si>
  <si>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</si>
  <si>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</si>
  <si>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</si>
  <si>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</si>
  <si>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</si>
  <si>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</si>
  <si>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</si>
  <si>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</si>
  <si>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</si>
  <si>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</si>
  <si>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</si>
  <si>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</si>
  <si>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</si>
  <si>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</si>
  <si>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</si>
  <si>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</si>
  <si>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</si>
  <si>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</si>
  <si>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</si>
  <si>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</si>
  <si>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</si>
  <si>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</si>
  <si>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</si>
  <si>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</si>
  <si>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</si>
  <si>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</si>
  <si>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</si>
  <si>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</si>
  <si>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</si>
  <si>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</si>
  <si>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</si>
  <si>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</si>
  <si>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</si>
  <si>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</si>
  <si>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</si>
  <si>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</si>
  <si>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</si>
  <si>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</si>
  <si>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</si>
  <si>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</si>
  <si>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</si>
  <si>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</si>
  <si>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</si>
  <si>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</si>
  <si>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</si>
  <si>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</si>
  <si>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</si>
  <si>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</si>
  <si>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</si>
  <si>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</si>
  <si>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</si>
  <si>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</si>
  <si>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</si>
  <si>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</si>
  <si>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</si>
  <si>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</si>
  <si>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</si>
  <si>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</si>
  <si>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</si>
  <si>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</si>
  <si>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</si>
  <si>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</si>
  <si>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</si>
  <si>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</si>
  <si>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</si>
  <si>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</si>
  <si>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</si>
  <si>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</si>
  <si>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</si>
  <si>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</si>
  <si>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</si>
  <si>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</si>
  <si>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</si>
  <si>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</si>
  <si>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</si>
  <si>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</si>
  <si>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</si>
  <si>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</si>
  <si>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</si>
  <si>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</si>
  <si>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</si>
  <si>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</si>
  <si>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</si>
  <si>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</si>
  <si>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</si>
  <si>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</si>
  <si>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</si>
  <si>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</si>
  <si>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</si>
  <si>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</si>
  <si>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</si>
  <si>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</si>
  <si>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</si>
  <si>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</si>
  <si>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</si>
  <si>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</si>
  <si>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</si>
  <si>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</si>
  <si>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</si>
  <si>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</si>
  <si>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</si>
  <si>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</si>
  <si>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</si>
  <si>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</si>
  <si>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</si>
  <si>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</si>
  <si>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</si>
  <si>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</si>
  <si>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</si>
  <si>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</si>
  <si>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</si>
  <si>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</si>
  <si>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</si>
  <si>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</si>
  <si>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</si>
  <si>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</si>
  <si>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</si>
  <si>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</si>
  <si>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</si>
  <si>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</si>
  <si>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</si>
  <si>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</si>
  <si>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</si>
  <si>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</si>
  <si>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</si>
  <si>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</si>
  <si>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</si>
  <si>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</si>
  <si>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</si>
  <si>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</si>
  <si>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</si>
  <si>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</si>
  <si>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</si>
  <si>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</si>
  <si>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</si>
  <si>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</si>
  <si>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</si>
  <si>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</si>
  <si>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</si>
  <si>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</si>
  <si>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</si>
  <si>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</si>
  <si>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</si>
  <si>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</si>
  <si>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</si>
  <si>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</si>
  <si>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</si>
  <si>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</si>
  <si>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</si>
  <si>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</si>
  <si>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</si>
  <si>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</si>
  <si>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</si>
  <si>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</si>
  <si>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</si>
  <si>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</si>
  <si>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</si>
  <si>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</si>
  <si>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</si>
  <si>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</si>
  <si>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</si>
  <si>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</si>
  <si>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</si>
  <si>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</si>
  <si>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</si>
  <si>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</si>
  <si>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</si>
  <si>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</si>
  <si>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</si>
  <si>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</si>
  <si>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</si>
  <si>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</si>
  <si>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</si>
  <si>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</si>
  <si>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</si>
  <si>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</si>
  <si>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</si>
  <si>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</si>
  <si>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</si>
  <si>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</si>
  <si>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</si>
  <si>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</si>
  <si>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</si>
  <si>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</si>
  <si>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</si>
  <si>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</si>
  <si>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</si>
  <si>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</si>
  <si>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</si>
  <si>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</si>
  <si>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</si>
  <si>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</si>
  <si>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</si>
  <si>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</si>
  <si>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</si>
  <si>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</si>
  <si>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</si>
  <si>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</si>
  <si>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</si>
  <si>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</si>
  <si>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</si>
  <si>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</si>
  <si>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</si>
  <si>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</si>
  <si>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</si>
  <si>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</si>
  <si>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</si>
  <si>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</si>
  <si>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</si>
  <si>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</si>
  <si>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</si>
  <si>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</si>
  <si>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</si>
  <si>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</si>
  <si>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</si>
  <si>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</si>
  <si>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</si>
  <si>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</si>
  <si>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</si>
  <si>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</si>
  <si>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</si>
  <si>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</si>
  <si>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</si>
  <si>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</si>
  <si>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</si>
  <si>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</si>
  <si>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</si>
  <si>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</si>
  <si>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</si>
  <si>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</si>
  <si>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</si>
  <si>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</si>
  <si>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</si>
  <si>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</si>
  <si>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</si>
  <si>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</si>
  <si>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</si>
  <si>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</si>
  <si>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</si>
  <si>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</si>
  <si>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</si>
  <si>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</si>
  <si>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</si>
  <si>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</si>
  <si>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</si>
  <si>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</si>
  <si>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</si>
  <si>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</si>
  <si>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</si>
  <si>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</si>
  <si>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</si>
  <si>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</si>
  <si>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</si>
  <si>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</si>
  <si>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</si>
  <si>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</si>
  <si>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</si>
  <si>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</si>
  <si>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</si>
  <si>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</si>
  <si>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</si>
  <si>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</si>
  <si>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</si>
  <si>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</si>
  <si>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</si>
  <si>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</si>
  <si>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</si>
  <si>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</si>
  <si>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</si>
  <si>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</si>
  <si>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</si>
  <si>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</si>
  <si>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</si>
  <si>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</si>
  <si>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</si>
  <si>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</si>
  <si>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</si>
  <si>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</si>
  <si>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</si>
  <si>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</si>
  <si>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</si>
  <si>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</si>
  <si>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</si>
  <si>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</si>
  <si>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</si>
  <si>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</si>
  <si>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</si>
  <si>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</si>
  <si>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</si>
  <si>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</si>
  <si>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</si>
  <si>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</si>
  <si>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</si>
  <si>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</si>
  <si>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</si>
  <si>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</si>
  <si>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</si>
  <si>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</si>
  <si>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</si>
  <si>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</si>
  <si>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</si>
  <si>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</si>
  <si>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</si>
  <si>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</si>
  <si>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</si>
  <si>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</si>
  <si>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</si>
  <si>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</si>
  <si>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</si>
  <si>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</si>
  <si>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</si>
  <si>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</si>
  <si>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</si>
  <si>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</si>
  <si>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</si>
  <si>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</si>
  <si>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</si>
  <si>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</si>
  <si>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</si>
  <si>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</si>
  <si>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</si>
  <si>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</si>
  <si>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</si>
  <si>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</si>
  <si>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</si>
  <si>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</si>
  <si>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</si>
  <si>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</si>
  <si>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</si>
  <si>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</si>
  <si>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</si>
  <si>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</si>
  <si>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</si>
  <si>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</si>
  <si>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</si>
  <si>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</si>
  <si>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</si>
  <si>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</si>
  <si>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</si>
  <si>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</si>
  <si>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</si>
  <si>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</si>
  <si>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</si>
  <si>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</si>
  <si>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</si>
  <si>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</si>
  <si>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</si>
  <si>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</si>
  <si>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</si>
  <si>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</si>
  <si>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</si>
  <si>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</si>
  <si>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</si>
  <si>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</si>
  <si>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</si>
  <si>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</si>
  <si>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</si>
  <si>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</si>
  <si>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</si>
  <si>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</si>
  <si>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</si>
  <si>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</si>
  <si>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</si>
  <si>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</si>
  <si>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</si>
  <si>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</si>
  <si>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</si>
  <si>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</si>
  <si>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</si>
  <si>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</si>
  <si>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</si>
  <si>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</si>
  <si>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</si>
  <si>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</si>
  <si>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</si>
  <si>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</si>
  <si>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</si>
  <si>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</si>
  <si>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</si>
  <si>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</si>
  <si>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</si>
  <si>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</si>
  <si>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</si>
  <si>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</si>
  <si>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</si>
  <si>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</si>
  <si>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</si>
  <si>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</si>
  <si>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</si>
  <si>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</si>
  <si>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</si>
  <si>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</si>
  <si>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</si>
  <si>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</si>
  <si>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</si>
  <si>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</si>
  <si>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</si>
  <si>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</si>
  <si>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</si>
  <si>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</si>
  <si>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</si>
  <si>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</si>
  <si>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</si>
  <si>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</si>
  <si>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</si>
  <si>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</si>
  <si>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</si>
  <si>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</si>
  <si>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</si>
  <si>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</si>
  <si>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</si>
  <si>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</si>
  <si>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</si>
  <si>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</si>
  <si>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</si>
  <si>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</si>
  <si>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</si>
  <si>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</si>
  <si>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</si>
  <si>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</si>
  <si>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</si>
  <si>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</si>
  <si>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</si>
  <si>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</si>
  <si>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</si>
  <si>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</si>
  <si>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</si>
  <si>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</si>
  <si>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</si>
  <si>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</si>
  <si>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</si>
  <si>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</si>
  <si>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</si>
  <si>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</si>
  <si>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</si>
  <si>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</si>
  <si>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</si>
  <si>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</si>
  <si>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</si>
  <si>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</si>
  <si>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</si>
  <si>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</si>
  <si>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</si>
  <si>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</si>
  <si>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</si>
  <si>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</si>
  <si>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</si>
  <si>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</si>
  <si>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</si>
  <si>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</si>
  <si>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</si>
  <si>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</si>
  <si>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</si>
  <si>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</si>
  <si>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</si>
  <si>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</si>
  <si>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</si>
  <si>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</si>
  <si>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</si>
  <si>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</si>
  <si>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</si>
  <si>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</si>
  <si>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</si>
  <si>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</si>
  <si>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</si>
  <si>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</si>
  <si>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</si>
  <si>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</si>
  <si>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</si>
  <si>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</si>
  <si>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</si>
  <si>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</si>
  <si>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</si>
  <si>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</si>
  <si>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</si>
  <si>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</si>
  <si>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</si>
  <si>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</si>
  <si>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</si>
  <si>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</si>
  <si>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</si>
  <si>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</si>
  <si>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</si>
  <si>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</si>
  <si>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</si>
  <si>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</si>
  <si>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</si>
  <si>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</si>
  <si>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</si>
  <si>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</si>
  <si>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</si>
  <si>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</si>
  <si>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</si>
  <si>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</si>
  <si>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</si>
  <si>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</si>
  <si>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</si>
  <si>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</si>
  <si>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</si>
  <si>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</si>
  <si>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</si>
  <si>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</si>
  <si>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</si>
  <si>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</si>
  <si>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</si>
  <si>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</si>
  <si>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</si>
  <si>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</si>
  <si>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</si>
  <si>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</si>
  <si>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</si>
  <si>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</si>
  <si>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</si>
  <si>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</si>
  <si>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</si>
  <si>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</si>
  <si>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</si>
  <si>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</si>
  <si>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</si>
  <si>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</si>
  <si>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</si>
  <si>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</si>
  <si>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</si>
  <si>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</si>
  <si>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</si>
  <si>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</si>
  <si>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</si>
  <si>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</si>
  <si>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</si>
  <si>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</si>
  <si>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</si>
  <si>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</si>
  <si>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</si>
  <si>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</si>
  <si>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</si>
  <si>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</si>
  <si>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</si>
  <si>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</si>
  <si>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</si>
  <si>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</si>
  <si>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</si>
  <si>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</si>
  <si>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</si>
  <si>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</si>
  <si>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</si>
  <si>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</si>
  <si>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</si>
  <si>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</si>
  <si>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</si>
  <si>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</si>
  <si>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</si>
  <si>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</si>
  <si>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</si>
  <si>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</si>
  <si>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</si>
  <si>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</si>
  <si>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</si>
  <si>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</si>
  <si>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</si>
  <si>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</si>
  <si>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</si>
  <si>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</si>
  <si>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</si>
  <si>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</si>
  <si>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</si>
  <si>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</si>
  <si>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</si>
  <si>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</si>
  <si>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</si>
  <si>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</si>
  <si>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</si>
  <si>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</si>
  <si>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</si>
  <si>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</si>
  <si>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</si>
  <si>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</si>
  <si>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</si>
  <si>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</si>
  <si>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</si>
  <si>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</si>
  <si>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</si>
  <si>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</si>
  <si>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</si>
  <si>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</si>
  <si>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</si>
  <si>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</si>
  <si>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</si>
  <si>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</si>
  <si>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</si>
  <si>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</si>
  <si>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</si>
  <si>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</si>
  <si>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</si>
  <si>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</si>
  <si>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</si>
  <si>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</si>
  <si>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</si>
  <si>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</si>
  <si>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</si>
  <si>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</si>
  <si>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</si>
  <si>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</si>
  <si>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</si>
  <si>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</si>
  <si>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</si>
  <si>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</si>
  <si>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</si>
  <si>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</si>
  <si>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</si>
  <si>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</si>
  <si>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</si>
  <si>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</si>
  <si>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</si>
  <si>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</si>
  <si>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</si>
  <si>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</si>
  <si>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</si>
  <si>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</si>
  <si>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</si>
  <si>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</si>
  <si>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</si>
  <si>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</si>
  <si>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</si>
  <si>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</si>
  <si>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</si>
  <si>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</si>
  <si>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</si>
  <si>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</si>
  <si>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</si>
  <si>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</si>
  <si>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</si>
  <si>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</si>
  <si>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</si>
  <si>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</si>
  <si>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</si>
  <si>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</si>
  <si>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</si>
  <si>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</si>
  <si>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</si>
  <si>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</si>
  <si>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</si>
  <si>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</si>
  <si>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</si>
  <si>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</si>
  <si>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</si>
  <si>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</si>
  <si>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</si>
  <si>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</si>
  <si>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</si>
  <si>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</si>
  <si>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</si>
  <si>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</si>
  <si>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</si>
  <si>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</si>
  <si>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</si>
  <si>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</si>
  <si>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</si>
  <si>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</si>
  <si>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</si>
  <si>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</si>
  <si>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</si>
  <si>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</si>
  <si>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</si>
  <si>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</si>
  <si>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</si>
  <si>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</si>
  <si>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</si>
  <si>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</si>
  <si>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</si>
  <si>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</si>
  <si>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</si>
  <si>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</si>
  <si>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</si>
  <si>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</si>
  <si>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</si>
  <si>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</si>
  <si>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</si>
  <si>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</si>
  <si>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</si>
  <si>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</si>
  <si>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</si>
  <si>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</si>
  <si>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</si>
  <si>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</si>
  <si>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</si>
  <si>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</si>
  <si>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</si>
  <si>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</si>
  <si>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</si>
  <si>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</si>
  <si>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</si>
  <si>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</si>
  <si>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</si>
  <si>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</si>
  <si>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</si>
  <si>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</si>
  <si>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</si>
  <si>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</si>
  <si>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</si>
  <si>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</si>
  <si>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</si>
  <si>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</si>
  <si>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</si>
  <si>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</si>
  <si>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</si>
  <si>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</si>
  <si>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</si>
  <si>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</si>
  <si>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</si>
  <si>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</si>
  <si>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</si>
  <si>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</si>
  <si>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</si>
  <si>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</si>
  <si>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</si>
  <si>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</si>
  <si>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</si>
  <si>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</si>
  <si>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</si>
  <si>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</si>
  <si>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</si>
  <si>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</si>
  <si>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</si>
  <si>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</si>
  <si>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</si>
  <si>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</si>
  <si>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</si>
  <si>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</si>
  <si>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</si>
  <si>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</si>
  <si>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</si>
  <si>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</si>
  <si>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</si>
  <si>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</si>
  <si>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</si>
  <si>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</si>
  <si>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</si>
  <si>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</si>
  <si>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</si>
  <si>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</si>
  <si>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</si>
  <si>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</si>
  <si>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</si>
  <si>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</si>
  <si>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</si>
  <si>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</si>
  <si>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</si>
  <si>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</si>
  <si>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</si>
  <si>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</si>
  <si>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</si>
  <si>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</si>
  <si>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</si>
  <si>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</si>
  <si>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</si>
  <si>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</si>
  <si>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</si>
  <si>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</si>
  <si>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</si>
  <si>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</si>
  <si>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</si>
  <si>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</si>
  <si>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</si>
  <si>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</si>
  <si>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</si>
  <si>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</si>
  <si>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</si>
  <si>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</si>
  <si>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</si>
  <si>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</si>
  <si>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</si>
  <si>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</si>
  <si>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</si>
  <si>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</si>
  <si>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</si>
  <si>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</si>
  <si>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</si>
  <si>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</si>
  <si>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</si>
  <si>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</si>
  <si>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</si>
  <si>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</si>
  <si>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</si>
  <si>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</si>
  <si>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</si>
  <si>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</si>
  <si>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</si>
  <si>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</si>
  <si>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</si>
  <si>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</si>
  <si>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</si>
  <si>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</si>
  <si>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</si>
  <si>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</si>
  <si>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</si>
  <si>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</si>
  <si>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</si>
  <si>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</si>
  <si>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</si>
  <si>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</si>
  <si>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</si>
  <si>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</si>
  <si>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</si>
  <si>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</si>
  <si>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</si>
  <si>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</si>
  <si>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</si>
  <si>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</si>
  <si>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</si>
  <si>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</si>
  <si>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</si>
  <si>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</si>
  <si>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</si>
  <si>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</si>
  <si>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</si>
  <si>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</si>
  <si>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</si>
  <si>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</si>
  <si>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</si>
  <si>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</si>
  <si>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</si>
  <si>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</si>
  <si>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</si>
  <si>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</si>
  <si>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</si>
  <si>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</si>
  <si>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</si>
  <si>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</si>
  <si>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</si>
  <si>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</si>
  <si>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</si>
  <si>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</si>
  <si>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</si>
  <si>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</si>
  <si>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</si>
  <si>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</si>
  <si>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</si>
  <si>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</si>
  <si>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</si>
  <si>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</si>
  <si>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</si>
  <si>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</si>
  <si>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</si>
  <si>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</si>
  <si>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</si>
  <si>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</si>
  <si>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</si>
  <si>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</si>
  <si>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</si>
  <si>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</si>
  <si>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</si>
  <si>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</si>
  <si>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</si>
  <si>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</si>
  <si>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</si>
  <si>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</si>
  <si>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</si>
  <si>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</si>
  <si>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</si>
  <si>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</si>
  <si>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</si>
  <si>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</si>
  <si>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</si>
  <si>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</si>
  <si>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</si>
  <si>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</si>
  <si>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</si>
  <si>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</si>
  <si>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</si>
  <si>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</si>
  <si>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</si>
  <si>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</si>
  <si>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</si>
  <si>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</si>
  <si>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</si>
  <si>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</si>
  <si>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</si>
  <si>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</si>
  <si>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</si>
  <si>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</si>
  <si>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</si>
  <si>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</si>
  <si>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</si>
  <si>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</si>
  <si>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</si>
  <si>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</si>
  <si>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</si>
  <si>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</si>
  <si>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</si>
  <si>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</si>
  <si>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</si>
  <si>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</si>
  <si>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</si>
  <si>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</si>
  <si>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</si>
  <si>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</si>
  <si>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</si>
  <si>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</si>
  <si>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</si>
  <si>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</si>
  <si>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</si>
  <si>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</si>
  <si>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</si>
  <si>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</si>
  <si>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</si>
  <si>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</si>
  <si>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</si>
  <si>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</si>
  <si>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</si>
  <si>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</si>
  <si>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</si>
  <si>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</si>
  <si>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</si>
  <si>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</si>
  <si>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</si>
  <si>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</si>
  <si>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</si>
  <si>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</si>
  <si>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</si>
  <si>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</si>
  <si>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</si>
  <si>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</si>
  <si>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</si>
  <si>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</si>
  <si>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</si>
  <si>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</si>
  <si>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</si>
  <si>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</si>
  <si>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</si>
  <si>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</si>
  <si>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</si>
  <si>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</si>
  <si>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</si>
  <si>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</si>
  <si>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</si>
  <si>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</si>
  <si>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</si>
  <si>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</si>
  <si>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</si>
  <si>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</si>
  <si>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</si>
  <si>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</si>
  <si>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</si>
  <si>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</si>
  <si>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</si>
  <si>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</si>
  <si>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</si>
  <si>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</si>
  <si>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</si>
  <si>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</si>
  <si>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</si>
  <si>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</si>
  <si>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</si>
  <si>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</si>
  <si>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</si>
  <si>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</si>
  <si>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</si>
  <si>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</si>
  <si>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</si>
  <si>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</si>
  <si>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</si>
  <si>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</si>
  <si>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</si>
  <si>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</si>
  <si>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</si>
  <si>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</si>
  <si>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</si>
  <si>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</si>
  <si>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</si>
  <si>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</si>
  <si>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</si>
  <si>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</si>
  <si>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</si>
  <si>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</si>
  <si>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</si>
  <si>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</si>
  <si>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</si>
  <si>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</si>
  <si>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</si>
  <si>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</si>
  <si>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</si>
  <si>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</si>
  <si>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</si>
  <si>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</si>
  <si>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</si>
  <si>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</si>
  <si>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</si>
  <si>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</si>
  <si>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</si>
  <si>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</si>
  <si>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</si>
  <si>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</si>
  <si>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</si>
  <si>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</si>
  <si>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</si>
  <si>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</si>
  <si>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</si>
  <si>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</si>
  <si>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</si>
  <si>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</si>
  <si>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</si>
  <si>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</si>
  <si>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</si>
  <si>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</si>
  <si>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</si>
  <si>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</si>
  <si>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</si>
  <si>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</si>
  <si>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</si>
  <si>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</si>
  <si>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</si>
  <si>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</si>
  <si>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</si>
  <si>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</si>
  <si>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</si>
  <si>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</si>
  <si>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</si>
  <si>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</si>
  <si>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</si>
  <si>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</si>
  <si>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</si>
  <si>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</si>
  <si>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</si>
  <si>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</si>
  <si>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</si>
  <si>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</si>
  <si>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</si>
  <si>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</si>
  <si>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</si>
  <si>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</si>
  <si>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</si>
  <si>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</si>
  <si>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</si>
  <si>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</si>
  <si>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</si>
  <si>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</si>
  <si>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</si>
  <si>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</si>
  <si>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</si>
  <si>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</si>
  <si>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</si>
  <si>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</si>
  <si>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</si>
  <si>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</si>
  <si>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</si>
  <si>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</si>
  <si>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</si>
  <si>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</si>
  <si>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</si>
  <si>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</si>
  <si>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</si>
  <si>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</si>
  <si>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</si>
  <si>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</si>
  <si>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</si>
  <si>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</si>
  <si>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</si>
  <si>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</si>
  <si>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</si>
  <si>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</si>
  <si>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</si>
  <si>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</si>
  <si>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</si>
  <si>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</si>
  <si>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</si>
  <si>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</si>
  <si>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</si>
  <si>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</si>
  <si>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</si>
  <si>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</si>
  <si>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</si>
  <si>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</si>
  <si>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</si>
  <si>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</si>
  <si>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</si>
  <si>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</si>
  <si>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</si>
  <si>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</si>
  <si>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</si>
  <si>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</si>
  <si>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</si>
  <si>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</si>
  <si>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</si>
  <si>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</si>
  <si>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</si>
  <si>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</si>
  <si>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</si>
  <si>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</si>
  <si>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</si>
  <si>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</si>
  <si>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</si>
  <si>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</si>
  <si>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</si>
  <si>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</si>
  <si>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</si>
  <si>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</si>
  <si>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</si>
  <si>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</si>
  <si>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</si>
  <si>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</si>
  <si>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</si>
  <si>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</si>
  <si>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</si>
  <si>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</si>
  <si>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</si>
  <si>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</si>
  <si>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</si>
  <si>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</si>
  <si>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</si>
  <si>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</si>
  <si>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</si>
  <si>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</si>
  <si>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</si>
  <si>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</si>
  <si>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</si>
  <si>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</si>
  <si>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</si>
  <si>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</si>
  <si>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</si>
  <si>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</si>
  <si>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</si>
  <si>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</si>
  <si>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</si>
  <si>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</si>
  <si>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</si>
  <si>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</si>
  <si>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</si>
  <si>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</si>
  <si>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</si>
  <si>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</si>
  <si>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</si>
  <si>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</si>
  <si>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</si>
  <si>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</si>
  <si>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</si>
  <si>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</si>
  <si>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</si>
  <si>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</si>
  <si>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</si>
  <si>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</si>
  <si>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</si>
  <si>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</si>
  <si>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</si>
  <si>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</si>
  <si>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</si>
  <si>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</si>
  <si>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</si>
  <si>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</si>
  <si>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</si>
  <si>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</si>
  <si>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</si>
  <si>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</si>
  <si>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</si>
  <si>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</si>
  <si>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</si>
  <si>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</si>
  <si>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</si>
  <si>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</si>
  <si>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</si>
  <si>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</si>
  <si>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</si>
  <si>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</si>
  <si>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</si>
  <si>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</si>
  <si>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</si>
  <si>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</si>
  <si>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</si>
  <si>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</si>
  <si>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</si>
  <si>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</si>
  <si>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</si>
  <si>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</si>
  <si>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</si>
  <si>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</si>
  <si>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</si>
  <si>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</si>
  <si>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</si>
  <si>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</si>
  <si>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</si>
  <si>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</si>
  <si>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</si>
  <si>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</si>
  <si>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</si>
  <si>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</si>
  <si>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</si>
  <si>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</si>
  <si>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</si>
  <si>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</si>
  <si>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</si>
  <si>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</si>
  <si>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</si>
  <si>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</si>
  <si>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</si>
  <si>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</si>
  <si>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</si>
  <si>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</si>
  <si>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</si>
  <si>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</si>
  <si>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</si>
  <si>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</si>
  <si>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</si>
  <si>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</si>
  <si>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</si>
  <si>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</si>
  <si>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</si>
  <si>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</si>
  <si>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</si>
  <si>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</si>
  <si>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</si>
  <si>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</si>
  <si>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</si>
  <si>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</si>
  <si>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</si>
  <si>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</si>
  <si>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</si>
  <si>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</si>
  <si>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</si>
  <si>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</si>
  <si>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</si>
  <si>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</si>
  <si>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</si>
  <si>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</si>
  <si>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</si>
  <si>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</si>
  <si>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</si>
  <si>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</si>
  <si>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</si>
  <si>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</si>
  <si>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</si>
  <si>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</si>
  <si>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</si>
  <si>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</si>
  <si>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</si>
  <si>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</si>
  <si>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</si>
  <si>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</si>
  <si>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</si>
  <si>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</si>
  <si>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</si>
  <si>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</si>
  <si>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</si>
  <si>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</si>
  <si>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</si>
  <si>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</si>
  <si>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</si>
  <si>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</si>
  <si>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</si>
  <si>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</si>
  <si>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</si>
  <si>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</si>
  <si>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</si>
  <si>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</si>
  <si>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</si>
  <si>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</si>
  <si>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</si>
  <si>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</si>
  <si>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</si>
  <si>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</si>
  <si>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</si>
  <si>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</si>
  <si>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</si>
  <si>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</si>
  <si>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</si>
  <si>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</si>
  <si>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</si>
  <si>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</si>
  <si>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</si>
  <si>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</si>
  <si>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</si>
  <si>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</si>
  <si>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</si>
  <si>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</si>
  <si>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</si>
  <si>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</si>
  <si>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</si>
  <si>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</si>
  <si>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</si>
  <si>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</si>
  <si>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</si>
  <si>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</si>
  <si>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</si>
  <si>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</si>
  <si>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</si>
  <si>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</si>
  <si>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</si>
  <si>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</si>
  <si>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</si>
  <si>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</si>
  <si>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</si>
  <si>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</si>
  <si>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</si>
  <si>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</si>
  <si>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</si>
  <si>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</si>
  <si>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</si>
  <si>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</si>
  <si>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</si>
  <si>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</si>
  <si>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</si>
  <si>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</si>
  <si>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</si>
  <si>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</si>
  <si>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</si>
  <si>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</si>
  <si>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</si>
  <si>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</si>
  <si>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</si>
  <si>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</si>
  <si>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</si>
  <si>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</si>
  <si>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</si>
  <si>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</si>
  <si>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</si>
  <si>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</si>
  <si>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</si>
  <si>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</si>
  <si>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</si>
  <si>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</si>
  <si>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</si>
  <si>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</si>
  <si>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</si>
  <si>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</si>
  <si>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</si>
  <si>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</si>
  <si>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</si>
  <si>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</si>
  <si>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</si>
  <si>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</si>
  <si>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</si>
  <si>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</si>
  <si>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</si>
  <si>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</si>
  <si>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</si>
  <si>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</si>
  <si>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</si>
  <si>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</si>
  <si>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</si>
  <si>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</si>
  <si>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</si>
  <si>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</si>
  <si>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</si>
  <si>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</si>
  <si>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</si>
  <si>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</si>
  <si>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</si>
  <si>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</si>
  <si>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</si>
  <si>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</si>
  <si>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</si>
  <si>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</si>
  <si>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</si>
  <si>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</si>
  <si>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</si>
  <si>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</si>
  <si>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</si>
  <si>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</si>
  <si>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</si>
  <si>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</si>
  <si>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</si>
  <si>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</si>
  <si>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</si>
  <si>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</si>
  <si>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</si>
  <si>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</si>
  <si>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</si>
  <si>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</si>
  <si>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</si>
  <si>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</si>
  <si>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</si>
  <si>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</si>
  <si>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</si>
  <si>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</si>
  <si>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</si>
  <si>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</si>
  <si>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</si>
  <si>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</si>
  <si>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</si>
  <si>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</si>
  <si>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</si>
  <si>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</si>
  <si>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</si>
  <si>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</si>
  <si>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</si>
  <si>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</si>
  <si>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</si>
  <si>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</si>
  <si>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</si>
  <si>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</si>
  <si>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</si>
  <si>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</si>
  <si>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</si>
  <si>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</si>
  <si>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</si>
  <si>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</si>
  <si>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</si>
  <si>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</si>
  <si>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</si>
  <si>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</si>
  <si>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</si>
  <si>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</si>
  <si>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</si>
  <si>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</si>
  <si>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</si>
  <si>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</si>
  <si>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</si>
  <si>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</si>
  <si>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</si>
  <si>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</si>
  <si>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</si>
  <si>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</si>
  <si>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</si>
  <si>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</si>
  <si>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</si>
  <si>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</si>
  <si>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</si>
  <si>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</si>
  <si>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</si>
  <si>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</si>
  <si>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</si>
  <si>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</si>
  <si>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</si>
  <si>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</si>
  <si>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</si>
  <si>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</si>
  <si>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</si>
  <si>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</si>
  <si>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</si>
  <si>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</si>
  <si>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</si>
  <si>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</si>
  <si>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</si>
  <si>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</si>
  <si>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</si>
  <si>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</si>
  <si>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</si>
  <si>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</si>
  <si>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</si>
  <si>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</si>
  <si>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</si>
  <si>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</si>
  <si>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</si>
  <si>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</si>
  <si>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</si>
  <si>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</si>
  <si>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</si>
  <si>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</si>
  <si>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</si>
  <si>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</si>
  <si>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</si>
  <si>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</si>
  <si>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</si>
  <si>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</si>
  <si>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</si>
  <si>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</si>
  <si>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</si>
  <si>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</si>
  <si>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</si>
  <si>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</si>
  <si>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</si>
  <si>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</si>
  <si>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</si>
  <si>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</si>
  <si>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</si>
  <si>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</si>
  <si>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</si>
  <si>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</si>
  <si>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</si>
  <si>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</si>
  <si>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</si>
  <si>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</si>
  <si>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</si>
  <si>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</si>
  <si>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</si>
  <si>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</si>
  <si>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</si>
  <si>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</si>
  <si>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</si>
  <si>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</si>
  <si>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</si>
  <si>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</si>
  <si>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</si>
  <si>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</si>
  <si>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</si>
  <si>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</si>
  <si>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</si>
  <si>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</si>
  <si>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</si>
  <si>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</si>
  <si>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</si>
  <si>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</si>
  <si>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</si>
  <si>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</si>
  <si>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</si>
  <si>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</si>
  <si>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</si>
  <si>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</si>
  <si>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</si>
  <si>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</si>
  <si>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</si>
  <si>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</si>
  <si>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</si>
  <si>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</si>
  <si>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</si>
  <si>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</si>
  <si>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</si>
  <si>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</si>
  <si>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</si>
  <si>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</si>
  <si>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</si>
  <si>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</si>
  <si>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</si>
  <si>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</si>
  <si>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</si>
  <si>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</si>
  <si>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</si>
  <si>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</si>
  <si>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</si>
  <si>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</si>
  <si>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</si>
  <si>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</si>
  <si>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</si>
  <si>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</si>
  <si>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</si>
  <si>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</si>
  <si>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</si>
  <si>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</si>
  <si>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</si>
  <si>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</si>
  <si>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</si>
  <si>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</si>
  <si>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</si>
  <si>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</si>
  <si>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</si>
  <si>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</si>
  <si>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</si>
  <si>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</si>
  <si>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</si>
  <si>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</si>
  <si>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</si>
  <si>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</si>
  <si>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</si>
  <si>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</si>
  <si>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</si>
  <si>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</si>
  <si>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</si>
  <si>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</si>
  <si>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</si>
  <si>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</si>
  <si>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</si>
  <si>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</si>
  <si>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</si>
  <si>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</si>
  <si>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</si>
  <si>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</si>
  <si>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</si>
  <si>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</si>
  <si>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</si>
  <si>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</si>
  <si>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</si>
  <si>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</si>
  <si>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</si>
  <si>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</si>
  <si>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</si>
  <si>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</si>
  <si>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</si>
  <si>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</si>
  <si>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</si>
  <si>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</si>
  <si>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</si>
  <si>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</si>
  <si>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</si>
  <si>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</si>
  <si>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</si>
  <si>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</si>
  <si>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</si>
  <si>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</si>
  <si>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</si>
  <si>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</si>
  <si>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</si>
  <si>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</si>
  <si>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</si>
  <si>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</si>
  <si>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</si>
  <si>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</si>
  <si>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</si>
  <si>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</si>
  <si>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</si>
  <si>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</si>
  <si>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</si>
  <si>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</si>
  <si>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</si>
  <si>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</si>
  <si>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</si>
  <si>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</si>
  <si>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</si>
  <si>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</si>
  <si>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</si>
  <si>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</si>
  <si>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</si>
  <si>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</si>
  <si>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</si>
  <si>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</si>
  <si>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</si>
  <si>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</si>
  <si>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</si>
  <si>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</si>
  <si>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</si>
  <si>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</si>
  <si>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</si>
  <si>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</si>
  <si>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</si>
  <si>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</si>
  <si>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</si>
  <si>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</si>
  <si>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</si>
  <si>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</si>
  <si>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</si>
  <si>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</si>
  <si>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</si>
  <si>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</si>
  <si>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</si>
  <si>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</si>
  <si>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</si>
  <si>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</si>
  <si>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</si>
  <si>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</si>
  <si>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</si>
  <si>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</si>
  <si>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</si>
  <si>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</si>
  <si>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</si>
  <si>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</si>
  <si>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</si>
  <si>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</si>
  <si>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</si>
  <si>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</si>
  <si>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</si>
  <si>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</si>
  <si>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</si>
  <si>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</si>
  <si>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</si>
  <si>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</si>
  <si>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</si>
  <si>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</si>
  <si>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</si>
  <si>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</si>
  <si>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</si>
  <si>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</si>
  <si>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</si>
  <si>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</si>
  <si>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</si>
  <si>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</si>
  <si>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</si>
  <si>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</si>
  <si>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</si>
  <si>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</si>
  <si>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</si>
  <si>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</si>
  <si>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</si>
  <si>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</si>
  <si>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</si>
  <si>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</si>
  <si>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</si>
  <si>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</si>
  <si>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</si>
  <si>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</si>
  <si>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</si>
  <si>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</si>
  <si>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</si>
  <si>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</si>
  <si>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</si>
  <si>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</si>
  <si>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</si>
  <si>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</si>
  <si>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</si>
  <si>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</si>
  <si>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</si>
  <si>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</si>
  <si>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</si>
  <si>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</si>
  <si>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</si>
  <si>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</si>
  <si>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</si>
  <si>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</si>
  <si>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</si>
  <si>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</si>
  <si>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</si>
  <si>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</si>
  <si>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</si>
  <si>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</si>
  <si>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</si>
  <si>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</si>
  <si>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</si>
  <si>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</si>
  <si>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</si>
  <si>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</si>
  <si>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</si>
  <si>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</si>
  <si>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</si>
  <si>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</si>
  <si>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</si>
  <si>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</si>
  <si>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</si>
  <si>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</si>
  <si>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</si>
  <si>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</si>
  <si>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</si>
  <si>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</si>
  <si>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</si>
  <si>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</si>
  <si>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</si>
  <si>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</si>
  <si>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</si>
  <si>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</si>
  <si>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</si>
  <si>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</si>
  <si>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</si>
  <si>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</si>
  <si>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</si>
  <si>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</si>
  <si>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</si>
  <si>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</si>
  <si>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</si>
  <si>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</si>
  <si>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</si>
  <si>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</si>
  <si>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</si>
  <si>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</si>
  <si>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</si>
  <si>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</si>
  <si>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</si>
  <si>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</si>
  <si>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</si>
  <si>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</si>
  <si>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</si>
  <si>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</si>
  <si>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</si>
  <si>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</si>
  <si>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</si>
  <si>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</si>
  <si>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</si>
  <si>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</si>
  <si>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</si>
  <si>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</si>
  <si>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</si>
  <si>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</si>
  <si>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</si>
  <si>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</si>
  <si>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</si>
  <si>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</si>
  <si>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</si>
  <si>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</si>
  <si>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</si>
  <si>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</si>
  <si>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</si>
  <si>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</si>
  <si>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</si>
  <si>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</si>
  <si>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</si>
  <si>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</si>
  <si>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</si>
  <si>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</si>
  <si>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</si>
  <si>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</si>
  <si>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</si>
  <si>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</si>
  <si>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</si>
  <si>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</si>
  <si>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</si>
  <si>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</si>
  <si>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</si>
  <si>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</si>
  <si>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</si>
  <si>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</si>
  <si>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</si>
  <si>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</si>
  <si>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</si>
  <si>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</si>
  <si>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</si>
  <si>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</si>
  <si>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</si>
  <si>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</si>
  <si>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</si>
  <si>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</si>
  <si>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</si>
  <si>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</si>
  <si>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</si>
  <si>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</si>
  <si>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</si>
  <si>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</si>
  <si>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</si>
  <si>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</si>
  <si>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</si>
  <si>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</si>
  <si>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</si>
  <si>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</si>
  <si>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</si>
  <si>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</si>
  <si>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</si>
  <si>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</si>
  <si>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</si>
  <si>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</si>
  <si>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</si>
  <si>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</si>
  <si>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</si>
  <si>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</si>
  <si>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</si>
  <si>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</si>
  <si>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</si>
  <si>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</si>
  <si>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</si>
  <si>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</si>
  <si>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</si>
  <si>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</si>
  <si>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</si>
  <si>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</si>
  <si>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</si>
  <si>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</si>
  <si>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</si>
  <si>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</si>
  <si>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</si>
  <si>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</si>
  <si>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</si>
  <si>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</si>
  <si>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</si>
  <si>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</si>
  <si>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</si>
  <si>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</si>
  <si>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</si>
  <si>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</si>
  <si>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</si>
  <si>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</si>
  <si>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</si>
  <si>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</si>
  <si>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</si>
  <si>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</si>
  <si>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</si>
  <si>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</si>
  <si>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</si>
  <si>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</si>
  <si>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</si>
  <si>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</si>
  <si>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</si>
  <si>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</si>
  <si>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</si>
  <si>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</si>
  <si>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</si>
  <si>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</si>
  <si>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</si>
  <si>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</si>
  <si>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</si>
  <si>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</si>
  <si>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</si>
  <si>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</si>
  <si>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</si>
  <si>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</si>
  <si>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</si>
  <si>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</si>
  <si>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</si>
  <si>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</si>
  <si>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</si>
  <si>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</si>
  <si>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</si>
  <si>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</si>
  <si>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</si>
  <si>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</si>
  <si>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</si>
  <si>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</si>
  <si>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</si>
  <si>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</si>
  <si>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</si>
  <si>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</si>
  <si>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</si>
  <si>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</si>
  <si>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</si>
  <si>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</si>
  <si>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</si>
  <si>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</si>
  <si>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</si>
  <si>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</si>
  <si>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</si>
  <si>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</si>
  <si>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</si>
  <si>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</si>
  <si>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</si>
  <si>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</si>
  <si>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</si>
  <si>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</si>
  <si>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</si>
  <si>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</si>
  <si>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</si>
  <si>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</si>
  <si>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</si>
  <si>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</si>
  <si>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</si>
  <si>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</si>
  <si>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</si>
  <si>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</si>
  <si>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</si>
  <si>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</si>
  <si>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</si>
  <si>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</si>
  <si>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</si>
  <si>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</si>
  <si>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</si>
  <si>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</si>
  <si>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</si>
  <si>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</si>
  <si>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</si>
  <si>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</si>
  <si>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</si>
  <si>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</si>
  <si>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</si>
  <si>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</si>
  <si>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</si>
  <si>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</si>
  <si>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</si>
  <si>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</si>
  <si>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</si>
  <si>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</si>
  <si>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</si>
  <si>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</si>
  <si>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</si>
  <si>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</si>
  <si>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</si>
  <si>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</si>
  <si>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</si>
  <si>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</si>
  <si>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</si>
  <si>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</si>
  <si>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</si>
  <si>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</si>
  <si>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</si>
  <si>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</si>
  <si>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</si>
  <si>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</si>
  <si>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</si>
  <si>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</si>
  <si>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</si>
  <si>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</si>
  <si>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</si>
  <si>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</si>
  <si>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</si>
  <si>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</si>
  <si>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</si>
  <si>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</si>
  <si>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</si>
  <si>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</si>
  <si>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</si>
  <si>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</si>
  <si>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</si>
  <si>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</si>
  <si>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</si>
  <si>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</si>
  <si>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</si>
  <si>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</si>
  <si>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</si>
  <si>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</si>
  <si>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</si>
  <si>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</si>
  <si>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</si>
  <si>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</si>
  <si>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</si>
  <si>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</si>
  <si>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</si>
  <si>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</si>
  <si>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</si>
  <si>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</si>
  <si>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</si>
  <si>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</si>
  <si>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</si>
  <si>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</si>
  <si>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</si>
  <si>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</si>
  <si>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</si>
  <si>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</si>
  <si>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</si>
  <si>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</si>
  <si>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</si>
  <si>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</si>
  <si>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</si>
  <si>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</si>
  <si>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</si>
  <si>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</si>
  <si>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</si>
  <si>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</si>
  <si>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</si>
  <si>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</si>
  <si>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</si>
  <si>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</si>
  <si>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</si>
  <si>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</si>
  <si>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</si>
  <si>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</si>
  <si>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</si>
  <si>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</si>
  <si>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</si>
  <si>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</si>
  <si>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</si>
  <si>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</si>
  <si>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</si>
  <si>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</si>
  <si>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</si>
  <si>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</si>
  <si>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</si>
  <si>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</si>
  <si>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</si>
  <si>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</si>
  <si>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</si>
  <si>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</si>
  <si>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</si>
  <si>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</si>
  <si>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</si>
  <si>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</si>
  <si>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</si>
  <si>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</si>
  <si>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</si>
  <si>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</si>
  <si>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</si>
  <si>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</si>
  <si>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</si>
  <si>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</si>
  <si>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</si>
  <si>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</si>
  <si>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</si>
  <si>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</si>
  <si>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</si>
  <si>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</si>
  <si>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</si>
  <si>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</si>
  <si>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</si>
  <si>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</si>
  <si>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</si>
  <si>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</si>
  <si>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</si>
  <si>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</si>
  <si>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</si>
  <si>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</si>
  <si>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</si>
  <si>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</si>
  <si>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</si>
  <si>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</si>
  <si>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</si>
  <si>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</si>
  <si>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</si>
  <si>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</si>
  <si>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</si>
  <si>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</si>
  <si>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</si>
  <si>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</si>
  <si>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</si>
  <si>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</si>
  <si>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</si>
  <si>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</si>
  <si>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</si>
  <si>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</si>
  <si>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</si>
  <si>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</si>
  <si>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</si>
  <si>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</si>
  <si>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</si>
  <si>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</si>
  <si>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</si>
  <si>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</si>
  <si>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</si>
  <si>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</si>
  <si>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</si>
  <si>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</si>
  <si>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</si>
  <si>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</si>
  <si>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</si>
  <si>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</si>
  <si>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</si>
  <si>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</si>
  <si>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</si>
  <si>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</si>
  <si>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</si>
  <si>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</si>
  <si>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</si>
  <si>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</si>
  <si>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</si>
  <si>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</si>
  <si>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</si>
  <si>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</si>
  <si>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</si>
  <si>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</si>
  <si>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</si>
  <si>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</si>
  <si>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</si>
  <si>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</si>
  <si>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</si>
  <si>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</si>
  <si>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</si>
  <si>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</si>
  <si>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</si>
  <si>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</si>
  <si>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</si>
  <si>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</si>
  <si>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</si>
  <si>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</si>
  <si>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</si>
  <si>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</si>
  <si>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</si>
  <si>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</si>
  <si>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</si>
  <si>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</si>
  <si>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</si>
  <si>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</si>
  <si>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</si>
  <si>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</si>
  <si>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</si>
  <si>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</si>
  <si>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</si>
  <si>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</si>
  <si>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</si>
  <si>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</si>
  <si>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</si>
  <si>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</si>
  <si>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</si>
  <si>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</si>
  <si>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</si>
  <si>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</si>
  <si>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</si>
  <si>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</si>
  <si>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</si>
  <si>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</si>
  <si>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</si>
  <si>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</si>
  <si>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</si>
  <si>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</si>
  <si>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</si>
  <si>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</si>
  <si>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</si>
  <si>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</si>
  <si>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</si>
  <si>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</si>
  <si>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</si>
  <si>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</si>
  <si>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</si>
  <si>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</si>
  <si>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</si>
  <si>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</si>
  <si>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</si>
  <si>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</si>
  <si>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</si>
  <si>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</si>
  <si>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</si>
  <si>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</si>
  <si>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</si>
  <si>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</si>
  <si>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</si>
  <si>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</si>
  <si>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</si>
  <si>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</si>
  <si>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</si>
  <si>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</si>
  <si>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</si>
  <si>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</si>
  <si>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</si>
  <si>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</si>
  <si>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</si>
  <si>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</si>
  <si>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</si>
  <si>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</si>
  <si>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</si>
  <si>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</si>
  <si>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</si>
  <si>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</si>
  <si>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</si>
  <si>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</si>
  <si>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</si>
  <si>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</si>
  <si>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</si>
  <si>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</si>
  <si>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</si>
  <si>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</si>
  <si>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</si>
  <si>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</si>
  <si>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</si>
  <si>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</si>
  <si>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</si>
  <si>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</si>
  <si>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</si>
  <si>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</si>
  <si>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</si>
  <si>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</si>
  <si>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</si>
  <si>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</si>
  <si>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</si>
  <si>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</si>
  <si>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</si>
  <si>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</si>
  <si>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</si>
  <si>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</si>
  <si>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</si>
  <si>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</si>
  <si>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</si>
  <si>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</si>
  <si>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</si>
  <si>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</si>
  <si>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</si>
  <si>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</si>
  <si>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</si>
  <si>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</si>
  <si>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</si>
  <si>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</si>
  <si>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</si>
  <si>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</si>
  <si>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</si>
  <si>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</si>
  <si>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</si>
  <si>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</si>
  <si>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</si>
  <si>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</si>
  <si>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</si>
  <si>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</si>
  <si>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</si>
  <si>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</si>
  <si>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</si>
  <si>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</si>
  <si>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</si>
  <si>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</si>
  <si>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</si>
  <si>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</si>
  <si>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</si>
  <si>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</si>
  <si>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</si>
  <si>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</si>
  <si>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</si>
  <si>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</si>
  <si>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</si>
  <si>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</si>
  <si>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</si>
  <si>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</si>
  <si>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</si>
  <si>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</si>
  <si>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</si>
  <si>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</si>
  <si>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</si>
  <si>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</si>
  <si>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</si>
  <si>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</si>
  <si>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</si>
  <si>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</si>
  <si>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</si>
  <si>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</si>
  <si>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</si>
  <si>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</si>
  <si>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</si>
  <si>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</si>
  <si>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</si>
  <si>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</si>
  <si>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</si>
  <si>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</si>
  <si>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</si>
  <si>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</si>
  <si>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</si>
  <si>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</si>
  <si>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</si>
  <si>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</si>
  <si>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</si>
  <si>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</si>
  <si>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</si>
  <si>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</si>
  <si>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</si>
  <si>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</si>
  <si>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</si>
  <si>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</si>
  <si>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</si>
  <si>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</si>
  <si>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</si>
  <si>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</si>
  <si>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</si>
  <si>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</si>
  <si>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</si>
  <si>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</si>
  <si>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</si>
  <si>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</si>
  <si>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</si>
  <si>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</si>
  <si>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</si>
  <si>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</si>
  <si>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</si>
  <si>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</si>
  <si>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</si>
  <si>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</si>
  <si>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</si>
  <si>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</si>
  <si>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</si>
  <si>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</si>
  <si>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</si>
  <si>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</si>
  <si>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</si>
  <si>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</si>
  <si>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</si>
  <si>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</si>
  <si>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</si>
  <si>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</si>
  <si>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</si>
  <si>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</si>
  <si>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</si>
  <si>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</si>
  <si>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</si>
  <si>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</si>
  <si>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</si>
  <si>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</si>
  <si>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</si>
  <si>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</si>
  <si>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</si>
  <si>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</si>
  <si>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</si>
  <si>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</si>
  <si>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</si>
  <si>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</si>
  <si>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</si>
  <si>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</si>
  <si>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</si>
  <si>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</si>
  <si>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</si>
  <si>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</si>
  <si>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</si>
  <si>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</si>
  <si>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</si>
  <si>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</si>
  <si>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</si>
  <si>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</si>
  <si>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</si>
  <si>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</si>
  <si>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</si>
  <si>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</si>
  <si>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</si>
  <si>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</si>
  <si>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</si>
  <si>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</si>
  <si>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</si>
  <si>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</si>
  <si>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</si>
  <si>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</si>
  <si>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</si>
  <si>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</si>
  <si>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</si>
  <si>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</si>
  <si>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</si>
  <si>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</si>
  <si>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</si>
  <si>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</si>
  <si>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</si>
  <si>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</si>
  <si>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</si>
  <si>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</si>
  <si>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</si>
  <si>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</si>
  <si>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</si>
  <si>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</si>
  <si>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</si>
  <si>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</si>
  <si>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</si>
  <si>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</si>
  <si>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</si>
  <si>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</si>
  <si>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</si>
  <si>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</si>
  <si>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</si>
  <si>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</si>
  <si>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</si>
  <si>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</si>
  <si>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</si>
  <si>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</si>
  <si>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</si>
  <si>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</si>
  <si>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</si>
  <si>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</si>
  <si>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</si>
  <si>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</si>
  <si>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</si>
  <si>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</si>
  <si>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</si>
  <si>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</si>
  <si>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</si>
  <si>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</si>
  <si>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</si>
  <si>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</si>
  <si>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</si>
  <si>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</si>
  <si>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</si>
  <si>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</si>
  <si>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</si>
  <si>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</si>
  <si>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</si>
  <si>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</si>
  <si>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</si>
  <si>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</si>
  <si>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</si>
  <si>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</si>
  <si>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</si>
  <si>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</si>
  <si>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</si>
  <si>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</si>
  <si>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</si>
  <si>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</si>
  <si>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</si>
  <si>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</si>
  <si>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</si>
  <si>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</si>
  <si>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</si>
  <si>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</si>
  <si>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</si>
  <si>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</si>
  <si>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</si>
  <si>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</si>
  <si>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</si>
  <si>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</si>
  <si>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</si>
  <si>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</si>
  <si>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</si>
  <si>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</si>
  <si>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</si>
  <si>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</si>
  <si>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</si>
  <si>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</si>
  <si>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</si>
  <si>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</si>
  <si>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</si>
  <si>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</si>
  <si>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</si>
  <si>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</si>
  <si>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</si>
  <si>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</si>
  <si>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</si>
  <si>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</si>
  <si>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</si>
  <si>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</si>
  <si>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</si>
  <si>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</si>
  <si>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</si>
  <si>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</si>
  <si>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</si>
  <si>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</si>
  <si>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</si>
  <si>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</si>
  <si>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</si>
  <si>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</si>
  <si>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</si>
  <si>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</si>
  <si>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</si>
  <si>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</si>
  <si>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</si>
  <si>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</si>
  <si>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</si>
  <si>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</si>
  <si>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</si>
  <si>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</si>
  <si>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</si>
  <si>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</si>
  <si>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</si>
  <si>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</si>
  <si>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</si>
  <si>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</si>
  <si>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</si>
  <si>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</si>
  <si>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</si>
  <si>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</si>
  <si>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</si>
  <si>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</si>
  <si>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</si>
  <si>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</si>
  <si>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</si>
  <si>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</si>
  <si>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</si>
  <si>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</si>
  <si>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</si>
  <si>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</si>
  <si>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</si>
  <si>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</si>
  <si>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</si>
  <si>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</si>
  <si>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</si>
  <si>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</si>
  <si>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</si>
  <si>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</si>
  <si>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</si>
  <si>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</si>
  <si>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</si>
  <si>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</si>
  <si>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</si>
  <si>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</si>
  <si>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</si>
  <si>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</si>
  <si>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</si>
  <si>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</si>
  <si>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</si>
  <si>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</si>
  <si>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</si>
  <si>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</si>
  <si>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</si>
  <si>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</si>
  <si>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</si>
  <si>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</si>
  <si>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</si>
  <si>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</si>
  <si>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</si>
  <si>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</si>
  <si>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</si>
  <si>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</si>
  <si>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</si>
  <si>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</si>
  <si>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</si>
  <si>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</si>
  <si>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</si>
  <si>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</si>
  <si>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</si>
  <si>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</si>
  <si>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</si>
  <si>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</si>
  <si>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</si>
  <si>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</si>
  <si>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</si>
  <si>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</si>
  <si>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</si>
  <si>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</si>
  <si>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</si>
  <si>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</si>
  <si>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</si>
  <si>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</si>
  <si>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</si>
  <si>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</si>
  <si>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</si>
  <si>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</si>
  <si>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</si>
  <si>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</si>
  <si>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</si>
  <si>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</si>
  <si>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</si>
  <si>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</si>
  <si>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</si>
  <si>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</si>
  <si>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</si>
  <si>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</si>
  <si>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</si>
  <si>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</si>
  <si>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</si>
  <si>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</si>
  <si>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</si>
  <si>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</si>
  <si>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</si>
  <si>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</si>
  <si>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</si>
  <si>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</si>
  <si>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</si>
  <si>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</si>
  <si>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</si>
  <si>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</si>
  <si>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</si>
  <si>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</si>
  <si>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</si>
  <si>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</si>
  <si>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</si>
  <si>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</si>
  <si>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</si>
  <si>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</si>
  <si>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</si>
  <si>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</si>
  <si>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</si>
  <si>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</si>
  <si>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</si>
  <si>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</si>
  <si>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</si>
  <si>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</si>
  <si>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</si>
  <si>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</si>
  <si>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</si>
  <si>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</si>
  <si>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</si>
  <si>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</si>
  <si>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</si>
  <si>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</si>
  <si>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</si>
  <si>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</si>
  <si>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</si>
  <si>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</si>
  <si>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</si>
  <si>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</si>
  <si>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</si>
  <si>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</si>
  <si>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</si>
  <si>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</si>
  <si>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</si>
  <si>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</si>
  <si>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</si>
  <si>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</si>
  <si>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</si>
  <si>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</si>
  <si>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</si>
  <si>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</si>
  <si>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</si>
  <si>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</si>
  <si>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</si>
  <si>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</si>
  <si>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</si>
  <si>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</si>
  <si>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</si>
  <si>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</si>
  <si>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</si>
  <si>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</si>
  <si>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</si>
  <si>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</si>
  <si>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</si>
  <si>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</si>
  <si>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</si>
  <si>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</si>
  <si>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</si>
  <si>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</si>
  <si>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</si>
  <si>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</si>
  <si>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</si>
  <si>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</si>
  <si>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</si>
  <si>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</si>
  <si>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</si>
  <si>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</si>
  <si>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</si>
  <si>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</si>
  <si>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</si>
  <si>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</si>
  <si>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</si>
  <si>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</si>
  <si>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</si>
  <si>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</si>
  <si>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</si>
  <si>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</si>
  <si>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</si>
  <si>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</si>
  <si>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</si>
  <si>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</si>
  <si>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</si>
  <si>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</si>
  <si>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</si>
  <si>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</si>
  <si>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</si>
  <si>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</si>
  <si>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</si>
  <si>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</si>
  <si>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</si>
  <si>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</si>
  <si>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</si>
  <si>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</si>
  <si>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</si>
  <si>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</si>
  <si>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</si>
  <si>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</si>
  <si>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</si>
  <si>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</si>
  <si>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</si>
  <si>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</si>
  <si>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</si>
  <si>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</si>
  <si>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</si>
  <si>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</si>
  <si>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</si>
  <si>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</si>
  <si>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</si>
  <si>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</si>
  <si>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</si>
  <si>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</si>
  <si>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</si>
  <si>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</si>
  <si>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</si>
  <si>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</si>
  <si>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</si>
  <si>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</si>
  <si>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</si>
  <si>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</si>
  <si>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</si>
  <si>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</si>
  <si>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</si>
  <si>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</si>
  <si>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</si>
  <si>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</si>
  <si>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</si>
  <si>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</si>
  <si>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</si>
  <si>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</si>
  <si>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</si>
  <si>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</si>
  <si>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</si>
  <si>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</si>
  <si>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</si>
  <si>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</si>
  <si>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</si>
  <si>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</si>
  <si>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</si>
  <si>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</si>
  <si>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</si>
  <si>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</si>
  <si>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</si>
  <si>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</si>
  <si>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</si>
  <si>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</si>
  <si>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</si>
  <si>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</si>
  <si>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</si>
  <si>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</si>
  <si>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</si>
  <si>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</si>
  <si>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</si>
  <si>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</si>
  <si>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</si>
  <si>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</si>
  <si>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</si>
  <si>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</si>
  <si>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</si>
  <si>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</si>
  <si>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</si>
  <si>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</si>
  <si>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</si>
  <si>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</si>
  <si>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</si>
  <si>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</si>
  <si>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</si>
  <si>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</si>
  <si>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</si>
  <si>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</si>
  <si>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</si>
  <si>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</si>
  <si>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</si>
  <si>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</si>
  <si>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</si>
  <si>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</si>
  <si>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</si>
  <si>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</si>
  <si>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</si>
  <si>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</si>
  <si>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</si>
  <si>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</si>
  <si>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</si>
  <si>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</si>
  <si>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</si>
  <si>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</si>
  <si>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</si>
  <si>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</si>
  <si>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</si>
  <si>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</si>
  <si>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</si>
  <si>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</si>
  <si>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</si>
  <si>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</si>
  <si>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</si>
  <si>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</si>
  <si>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</si>
  <si>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</si>
  <si>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</si>
  <si>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</si>
  <si>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</si>
  <si>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</si>
  <si>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</si>
  <si>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</si>
  <si>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</si>
  <si>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</si>
  <si>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</si>
  <si>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</si>
  <si>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</si>
  <si>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</si>
  <si>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</si>
  <si>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</si>
  <si>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</si>
  <si>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</si>
  <si>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</si>
  <si>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</si>
  <si>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</si>
  <si>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</si>
  <si>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</si>
  <si>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</si>
  <si>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</si>
  <si>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</si>
  <si>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</si>
  <si>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</si>
  <si>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</si>
  <si>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</si>
  <si>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</si>
  <si>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</si>
  <si>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</si>
  <si>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</si>
  <si>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</si>
  <si>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</si>
  <si>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</si>
  <si>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</si>
  <si>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</si>
  <si>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</si>
  <si>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</si>
  <si>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</si>
  <si>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</si>
  <si>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</si>
  <si>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</si>
  <si>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</si>
  <si>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</si>
  <si>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</si>
  <si>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</si>
  <si>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</si>
  <si>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</si>
  <si>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</si>
  <si>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</si>
  <si>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</si>
  <si>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</si>
  <si>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</si>
  <si>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</si>
  <si>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</si>
  <si>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</si>
  <si>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</si>
  <si>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</si>
  <si>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</si>
  <si>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</si>
  <si>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</si>
  <si>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</si>
  <si>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</si>
  <si>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</si>
  <si>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</si>
  <si>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</si>
  <si>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</si>
  <si>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</si>
  <si>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</si>
  <si>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</si>
  <si>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</si>
  <si>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</si>
  <si>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</si>
  <si>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</si>
  <si>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</si>
  <si>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</si>
  <si>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</si>
  <si>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</si>
  <si>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</si>
  <si>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</si>
  <si>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</si>
  <si>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</si>
  <si>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</si>
  <si>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</si>
  <si>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</si>
  <si>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</si>
  <si>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</si>
  <si>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</si>
  <si>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</si>
  <si>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</si>
  <si>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</si>
  <si>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</si>
  <si>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</si>
  <si>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</si>
  <si>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</si>
  <si>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</si>
  <si>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</si>
  <si>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</si>
  <si>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</si>
  <si>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</si>
  <si>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</si>
  <si>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</si>
  <si>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</si>
  <si>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</si>
  <si>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</si>
  <si>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</si>
  <si>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</si>
  <si>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</si>
  <si>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</si>
  <si>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</si>
  <si>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</si>
  <si>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</si>
  <si>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</si>
  <si>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</si>
  <si>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</si>
  <si>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</si>
  <si>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</si>
  <si>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</si>
  <si>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</si>
  <si>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</si>
  <si>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</si>
  <si>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</si>
  <si>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</si>
  <si>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</si>
  <si>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</si>
  <si>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</si>
  <si>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</si>
  <si>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</si>
  <si>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</si>
  <si>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</si>
  <si>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</si>
  <si>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</si>
  <si>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</si>
  <si>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</si>
  <si>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</si>
  <si>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</si>
  <si>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</si>
  <si>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</si>
  <si>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</si>
  <si>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</si>
  <si>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</si>
  <si>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</si>
  <si>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</si>
  <si>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</si>
  <si>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</si>
  <si>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</si>
  <si>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</si>
  <si>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</si>
  <si>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</si>
  <si>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</si>
  <si>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</si>
  <si>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</si>
  <si>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</si>
  <si>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</si>
  <si>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</si>
  <si>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</si>
  <si>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</si>
  <si>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</si>
  <si>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</si>
  <si>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</si>
  <si>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</si>
  <si>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</si>
  <si>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</si>
  <si>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</si>
  <si>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</si>
  <si>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</si>
  <si>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</si>
  <si>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</si>
  <si>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</si>
  <si>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</si>
  <si>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</si>
  <si>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</si>
  <si>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</si>
  <si>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</si>
  <si>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</si>
  <si>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</si>
  <si>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</si>
  <si>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</si>
  <si>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</si>
  <si>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</si>
  <si>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</si>
  <si>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</si>
  <si>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</si>
  <si>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</si>
  <si>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</si>
  <si>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</si>
  <si>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</si>
  <si>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</si>
  <si>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</si>
  <si>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</si>
  <si>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</si>
  <si>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</si>
  <si>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</si>
  <si>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</si>
  <si>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</si>
  <si>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</si>
  <si>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</si>
  <si>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</si>
  <si>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</si>
  <si>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</si>
  <si>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</si>
  <si>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</si>
  <si>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</si>
  <si>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</si>
  <si>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</si>
  <si>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</si>
  <si>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</si>
  <si>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</si>
  <si>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</si>
  <si>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</si>
  <si>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</si>
  <si>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</si>
  <si>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</si>
  <si>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</si>
  <si>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</si>
  <si>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</si>
  <si>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</si>
  <si>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</si>
  <si>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</si>
  <si>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</si>
  <si>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</si>
  <si>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</si>
  <si>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</si>
  <si>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</si>
  <si>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</si>
  <si>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</si>
  <si>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</si>
  <si>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</si>
  <si>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</si>
  <si>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</si>
  <si>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</si>
  <si>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</si>
  <si>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</si>
  <si>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</si>
  <si>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</si>
  <si>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</si>
  <si>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</si>
  <si>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</si>
  <si>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</si>
  <si>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</si>
  <si>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</si>
  <si>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</si>
  <si>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</si>
  <si>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</si>
  <si>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</si>
  <si>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</si>
  <si>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</si>
  <si>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</si>
  <si>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</si>
  <si>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</si>
  <si>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</si>
  <si>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</si>
  <si>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</si>
  <si>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</si>
  <si>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</si>
  <si>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</si>
  <si>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</si>
  <si>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</si>
  <si>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</si>
  <si>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</si>
  <si>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</si>
  <si>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</si>
  <si>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</si>
  <si>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</si>
  <si>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</si>
  <si>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</si>
  <si>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</si>
  <si>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</si>
  <si>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</si>
  <si>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</si>
  <si>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</si>
  <si>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</si>
  <si>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</si>
  <si>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</si>
  <si>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</si>
  <si>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</si>
  <si>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</si>
  <si>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</si>
  <si>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</si>
  <si>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</si>
  <si>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</si>
  <si>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</si>
  <si>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</si>
  <si>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</si>
  <si>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</si>
  <si>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</si>
  <si>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</si>
  <si>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</si>
  <si>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</si>
  <si>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</si>
  <si>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</si>
  <si>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</si>
  <si>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</si>
  <si>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</si>
  <si>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</si>
  <si>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</si>
  <si>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</si>
  <si>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</si>
  <si>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</si>
  <si>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</si>
  <si>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</si>
  <si>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</si>
  <si>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</si>
  <si>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</si>
  <si>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</si>
  <si>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</si>
  <si>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</si>
  <si>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</si>
  <si>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</si>
  <si>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</si>
  <si>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</si>
  <si>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</si>
  <si>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</si>
  <si>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</si>
  <si>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</si>
  <si>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</si>
  <si>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</si>
  <si>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</si>
  <si>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</si>
  <si>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</si>
  <si>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</si>
  <si>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</si>
  <si>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</si>
  <si>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</si>
  <si>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</si>
  <si>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</si>
  <si>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</si>
  <si>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</si>
  <si>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</si>
  <si>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</si>
  <si>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</si>
  <si>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</si>
  <si>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</si>
  <si>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</si>
  <si>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</si>
  <si>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</si>
  <si>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</si>
  <si>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</si>
  <si>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</si>
  <si>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</si>
  <si>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</si>
  <si>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</si>
  <si>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</si>
  <si>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</si>
  <si>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</si>
  <si>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</si>
  <si>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</si>
  <si>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</si>
  <si>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</si>
  <si>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</si>
  <si>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</si>
  <si>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</si>
  <si>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</si>
  <si>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</si>
  <si>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</si>
  <si>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</si>
  <si>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</si>
  <si>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</si>
  <si>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</si>
  <si>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</si>
  <si>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</si>
  <si>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</si>
  <si>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</si>
  <si>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</si>
  <si>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</si>
  <si>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</si>
  <si>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</si>
  <si>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</si>
  <si>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</si>
  <si>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</si>
  <si>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</si>
  <si>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</si>
  <si>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</si>
  <si>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</si>
  <si>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</si>
  <si>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</si>
  <si>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</si>
  <si>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</si>
  <si>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</si>
  <si>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</si>
  <si>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</si>
  <si>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</si>
  <si>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</si>
  <si>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</si>
  <si>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</si>
  <si>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</si>
  <si>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</si>
  <si>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</si>
  <si>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</si>
  <si>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</si>
  <si>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</si>
  <si>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</si>
  <si>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</si>
  <si>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</si>
  <si>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</si>
  <si>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</si>
  <si>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</si>
  <si>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</si>
  <si>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</si>
  <si>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</si>
  <si>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</si>
  <si>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</si>
  <si>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</si>
  <si>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</si>
  <si>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</si>
  <si>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</si>
  <si>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</si>
  <si>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</si>
  <si>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</si>
  <si>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</si>
  <si>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</si>
  <si>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</si>
  <si>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</si>
  <si>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</si>
  <si>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</si>
  <si>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</si>
  <si>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</si>
  <si>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</si>
  <si>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</si>
  <si>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</si>
  <si>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</si>
  <si>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</si>
  <si>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</si>
  <si>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</si>
  <si>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</si>
  <si>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</si>
  <si>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</si>
  <si>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</si>
  <si>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</si>
  <si>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</si>
  <si>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</si>
  <si>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</si>
  <si>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</si>
  <si>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</si>
  <si>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</si>
  <si>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</si>
  <si>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</si>
  <si>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</si>
  <si>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</si>
  <si>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</si>
  <si>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</si>
  <si>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</si>
  <si>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</si>
  <si>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</si>
  <si>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</si>
  <si>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</si>
  <si>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</si>
  <si>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</si>
  <si>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</si>
  <si>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</si>
  <si>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</si>
  <si>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</si>
  <si>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</si>
  <si>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</si>
  <si>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</si>
  <si>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</si>
  <si>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</si>
  <si>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</si>
  <si>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</si>
  <si>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</si>
  <si>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</si>
  <si>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</si>
  <si>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</si>
  <si>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</si>
  <si>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</si>
  <si>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</si>
  <si>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</si>
  <si>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</si>
  <si>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</si>
  <si>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</si>
  <si>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</si>
  <si>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</si>
  <si>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</si>
  <si>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</si>
  <si>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</si>
  <si>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</si>
  <si>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</si>
  <si>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</si>
  <si>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</si>
  <si>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</si>
  <si>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</si>
  <si>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</si>
  <si>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</si>
  <si>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</si>
  <si>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</si>
  <si>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</si>
  <si>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</si>
  <si>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</si>
  <si>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</si>
  <si>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</si>
  <si>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</si>
  <si>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</si>
  <si>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</si>
  <si>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</si>
  <si>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</si>
  <si>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</si>
  <si>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</si>
  <si>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</si>
  <si>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</si>
  <si>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</si>
  <si>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</si>
  <si>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</si>
  <si>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</si>
  <si>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</si>
  <si>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</si>
  <si>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</si>
  <si>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</si>
  <si>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</si>
  <si>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</si>
  <si>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</si>
  <si>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</si>
  <si>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</si>
  <si>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</si>
  <si>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</si>
  <si>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</si>
  <si>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</si>
  <si>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</si>
  <si>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</si>
  <si>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</si>
  <si>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</si>
  <si>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</si>
  <si>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</si>
  <si>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</si>
  <si>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</si>
  <si>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</si>
  <si>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</si>
  <si>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</si>
  <si>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</si>
  <si>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</si>
  <si>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</si>
  <si>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</si>
  <si>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</si>
  <si>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</si>
  <si>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</si>
  <si>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</si>
  <si>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</si>
  <si>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</si>
  <si>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</si>
  <si>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</si>
  <si>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</si>
  <si>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</si>
  <si>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</si>
  <si>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</si>
  <si>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</si>
  <si>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</si>
  <si>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</si>
  <si>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</si>
  <si>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</si>
  <si>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</si>
  <si>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</si>
  <si>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</si>
  <si>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</si>
  <si>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</si>
  <si>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</si>
  <si>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</si>
  <si>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</si>
  <si>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</si>
  <si>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</si>
  <si>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</si>
  <si>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</si>
  <si>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</si>
  <si>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</si>
  <si>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</si>
  <si>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</si>
  <si>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</si>
  <si>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</si>
  <si>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</si>
  <si>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</si>
  <si>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</si>
  <si>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</si>
  <si>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</si>
  <si>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</si>
  <si>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</si>
  <si>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</si>
  <si>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</si>
  <si>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</si>
  <si>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</si>
  <si>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</si>
  <si>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</si>
  <si>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</si>
  <si>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</si>
  <si>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</si>
  <si>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</si>
  <si>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</si>
  <si>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</si>
  <si>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</si>
  <si>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</si>
  <si>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</si>
  <si>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</si>
  <si>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</si>
  <si>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</si>
  <si>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</si>
  <si>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</si>
  <si>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</si>
  <si>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</si>
  <si>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</si>
  <si>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</si>
  <si>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</si>
  <si>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</si>
  <si>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</si>
  <si>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</si>
  <si>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</si>
  <si>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</si>
  <si>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</si>
  <si>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</si>
  <si>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</si>
  <si>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</si>
  <si>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</si>
  <si>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</si>
  <si>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</si>
  <si>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</si>
  <si>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</si>
  <si>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</si>
  <si>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</si>
  <si>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</si>
  <si>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</si>
  <si>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</si>
  <si>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</si>
  <si>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</si>
  <si>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</si>
  <si>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</si>
  <si>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</si>
  <si>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</si>
  <si>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</si>
  <si>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</si>
  <si>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</si>
  <si>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</si>
  <si>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</si>
  <si>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</si>
  <si>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</si>
  <si>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</si>
  <si>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</si>
  <si>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</si>
  <si>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</si>
  <si>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</si>
  <si>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</si>
  <si>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</si>
  <si>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</si>
  <si>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</si>
  <si>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</si>
  <si>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</si>
  <si>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</si>
  <si>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</si>
  <si>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</si>
  <si>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</si>
  <si>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</si>
  <si>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</si>
  <si>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</si>
  <si>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</si>
  <si>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</si>
  <si>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</si>
  <si>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</si>
  <si>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</si>
  <si>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</si>
  <si>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</si>
  <si>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</si>
  <si>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</si>
  <si>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</si>
  <si>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</si>
  <si>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</si>
  <si>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</si>
  <si>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</si>
  <si>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</si>
  <si>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</si>
  <si>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</si>
  <si>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</si>
  <si>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</si>
  <si>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</si>
  <si>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</si>
  <si>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</si>
  <si>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</si>
  <si>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</si>
  <si>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</si>
  <si>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</si>
  <si>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</si>
  <si>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</si>
  <si>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</si>
  <si>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</si>
  <si>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</si>
  <si>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</si>
  <si>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</si>
  <si>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</si>
  <si>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</si>
  <si>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</si>
  <si>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</si>
  <si>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</si>
  <si>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</si>
  <si>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</si>
  <si>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</si>
  <si>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</si>
  <si>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</si>
  <si>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</si>
  <si>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</si>
  <si>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</si>
  <si>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</si>
  <si>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</si>
  <si>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</si>
  <si>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</si>
  <si>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</si>
  <si>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</si>
  <si>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</si>
  <si>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</si>
  <si>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</si>
  <si>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</si>
  <si>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</si>
  <si>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</si>
  <si>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</si>
  <si>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</si>
  <si>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</si>
  <si>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</si>
  <si>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</si>
  <si>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</si>
  <si>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</si>
  <si>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</si>
  <si>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</si>
  <si>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</si>
  <si>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</si>
  <si>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</si>
  <si>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</si>
  <si>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</si>
  <si>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</si>
  <si>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</si>
  <si>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</si>
  <si>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</si>
  <si>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</si>
  <si>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</si>
  <si>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</si>
  <si>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</si>
  <si>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</si>
  <si>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</si>
  <si>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</si>
  <si>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</si>
  <si>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</si>
  <si>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</si>
  <si>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</si>
  <si>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</si>
  <si>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</si>
  <si>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</si>
  <si>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</si>
  <si>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</si>
  <si>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</si>
  <si>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</si>
  <si>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</si>
  <si>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</si>
  <si>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</si>
  <si>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</si>
  <si>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</si>
  <si>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</si>
  <si>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</si>
  <si>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</si>
  <si>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</si>
  <si>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</si>
  <si>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</si>
  <si>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</si>
  <si>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</si>
  <si>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</si>
  <si>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</si>
  <si>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</si>
  <si>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</si>
  <si>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</si>
  <si>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</si>
  <si>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</si>
  <si>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</si>
  <si>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</si>
  <si>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</si>
  <si>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</si>
  <si>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</si>
  <si>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</si>
  <si>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</si>
  <si>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</si>
  <si>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</si>
  <si>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</si>
  <si>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</si>
  <si>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</si>
  <si>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</si>
  <si>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</si>
  <si>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</si>
  <si>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</si>
  <si>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</si>
  <si>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</si>
  <si>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</si>
  <si>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</si>
  <si>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</si>
  <si>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</si>
  <si>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</si>
  <si>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</si>
  <si>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</si>
  <si>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</si>
  <si>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</si>
  <si>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</si>
  <si>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</si>
  <si>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</si>
  <si>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</si>
  <si>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</si>
  <si>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</si>
  <si>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</si>
  <si>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</si>
  <si>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</si>
  <si>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</si>
  <si>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</si>
  <si>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</si>
  <si>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</si>
  <si>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</si>
  <si>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</si>
  <si>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</si>
  <si>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</si>
  <si>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</si>
  <si>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</si>
  <si>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</si>
  <si>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</si>
  <si>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</si>
  <si>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</si>
  <si>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</si>
  <si>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</si>
  <si>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</si>
  <si>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</si>
  <si>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</si>
  <si>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</si>
  <si>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</si>
  <si>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</si>
  <si>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</si>
  <si>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</si>
  <si>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</si>
  <si>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</si>
  <si>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</si>
  <si>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</si>
  <si>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</si>
  <si>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</si>
  <si>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</si>
  <si>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</si>
  <si>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</si>
  <si>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</si>
  <si>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</si>
  <si>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</si>
  <si>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</si>
  <si>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</si>
  <si>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</si>
  <si>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</si>
  <si>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</si>
  <si>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</si>
  <si>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</si>
  <si>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</si>
  <si>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</si>
  <si>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</si>
  <si>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</si>
  <si>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</si>
  <si>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</si>
  <si>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</si>
  <si>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</si>
  <si>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</si>
  <si>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</si>
  <si>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</si>
  <si>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</si>
  <si>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</si>
  <si>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</si>
  <si>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</si>
  <si>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</si>
  <si>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</si>
  <si>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</si>
  <si>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</si>
  <si>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</si>
  <si>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</si>
  <si>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</si>
  <si>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</si>
  <si>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</si>
  <si>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</si>
  <si>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</si>
  <si>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</si>
  <si>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</si>
  <si>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</si>
  <si>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</si>
  <si>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</si>
  <si>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</si>
  <si>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</si>
  <si>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</si>
  <si>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</si>
  <si>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</si>
  <si>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</si>
  <si>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</si>
  <si>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</si>
  <si>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</si>
  <si>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</si>
  <si>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</si>
  <si>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</si>
  <si>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</si>
  <si>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</si>
  <si>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</si>
  <si>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</si>
  <si>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</si>
  <si>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</si>
  <si>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</si>
  <si>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</si>
  <si>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</si>
  <si>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</si>
  <si>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</si>
  <si>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</si>
  <si>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</si>
  <si>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</si>
  <si>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</si>
  <si>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</si>
  <si>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</si>
  <si>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</si>
  <si>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</si>
  <si>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</si>
  <si>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</si>
  <si>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</si>
  <si>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</si>
  <si>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</si>
  <si>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</si>
  <si>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</si>
  <si>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</si>
  <si>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</si>
  <si>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</si>
  <si>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</si>
  <si>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</si>
  <si>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</si>
  <si>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</si>
  <si>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</si>
  <si>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</si>
  <si>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</si>
  <si>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</si>
  <si>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</si>
  <si>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</si>
  <si>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</si>
  <si>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</si>
  <si>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</si>
  <si>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</si>
  <si>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</si>
  <si>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</si>
  <si>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</si>
  <si>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</si>
  <si>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</si>
  <si>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</si>
  <si>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</si>
  <si>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</si>
  <si>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</si>
  <si>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</si>
  <si>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</si>
  <si>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</si>
  <si>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</si>
  <si>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</si>
  <si>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</si>
  <si>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</si>
  <si>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</si>
  <si>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</si>
  <si>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</si>
  <si>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</si>
  <si>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</si>
  <si>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</si>
  <si>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</si>
  <si>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</si>
  <si>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</si>
  <si>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</si>
  <si>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</si>
  <si>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</si>
  <si>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</si>
  <si>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</si>
  <si>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</si>
  <si>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</si>
  <si>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</si>
  <si>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</si>
  <si>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</si>
  <si>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</si>
  <si>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</si>
  <si>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</si>
  <si>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</si>
  <si>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</si>
  <si>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</si>
  <si>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</si>
  <si>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</si>
  <si>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</si>
  <si>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</si>
  <si>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</si>
  <si>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</si>
  <si>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</si>
  <si>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</si>
  <si>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</si>
  <si>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</si>
  <si>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</si>
  <si>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</si>
  <si>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</si>
  <si>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</si>
  <si>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</si>
  <si>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</si>
  <si>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</si>
  <si>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</si>
  <si>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</si>
  <si>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</si>
  <si>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</si>
  <si>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</si>
  <si>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</si>
  <si>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</si>
  <si>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</si>
  <si>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</si>
  <si>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</si>
  <si>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</si>
  <si>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</si>
  <si>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</si>
  <si>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</si>
  <si>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</si>
  <si>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</si>
  <si>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</si>
  <si>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</si>
  <si>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</si>
  <si>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</si>
  <si>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</si>
  <si>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</si>
  <si>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</si>
  <si>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</si>
  <si>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</si>
  <si>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</si>
  <si>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</si>
  <si>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</si>
  <si>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</si>
  <si>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</si>
  <si>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</si>
  <si>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</si>
  <si>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</si>
  <si>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</si>
  <si>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</si>
  <si>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</si>
  <si>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</si>
  <si>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</si>
  <si>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</si>
  <si>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</si>
  <si>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</si>
  <si>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</si>
  <si>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</si>
  <si>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</si>
  <si>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</si>
  <si>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</si>
  <si>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</si>
  <si>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</si>
  <si>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</si>
  <si>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</si>
  <si>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</si>
  <si>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</si>
  <si>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</si>
  <si>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</si>
  <si>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</si>
  <si>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</si>
  <si>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</si>
  <si>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</si>
  <si>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</si>
  <si>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</si>
  <si>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</si>
  <si>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</si>
  <si>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</si>
  <si>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</si>
  <si>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</si>
  <si>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</si>
  <si>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</si>
  <si>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</si>
  <si>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</si>
  <si>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</si>
  <si>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</si>
  <si>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</si>
  <si>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</si>
  <si>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</si>
  <si>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</si>
  <si>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</si>
  <si>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</si>
  <si>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</si>
  <si>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</si>
  <si>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</si>
  <si>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</si>
  <si>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</si>
  <si>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</si>
  <si>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</si>
  <si>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</si>
  <si>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</si>
  <si>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</si>
  <si>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</si>
  <si>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</si>
  <si>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</si>
  <si>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</si>
  <si>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</si>
  <si>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</si>
  <si>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</si>
  <si>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</si>
  <si>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</si>
  <si>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</si>
  <si>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</si>
  <si>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</si>
  <si>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</si>
  <si>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</si>
  <si>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</si>
  <si>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</si>
  <si>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</si>
  <si>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</si>
  <si>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</si>
  <si>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</si>
  <si>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</si>
  <si>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</si>
  <si>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</si>
  <si>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</si>
  <si>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</si>
  <si>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</si>
  <si>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</si>
  <si>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</si>
  <si>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</si>
  <si>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</si>
  <si>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</si>
  <si>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</si>
  <si>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</si>
  <si>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</si>
  <si>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</si>
  <si>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</si>
  <si>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</si>
  <si>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</si>
  <si>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</si>
  <si>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</si>
  <si>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</si>
  <si>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</si>
  <si>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</si>
  <si>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</si>
  <si>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</si>
  <si>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</si>
  <si>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</si>
  <si>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</si>
  <si>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</si>
  <si>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</si>
  <si>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</si>
  <si>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</si>
  <si>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</si>
  <si>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</si>
  <si>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</si>
  <si>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</si>
  <si>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</si>
  <si>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</si>
  <si>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</si>
  <si>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</si>
  <si>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</si>
  <si>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</si>
  <si>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</si>
  <si>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</si>
  <si>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</si>
  <si>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</si>
  <si>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</si>
  <si>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</si>
  <si>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</si>
  <si>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</si>
  <si>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</si>
  <si>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</si>
  <si>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</si>
  <si>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</si>
  <si>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</si>
  <si>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</si>
  <si>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</si>
  <si>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</si>
  <si>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</si>
  <si>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</si>
  <si>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</si>
  <si>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</si>
  <si>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</si>
  <si>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</si>
  <si>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</si>
  <si>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</si>
  <si>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</si>
  <si>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</si>
  <si>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</si>
  <si>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</si>
  <si>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</si>
  <si>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</si>
  <si>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</si>
  <si>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</si>
  <si>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</si>
  <si>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</si>
  <si>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</si>
  <si>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</si>
  <si>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</si>
  <si>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</si>
  <si>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</si>
  <si>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</si>
  <si>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</si>
  <si>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</si>
  <si>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</si>
  <si>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</si>
  <si>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</si>
  <si>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</si>
  <si>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</si>
  <si>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</si>
  <si>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</si>
  <si>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</si>
  <si>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</si>
  <si>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</si>
  <si>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</si>
  <si>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</si>
  <si>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</si>
  <si>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</si>
  <si>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</si>
  <si>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</si>
  <si>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</si>
  <si>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</si>
  <si>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</si>
  <si>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</si>
  <si>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</si>
  <si>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</si>
  <si>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</si>
  <si>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</si>
  <si>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</si>
  <si>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</si>
  <si>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</si>
  <si>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</si>
  <si>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</si>
  <si>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</si>
  <si>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</si>
  <si>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</si>
  <si>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</si>
  <si>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</si>
  <si>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</si>
  <si>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</si>
  <si>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</si>
  <si>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</si>
  <si>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</si>
  <si>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</si>
  <si>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</si>
  <si>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</si>
  <si>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</si>
  <si>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</si>
  <si>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</si>
  <si>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</si>
  <si>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</si>
  <si>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</si>
  <si>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</si>
  <si>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</si>
  <si>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</si>
  <si>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</si>
  <si>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</si>
  <si>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</si>
  <si>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</si>
  <si>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</si>
  <si>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</si>
  <si>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</si>
  <si>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</si>
  <si>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</si>
  <si>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</si>
  <si>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</si>
  <si>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</si>
  <si>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</si>
  <si>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</si>
  <si>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</si>
  <si>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</si>
  <si>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</si>
  <si>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</si>
  <si>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</si>
  <si>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</si>
  <si>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</si>
  <si>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</si>
  <si>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</si>
  <si>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</si>
  <si>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</si>
  <si>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</si>
  <si>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</si>
  <si>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</si>
  <si>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</si>
  <si>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</si>
  <si>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</si>
  <si>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</si>
  <si>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</si>
  <si>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</si>
  <si>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</si>
  <si>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</si>
  <si>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</si>
  <si>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</si>
  <si>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</si>
  <si>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</si>
  <si>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</si>
  <si>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</si>
  <si>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</si>
  <si>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</si>
  <si>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</si>
  <si>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</si>
  <si>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</si>
  <si>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</si>
  <si>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</si>
  <si>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</si>
  <si>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</si>
  <si>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</si>
  <si>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</si>
  <si>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</si>
  <si>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</si>
  <si>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</si>
  <si>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</si>
  <si>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</si>
  <si>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</si>
  <si>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</si>
  <si>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</si>
  <si>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</si>
  <si>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</si>
  <si>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</si>
  <si>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</si>
  <si>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</si>
  <si>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</si>
  <si>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</si>
  <si>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</si>
  <si>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</si>
  <si>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</si>
  <si>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</si>
  <si>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</si>
  <si>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</si>
  <si>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</si>
  <si>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</si>
  <si>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</si>
  <si>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</si>
  <si>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</si>
  <si>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</si>
  <si>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</si>
  <si>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</si>
  <si>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</si>
  <si>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</si>
  <si>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</si>
  <si>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</si>
  <si>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</si>
  <si>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</si>
  <si>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</si>
  <si>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</si>
  <si>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</si>
  <si>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</si>
  <si>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</si>
  <si>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</si>
  <si>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</si>
  <si>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</si>
  <si>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</si>
  <si>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</si>
  <si>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</si>
  <si>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</si>
  <si>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</si>
  <si>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</si>
  <si>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</si>
  <si>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</si>
  <si>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</si>
  <si>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</si>
  <si>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</si>
  <si>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</si>
  <si>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</si>
  <si>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</si>
  <si>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</si>
  <si>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</si>
  <si>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</si>
  <si>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</si>
  <si>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</si>
  <si>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</si>
  <si>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</si>
  <si>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</si>
  <si>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</si>
  <si>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</si>
  <si>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</si>
  <si>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</si>
  <si>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</si>
  <si>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</si>
  <si>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</si>
  <si>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</si>
  <si>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</si>
  <si>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</si>
  <si>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</si>
  <si>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</si>
  <si>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</si>
  <si>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</si>
  <si>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</si>
  <si>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</si>
  <si>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</si>
  <si>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</si>
  <si>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</si>
  <si>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</si>
  <si>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</si>
  <si>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</si>
  <si>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</si>
  <si>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</si>
  <si>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</si>
  <si>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</si>
  <si>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</si>
  <si>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</si>
  <si>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</si>
  <si>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</si>
  <si>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</si>
  <si>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</si>
  <si>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</si>
  <si>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</si>
  <si>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</si>
  <si>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</si>
  <si>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</si>
  <si>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</si>
  <si>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</si>
  <si>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</si>
  <si>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</si>
  <si>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</si>
  <si>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</si>
  <si>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</si>
  <si>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</si>
  <si>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</si>
  <si>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</si>
  <si>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</si>
  <si>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</si>
  <si>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</si>
  <si>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</si>
  <si>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</si>
  <si>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</si>
  <si>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</si>
  <si>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</si>
  <si>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</si>
  <si>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</si>
  <si>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</si>
  <si>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</si>
  <si>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</si>
  <si>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</si>
  <si>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</si>
  <si>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</si>
  <si>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</si>
  <si>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</si>
  <si>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</si>
  <si>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</si>
  <si>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</si>
  <si>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</si>
  <si>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</si>
  <si>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</si>
  <si>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</si>
  <si>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</si>
  <si>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</si>
  <si>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</si>
  <si>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</si>
  <si>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</si>
  <si>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</si>
  <si>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</si>
  <si>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</si>
  <si>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</si>
  <si>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</si>
  <si>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</si>
  <si>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</si>
  <si>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</si>
  <si>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</si>
  <si>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</si>
  <si>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</si>
  <si>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</si>
  <si>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</si>
  <si>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</si>
  <si>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</si>
  <si>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</si>
  <si>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</si>
  <si>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</si>
  <si>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</si>
  <si>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</si>
  <si>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</si>
  <si>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</si>
  <si>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</si>
  <si>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</si>
  <si>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</si>
  <si>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</si>
  <si>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</si>
  <si>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</si>
  <si>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</si>
  <si>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</si>
  <si>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</si>
  <si>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</si>
  <si>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</si>
  <si>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</si>
  <si>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</si>
  <si>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</si>
  <si>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</si>
  <si>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</si>
  <si>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</si>
  <si>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</si>
  <si>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</si>
  <si>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</si>
  <si>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</si>
  <si>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</si>
  <si>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</si>
  <si>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</si>
  <si>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</si>
  <si>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</si>
  <si>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</si>
  <si>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</si>
  <si>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</si>
  <si>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</si>
  <si>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</si>
  <si>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</si>
  <si>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</si>
  <si>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</si>
  <si>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</si>
  <si>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</si>
  <si>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</si>
  <si>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</si>
  <si>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</si>
  <si>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</si>
  <si>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</si>
  <si>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</si>
  <si>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</si>
  <si>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</si>
  <si>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</si>
  <si>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</si>
  <si>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</si>
  <si>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</si>
  <si>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</si>
  <si>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</si>
  <si>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</si>
  <si>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</si>
  <si>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</si>
  <si>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</si>
  <si>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</si>
  <si>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</si>
  <si>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</si>
  <si>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</si>
  <si>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</si>
  <si>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</si>
  <si>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</si>
  <si>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</si>
  <si>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</si>
  <si>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</si>
  <si>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</si>
  <si>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</si>
  <si>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</si>
  <si>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</si>
  <si>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</si>
  <si>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</si>
  <si>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</si>
  <si>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</si>
  <si>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</si>
  <si>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</si>
  <si>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</si>
  <si>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</si>
  <si>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</si>
  <si>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</si>
  <si>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</si>
  <si>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</si>
  <si>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</si>
  <si>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</si>
  <si>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</si>
  <si>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</si>
  <si>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</si>
  <si>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</si>
  <si>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</si>
  <si>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</si>
  <si>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</si>
  <si>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</si>
  <si>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</si>
  <si>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</si>
  <si>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</si>
  <si>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</si>
  <si>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</si>
  <si>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</si>
  <si>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</si>
  <si>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</si>
  <si>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</si>
  <si>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</si>
  <si>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</si>
  <si>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</si>
  <si>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</si>
  <si>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</si>
  <si>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</si>
  <si>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</si>
  <si>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</si>
  <si>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</si>
  <si>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</si>
  <si>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</si>
  <si>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</si>
  <si>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</si>
  <si>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</si>
  <si>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</si>
  <si>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</si>
  <si>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</si>
  <si>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</si>
  <si>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</si>
  <si>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</si>
  <si>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</si>
  <si>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</si>
  <si>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</si>
  <si>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</si>
  <si>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</si>
  <si>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</si>
  <si>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</si>
  <si>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</si>
  <si>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</si>
  <si>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</si>
  <si>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</si>
  <si>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</si>
  <si>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</si>
  <si>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</si>
  <si>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</si>
  <si>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</si>
  <si>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</si>
  <si>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</si>
  <si>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</si>
  <si>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</si>
  <si>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</si>
  <si>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</si>
  <si>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</si>
  <si>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</si>
  <si>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</si>
  <si>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</si>
  <si>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</si>
  <si>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</si>
  <si>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</si>
  <si>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</si>
  <si>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</si>
  <si>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</si>
  <si>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</si>
  <si>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</si>
  <si>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</si>
  <si>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</si>
  <si>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</si>
  <si>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</si>
  <si>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</si>
  <si>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</si>
  <si>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</si>
  <si>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</si>
  <si>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</si>
  <si>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</si>
  <si>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</si>
  <si>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</si>
  <si>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</si>
  <si>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</si>
  <si>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</si>
  <si>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</si>
  <si>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</si>
  <si>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</si>
  <si>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</si>
  <si>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</si>
  <si>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</si>
  <si>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</si>
  <si>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</si>
  <si>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</si>
  <si>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</si>
  <si>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</si>
  <si>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</si>
  <si>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</si>
  <si>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</si>
  <si>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</si>
  <si>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</si>
  <si>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</si>
  <si>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</si>
  <si>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</si>
  <si>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</si>
  <si>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</si>
  <si>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</si>
  <si>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</si>
  <si>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</si>
  <si>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</si>
  <si>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</si>
  <si>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</si>
  <si>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</si>
  <si>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</si>
  <si>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</si>
  <si>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</si>
  <si>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</si>
  <si>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</si>
  <si>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</si>
  <si>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</si>
  <si>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</si>
  <si>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</si>
  <si>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</si>
  <si>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</si>
  <si>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</si>
  <si>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</si>
  <si>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</si>
  <si>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</si>
  <si>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</si>
  <si>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</si>
  <si>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</si>
  <si>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</si>
  <si>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</si>
  <si>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</si>
  <si>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</si>
  <si>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</si>
  <si>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</si>
  <si>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</si>
  <si>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</si>
  <si>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</si>
  <si>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</si>
  <si>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</si>
  <si>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</si>
  <si>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</si>
  <si>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</si>
  <si>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</si>
  <si>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</si>
  <si>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</si>
  <si>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</si>
  <si>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</si>
  <si>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</si>
  <si>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</si>
  <si>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</si>
  <si>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</si>
  <si>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</si>
  <si>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</si>
  <si>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</si>
  <si>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</si>
  <si>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</si>
  <si>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</si>
  <si>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</si>
  <si>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</si>
  <si>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</si>
  <si>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</si>
  <si>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</si>
  <si>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</si>
  <si>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</si>
  <si>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</si>
  <si>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</si>
  <si>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</si>
  <si>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</si>
  <si>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</si>
  <si>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</si>
  <si>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</si>
  <si>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</si>
  <si>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</si>
  <si>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</si>
  <si>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</si>
  <si>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</si>
  <si>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</si>
  <si>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</si>
  <si>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</si>
  <si>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</si>
  <si>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</si>
  <si>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</si>
  <si>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</si>
  <si>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</si>
  <si>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</si>
  <si>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</si>
  <si>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</si>
  <si>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</si>
  <si>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</si>
  <si>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</si>
  <si>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</si>
  <si>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</si>
  <si>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</si>
  <si>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</si>
  <si>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</si>
  <si>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</si>
  <si>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</si>
  <si>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</si>
  <si>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</si>
  <si>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</si>
  <si>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</si>
  <si>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</si>
  <si>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</si>
  <si>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</si>
  <si>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</si>
  <si>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</si>
  <si>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</si>
  <si>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</si>
  <si>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</si>
  <si>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</si>
  <si>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</si>
  <si>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</si>
  <si>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</si>
  <si>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</si>
  <si>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</si>
  <si>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</si>
  <si>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</si>
  <si>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</si>
  <si>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</si>
  <si>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</si>
  <si>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</si>
  <si>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</si>
  <si>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</si>
  <si>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</si>
  <si>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</si>
  <si>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</si>
  <si>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</si>
  <si>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</si>
  <si>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</si>
  <si>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</si>
  <si>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</si>
  <si>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</si>
  <si>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</si>
  <si>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</si>
  <si>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</si>
  <si>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</si>
  <si>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</si>
  <si>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</si>
  <si>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</si>
  <si>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</si>
  <si>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</si>
  <si>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</si>
  <si>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</si>
  <si>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</si>
  <si>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</si>
  <si>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</si>
  <si>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</si>
  <si>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</si>
  <si>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</si>
  <si>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</si>
  <si>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</si>
  <si>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</si>
  <si>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</si>
  <si>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</si>
  <si>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</si>
  <si>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</si>
  <si>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</si>
  <si>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</si>
  <si>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</si>
  <si>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</si>
  <si>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</si>
  <si>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</si>
  <si>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</si>
  <si>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</si>
  <si>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</si>
  <si>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</si>
  <si>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</si>
  <si>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</si>
  <si>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</si>
  <si>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</si>
  <si>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</si>
  <si>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</si>
  <si>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</si>
  <si>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</si>
  <si>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</si>
  <si>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</si>
  <si>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</si>
  <si>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</si>
  <si>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</si>
  <si>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</si>
  <si>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</si>
  <si>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</si>
  <si>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</si>
  <si>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</si>
  <si>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</si>
  <si>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</si>
  <si>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</si>
  <si>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</si>
  <si>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</si>
  <si>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</si>
  <si>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</si>
  <si>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</si>
  <si>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</si>
  <si>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</si>
  <si>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</si>
  <si>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</si>
  <si>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</si>
  <si>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</si>
  <si>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</si>
  <si>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</si>
  <si>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</si>
  <si>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</si>
  <si>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</si>
  <si>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</si>
  <si>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</si>
  <si>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</si>
  <si>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</si>
  <si>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</si>
  <si>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</si>
  <si>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</si>
  <si>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</si>
  <si>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</si>
  <si>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</si>
  <si>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</si>
  <si>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</si>
  <si>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</si>
  <si>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</si>
  <si>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</si>
  <si>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</si>
  <si>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</si>
  <si>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</si>
  <si>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</si>
  <si>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</si>
  <si>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</si>
  <si>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</si>
  <si>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</si>
  <si>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</si>
  <si>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</si>
  <si>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</si>
  <si>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</si>
  <si>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</si>
  <si>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</si>
  <si>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</si>
  <si>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</si>
  <si>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</si>
  <si>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</si>
  <si>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</si>
  <si>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</si>
  <si>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</si>
  <si>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</si>
  <si>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</si>
  <si>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</si>
  <si>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</si>
  <si>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</si>
  <si>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</si>
  <si>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</si>
  <si>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</si>
  <si>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</si>
  <si>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</si>
  <si>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</si>
  <si>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</si>
  <si>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</si>
  <si>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</si>
  <si>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</si>
  <si>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</si>
  <si>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</si>
  <si>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</si>
  <si>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</si>
  <si>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</si>
  <si>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</si>
  <si>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</si>
  <si>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</si>
  <si>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</si>
  <si>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</si>
  <si>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</si>
  <si>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</si>
  <si>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</si>
  <si>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</si>
  <si>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</si>
  <si>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</si>
  <si>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</si>
  <si>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</si>
  <si>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</si>
  <si>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</si>
  <si>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</si>
  <si>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</si>
  <si>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</si>
  <si>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</si>
  <si>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</si>
  <si>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</si>
  <si>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</si>
  <si>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</si>
  <si>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</si>
  <si>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</si>
  <si>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</si>
  <si>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</si>
  <si>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</si>
  <si>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</si>
  <si>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</si>
  <si>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</si>
  <si>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</si>
  <si>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</si>
  <si>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</si>
  <si>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</si>
  <si>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</si>
  <si>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</si>
  <si>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</si>
  <si>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</si>
  <si>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</si>
  <si>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</si>
  <si>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</si>
  <si>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</si>
  <si>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</si>
  <si>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</si>
  <si>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</si>
  <si>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</si>
  <si>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</si>
  <si>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</si>
  <si>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</si>
  <si>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</si>
  <si>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</si>
  <si>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</si>
  <si>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</si>
  <si>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</si>
  <si>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</si>
  <si>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</si>
  <si>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</si>
  <si>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</si>
  <si>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</si>
  <si>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</si>
  <si>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</si>
  <si>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</si>
  <si>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</si>
  <si>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</si>
  <si>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</si>
  <si>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</si>
  <si>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</si>
  <si>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</si>
  <si>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</si>
  <si>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</si>
  <si>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</si>
  <si>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</si>
  <si>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</si>
  <si>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</si>
  <si>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</si>
  <si>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</si>
  <si>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</si>
  <si>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</si>
  <si>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</si>
  <si>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</si>
  <si>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</si>
  <si>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</si>
  <si>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</si>
  <si>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</si>
  <si>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</si>
  <si>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</si>
  <si>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</si>
  <si>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</si>
  <si>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</si>
  <si>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</si>
  <si>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</si>
  <si>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</si>
  <si>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</si>
  <si>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</si>
  <si>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</si>
  <si>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</si>
  <si>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</si>
  <si>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</si>
  <si>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</si>
  <si>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</si>
  <si>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</si>
  <si>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</si>
  <si>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</si>
  <si>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</si>
  <si>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</si>
  <si>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</si>
  <si>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</si>
  <si>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</si>
  <si>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</si>
  <si>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</si>
  <si>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</si>
  <si>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</si>
  <si>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</si>
  <si>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</si>
  <si>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</si>
  <si>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</si>
  <si>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</si>
  <si>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</si>
  <si>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</si>
  <si>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</si>
  <si>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</si>
  <si>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</si>
  <si>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</si>
  <si>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</si>
  <si>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</si>
  <si>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</si>
  <si>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</si>
  <si>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</si>
  <si>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</si>
  <si>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</si>
  <si>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</si>
  <si>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</si>
  <si>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</si>
  <si>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</si>
  <si>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</si>
  <si>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</si>
  <si>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</si>
  <si>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</si>
  <si>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</si>
  <si>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</si>
  <si>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</si>
  <si>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</si>
  <si>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</si>
  <si>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</si>
  <si>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</si>
  <si>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</si>
  <si>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</si>
  <si>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</si>
  <si>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</si>
  <si>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</si>
  <si>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</si>
  <si>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</si>
  <si>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</si>
  <si>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</si>
  <si>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</si>
  <si>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</si>
  <si>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</si>
  <si>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</si>
  <si>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</si>
  <si>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</si>
  <si>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</si>
  <si>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</si>
  <si>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</si>
  <si>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</si>
  <si>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</si>
  <si>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</si>
  <si>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</si>
  <si>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</si>
  <si>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</si>
  <si>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</si>
  <si>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</si>
  <si>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</si>
  <si>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</si>
  <si>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</si>
  <si>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</si>
  <si>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</si>
  <si>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</si>
  <si>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</si>
  <si>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</si>
  <si>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</si>
  <si>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</si>
  <si>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</si>
  <si>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</si>
  <si>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</si>
  <si>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</si>
  <si>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</si>
  <si>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</si>
  <si>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</si>
  <si>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</si>
  <si>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</si>
  <si>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</si>
  <si>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</si>
  <si>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</si>
  <si>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</si>
  <si>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</si>
  <si>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</si>
  <si>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</si>
  <si>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</si>
  <si>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</si>
  <si>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</si>
  <si>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</si>
  <si>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</si>
  <si>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</si>
  <si>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</si>
  <si>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</si>
  <si>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</si>
  <si>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</si>
  <si>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</si>
  <si>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</si>
  <si>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</si>
  <si>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</si>
  <si>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</si>
  <si>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</si>
  <si>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</si>
  <si>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</si>
  <si>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</si>
  <si>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</si>
  <si>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</si>
  <si>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</si>
  <si>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</si>
  <si>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</si>
  <si>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</si>
  <si>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</si>
  <si>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</si>
  <si>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</si>
  <si>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</si>
  <si>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</si>
  <si>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</si>
  <si>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</si>
  <si>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</si>
  <si>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</si>
  <si>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</si>
  <si>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</si>
  <si>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</si>
  <si>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</si>
  <si>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</si>
  <si>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</si>
  <si>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</si>
  <si>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</si>
  <si>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</si>
  <si>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</si>
  <si>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</si>
  <si>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</si>
  <si>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</si>
  <si>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</si>
  <si>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</si>
  <si>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</si>
  <si>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</si>
  <si>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</si>
  <si>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</si>
  <si>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</si>
  <si>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</si>
  <si>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</si>
  <si>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</si>
  <si>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</si>
  <si>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</si>
  <si>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</si>
  <si>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</si>
  <si>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</si>
  <si>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</si>
  <si>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</si>
  <si>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</si>
  <si>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</si>
  <si>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</si>
  <si>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</si>
  <si>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</si>
  <si>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</si>
  <si>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</si>
  <si>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</si>
  <si>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</si>
  <si>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</si>
  <si>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</si>
  <si>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</si>
  <si>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</si>
  <si>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</si>
  <si>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</si>
  <si>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</si>
  <si>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</si>
  <si>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</si>
  <si>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</si>
  <si>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</si>
  <si>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</si>
  <si>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</si>
  <si>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</si>
  <si>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</si>
  <si>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</si>
  <si>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</si>
  <si>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</si>
  <si>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</si>
  <si>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</si>
  <si>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</si>
  <si>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</si>
  <si>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</si>
  <si>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</si>
  <si>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</si>
  <si>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</si>
  <si>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</si>
  <si>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</si>
  <si>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</si>
  <si>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</si>
  <si>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</si>
  <si>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</si>
  <si>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</si>
  <si>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</si>
  <si>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</si>
  <si>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</si>
  <si>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</si>
  <si>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</si>
  <si>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</si>
  <si>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</si>
  <si>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</si>
  <si>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</si>
  <si>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</si>
  <si>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</si>
  <si>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</si>
  <si>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</si>
  <si>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</si>
  <si>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</si>
  <si>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</si>
  <si>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</si>
  <si>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</si>
  <si>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</si>
  <si>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</si>
  <si>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</si>
  <si>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</si>
  <si>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</si>
  <si>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</si>
  <si>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</si>
  <si>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</si>
  <si>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</si>
  <si>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</si>
  <si>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</si>
  <si>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</si>
  <si>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</si>
  <si>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</si>
  <si>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</si>
  <si>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</si>
  <si>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</si>
  <si>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</si>
  <si>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</si>
  <si>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</si>
  <si>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</si>
  <si>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</si>
  <si>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</si>
  <si>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</si>
  <si>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</si>
  <si>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</si>
  <si>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</si>
  <si>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</si>
  <si>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</si>
  <si>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</si>
  <si>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</si>
  <si>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</si>
  <si>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</si>
  <si>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</si>
  <si>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</si>
  <si>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</si>
  <si>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</si>
  <si>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</si>
  <si>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</si>
  <si>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</si>
  <si>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</si>
  <si>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</si>
  <si>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</si>
  <si>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</si>
  <si>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</si>
  <si>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</si>
  <si>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</si>
  <si>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</si>
  <si>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</si>
  <si>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</si>
  <si>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</si>
  <si>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</si>
  <si>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</si>
  <si>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</si>
  <si>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</si>
  <si>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</si>
  <si>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</si>
  <si>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</si>
  <si>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</si>
  <si>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</si>
  <si>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</si>
  <si>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</si>
  <si>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</si>
  <si>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</si>
  <si>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</si>
  <si>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</si>
  <si>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</si>
  <si>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</si>
  <si>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</si>
  <si>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</si>
  <si>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</si>
  <si>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</si>
  <si>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</si>
  <si>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</si>
  <si>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</si>
  <si>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</si>
  <si>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</si>
  <si>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</si>
  <si>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</si>
  <si>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</si>
  <si>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</si>
  <si>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</si>
  <si>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</si>
  <si>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</si>
  <si>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</si>
  <si>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</si>
  <si>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</si>
  <si>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</si>
  <si>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</si>
  <si>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</si>
  <si>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</si>
  <si>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</si>
  <si>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</si>
  <si>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</si>
  <si>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</si>
  <si>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</si>
  <si>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</si>
  <si>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</si>
  <si>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</si>
  <si>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</si>
  <si>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</si>
  <si>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</si>
  <si>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</si>
  <si>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</si>
  <si>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</si>
  <si>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</si>
  <si>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</si>
  <si>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</si>
  <si>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</si>
  <si>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</si>
  <si>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</si>
  <si>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</si>
  <si>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</si>
  <si>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</si>
  <si>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</si>
  <si>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</si>
  <si>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</si>
  <si>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</si>
  <si>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</si>
  <si>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</si>
  <si>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</si>
  <si>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</si>
  <si>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</si>
  <si>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</si>
  <si>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</si>
  <si>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</si>
  <si>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</si>
  <si>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</si>
  <si>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</si>
  <si>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</si>
  <si>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</si>
  <si>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</si>
  <si>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</si>
  <si>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</si>
  <si>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</si>
  <si>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</si>
  <si>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</si>
  <si>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</si>
  <si>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</si>
  <si>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</si>
  <si>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</si>
  <si>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</si>
  <si>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</si>
  <si>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</si>
  <si>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</si>
  <si>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</si>
  <si>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</si>
  <si>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</si>
  <si>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</si>
  <si>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</si>
  <si>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</si>
  <si>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</si>
  <si>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</si>
  <si>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</si>
  <si>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</si>
  <si>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</si>
  <si>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</si>
  <si>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</si>
  <si>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</si>
  <si>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</si>
  <si>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</si>
  <si>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</si>
  <si>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</si>
  <si>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</si>
  <si>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</si>
  <si>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</si>
  <si>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</si>
  <si>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</si>
  <si>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</si>
  <si>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</si>
  <si>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</si>
  <si>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</si>
  <si>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</si>
  <si>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</si>
  <si>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</si>
  <si>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</si>
  <si>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</si>
  <si>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</si>
  <si>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</si>
  <si>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</si>
  <si>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</si>
  <si>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</si>
  <si>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</si>
  <si>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</si>
  <si>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</si>
  <si>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</si>
  <si>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</si>
  <si>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</si>
  <si>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</si>
  <si>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</si>
  <si>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</si>
  <si>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</si>
  <si>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</si>
  <si>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</si>
  <si>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</si>
  <si>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</si>
  <si>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</si>
  <si>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</si>
  <si>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</si>
  <si>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</si>
  <si>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</si>
  <si>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</si>
  <si>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</si>
  <si>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</si>
  <si>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</si>
  <si>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</si>
  <si>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</si>
  <si>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</si>
  <si>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</si>
  <si>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</si>
  <si>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</si>
  <si>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</si>
  <si>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</si>
  <si>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</si>
  <si>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</si>
  <si>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</si>
  <si>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</si>
  <si>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</si>
  <si>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</si>
  <si>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</si>
  <si>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</si>
  <si>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</si>
  <si>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</si>
  <si>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</si>
  <si>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</si>
  <si>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</si>
  <si>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</si>
  <si>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</si>
  <si>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</si>
  <si>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</si>
  <si>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</si>
  <si>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</si>
  <si>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</si>
  <si>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</si>
  <si>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</si>
  <si>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</si>
  <si>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</si>
  <si>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</si>
  <si>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</si>
  <si>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</si>
  <si>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</si>
  <si>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</si>
  <si>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</si>
  <si>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</si>
  <si>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</si>
  <si>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</si>
  <si>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</si>
  <si>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</si>
  <si>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</si>
  <si>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</si>
  <si>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</si>
  <si>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</si>
  <si>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</si>
  <si>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</si>
  <si>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</si>
  <si>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</si>
  <si>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</si>
  <si>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</si>
  <si>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</si>
  <si>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</si>
  <si>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</si>
  <si>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</si>
  <si>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</si>
  <si>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</si>
  <si>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</si>
  <si>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</si>
  <si>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</si>
  <si>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</si>
  <si>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</si>
  <si>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</si>
  <si>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</si>
  <si>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</si>
  <si>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</si>
  <si>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</si>
  <si>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</si>
  <si>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</si>
  <si>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</si>
  <si>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</si>
  <si>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</si>
  <si>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</si>
  <si>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</si>
  <si>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</si>
  <si>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</si>
  <si>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</si>
  <si>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</si>
  <si>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</si>
  <si>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</si>
  <si>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</si>
  <si>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</si>
  <si>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</si>
  <si>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</si>
  <si>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</si>
  <si>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</si>
  <si>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</si>
  <si>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</si>
  <si>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</si>
  <si>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</si>
  <si>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</si>
  <si>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</si>
  <si>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</si>
  <si>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</si>
  <si>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</si>
  <si>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</si>
  <si>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</si>
  <si>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</si>
  <si>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</si>
  <si>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</si>
  <si>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</si>
  <si>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</si>
  <si>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</si>
  <si>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</si>
  <si>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</si>
  <si>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</si>
  <si>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</si>
  <si>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</si>
  <si>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</si>
  <si>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</si>
  <si>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</si>
  <si>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</si>
  <si>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</si>
  <si>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</si>
  <si>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</si>
  <si>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</si>
  <si>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</si>
  <si>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</si>
  <si>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</si>
  <si>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</si>
  <si>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</si>
  <si>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</si>
  <si>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</si>
  <si>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</si>
  <si>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</si>
  <si>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</si>
  <si>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</si>
  <si>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</si>
  <si>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</si>
  <si>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</si>
  <si>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</si>
  <si>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</si>
  <si>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</si>
  <si>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</si>
  <si>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</si>
  <si>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</si>
  <si>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</si>
  <si>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</si>
  <si>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</si>
  <si>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</si>
  <si>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</si>
  <si>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</si>
  <si>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</si>
  <si>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</si>
  <si>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</si>
  <si>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</si>
  <si>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</si>
  <si>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</si>
  <si>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</si>
  <si>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</si>
  <si>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</si>
  <si>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</si>
  <si>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</si>
  <si>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</si>
  <si>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</si>
  <si>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</si>
  <si>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</si>
  <si>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</si>
  <si>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</si>
  <si>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</si>
  <si>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</si>
  <si>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</si>
  <si>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</si>
  <si>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</si>
  <si>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</si>
  <si>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</si>
  <si>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</si>
  <si>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</si>
  <si>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</si>
  <si>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</si>
  <si>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</si>
  <si>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</si>
  <si>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</si>
  <si>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</si>
  <si>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</si>
  <si>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</si>
  <si>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</si>
  <si>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</si>
  <si>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</si>
  <si>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</si>
  <si>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</si>
  <si>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</si>
  <si>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</si>
  <si>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</si>
  <si>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</si>
  <si>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</si>
  <si>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</si>
  <si>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</si>
  <si>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</si>
  <si>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</si>
  <si>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</si>
  <si>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</si>
  <si>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</si>
  <si>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</si>
  <si>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</si>
  <si>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</si>
  <si>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</si>
  <si>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</si>
  <si>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</si>
  <si>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</si>
  <si>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</si>
  <si>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</si>
  <si>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</si>
  <si>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</si>
  <si>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</si>
  <si>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</si>
  <si>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</si>
  <si>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</si>
  <si>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</si>
  <si>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</si>
  <si>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</si>
  <si>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</si>
  <si>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</si>
  <si>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</si>
  <si>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</si>
  <si>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</si>
  <si>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</si>
  <si>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</si>
  <si>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</si>
  <si>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</si>
  <si>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</si>
  <si>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</si>
  <si>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</si>
  <si>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</si>
  <si>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</si>
  <si>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</si>
  <si>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</si>
  <si>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</si>
  <si>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</si>
  <si>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</si>
  <si>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</si>
  <si>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</si>
  <si>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</si>
  <si>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</si>
  <si>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</si>
  <si>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</si>
  <si>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</si>
  <si>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</si>
  <si>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</si>
  <si>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</si>
  <si>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</si>
  <si>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</si>
  <si>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</si>
  <si>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</si>
  <si>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</si>
  <si>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</si>
  <si>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</si>
  <si>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</si>
  <si>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</si>
  <si>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</si>
  <si>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</si>
  <si>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</si>
  <si>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</si>
  <si>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</si>
  <si>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</si>
  <si>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</si>
  <si>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</si>
  <si>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</si>
  <si>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</si>
  <si>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</si>
  <si>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</si>
  <si>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</si>
  <si>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</si>
  <si>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</si>
  <si>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</si>
  <si>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</si>
  <si>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</si>
  <si>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</si>
  <si>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</si>
  <si>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</si>
  <si>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</si>
  <si>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</si>
  <si>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</si>
  <si>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</si>
  <si>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</si>
  <si>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</si>
  <si>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</si>
  <si>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</si>
  <si>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</si>
  <si>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</si>
  <si>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</si>
  <si>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</si>
  <si>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</si>
  <si>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</si>
  <si>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</si>
  <si>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</si>
  <si>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</si>
  <si>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</si>
  <si>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</si>
  <si>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</si>
  <si>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</si>
  <si>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</si>
  <si>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</si>
  <si>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</si>
  <si>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</si>
  <si>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</si>
  <si>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</si>
  <si>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</si>
  <si>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</si>
  <si>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</si>
  <si>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</si>
  <si>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</si>
  <si>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</si>
  <si>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</si>
  <si>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</si>
  <si>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</si>
  <si>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</si>
  <si>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</si>
  <si>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</si>
  <si>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</si>
  <si>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</si>
  <si>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</si>
  <si>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</si>
  <si>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</si>
  <si>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</si>
  <si>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</si>
  <si>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</si>
  <si>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</si>
  <si>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</si>
  <si>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</si>
  <si>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</si>
  <si>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</si>
  <si>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</si>
  <si>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</si>
  <si>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</si>
  <si>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</si>
  <si>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</si>
  <si>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</si>
  <si>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</si>
  <si>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</si>
  <si>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</si>
  <si>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</si>
  <si>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</si>
  <si>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</si>
  <si>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</si>
  <si>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</si>
  <si>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</si>
  <si>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</si>
  <si>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</si>
  <si>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</si>
  <si>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</si>
  <si>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</si>
  <si>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</si>
  <si>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</si>
  <si>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</si>
  <si>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</si>
  <si>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</si>
  <si>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</si>
  <si>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</si>
  <si>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</si>
  <si>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</si>
  <si>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</si>
  <si>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</si>
  <si>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</si>
  <si>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</si>
  <si>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</si>
  <si>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</si>
  <si>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</si>
  <si>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</si>
  <si>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</si>
  <si>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</si>
  <si>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</si>
  <si>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</si>
  <si>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</si>
  <si>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</si>
  <si>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</si>
  <si>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</si>
  <si>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</si>
  <si>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</si>
  <si>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</si>
  <si>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</si>
  <si>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</si>
  <si>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</si>
  <si>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</si>
  <si>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</si>
  <si>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</si>
  <si>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</si>
  <si>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</si>
  <si>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</si>
  <si>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</si>
  <si>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</si>
  <si>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</si>
  <si>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</si>
  <si>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</si>
  <si>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</si>
  <si>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</si>
  <si>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</si>
  <si>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</si>
  <si>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</si>
  <si>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</si>
  <si>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</si>
  <si>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</si>
  <si>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</si>
  <si>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</si>
  <si>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</si>
  <si>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</si>
  <si>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</si>
  <si>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</si>
  <si>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</si>
  <si>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</si>
  <si>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</si>
  <si>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</si>
  <si>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</si>
  <si>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</si>
  <si>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</si>
  <si>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</si>
  <si>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</si>
  <si>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</si>
  <si>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</si>
  <si>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</si>
  <si>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</si>
  <si>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</si>
  <si>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</si>
  <si>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</si>
  <si>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</si>
  <si>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</si>
  <si>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</si>
  <si>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</si>
  <si>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</si>
  <si>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</si>
  <si>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</si>
  <si>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</si>
  <si>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</si>
  <si>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</si>
  <si>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</si>
  <si>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</si>
  <si>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</si>
  <si>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</si>
  <si>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</si>
  <si>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</si>
  <si>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</si>
  <si>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</si>
  <si>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</si>
  <si>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</si>
  <si>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</si>
  <si>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</si>
  <si>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</si>
  <si>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</si>
  <si>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</si>
  <si>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</si>
  <si>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</si>
  <si>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</si>
  <si>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</si>
  <si>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</si>
  <si>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</si>
  <si>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</si>
  <si>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</si>
  <si>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</si>
  <si>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</si>
  <si>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</si>
  <si>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</si>
  <si>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</si>
  <si>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</si>
  <si>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</si>
  <si>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</si>
  <si>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</si>
  <si>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</si>
  <si>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</si>
  <si>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</si>
  <si>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</si>
  <si>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</si>
  <si>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</si>
  <si>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</si>
  <si>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</si>
  <si>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</si>
  <si>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</si>
  <si>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</si>
  <si>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</si>
  <si>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</si>
  <si>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</si>
  <si>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</si>
  <si>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</si>
  <si>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</si>
  <si>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</si>
  <si>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</si>
  <si>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</si>
  <si>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</si>
  <si>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</si>
  <si>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</si>
  <si>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</si>
  <si>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</si>
  <si>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</si>
  <si>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</si>
  <si>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</si>
  <si>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</si>
  <si>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</si>
  <si>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</si>
  <si>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</si>
  <si>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</si>
  <si>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</si>
  <si>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</si>
  <si>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</si>
  <si>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</si>
  <si>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</si>
  <si>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</si>
  <si>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</si>
  <si>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</si>
  <si>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</si>
  <si>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</si>
  <si>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</si>
  <si>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</si>
  <si>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</si>
  <si>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</si>
  <si>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</si>
  <si>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</si>
  <si>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</si>
  <si>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</si>
  <si>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</si>
  <si>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</si>
  <si>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</si>
  <si>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</si>
  <si>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</si>
  <si>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</si>
  <si>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</si>
  <si>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</si>
  <si>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</si>
  <si>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</si>
  <si>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</si>
  <si>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</si>
  <si>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</si>
  <si>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</si>
  <si>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</si>
  <si>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</si>
  <si>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</si>
  <si>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</si>
  <si>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</si>
  <si>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</si>
  <si>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</si>
  <si>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</si>
  <si>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</si>
  <si>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</si>
  <si>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</si>
  <si>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</si>
  <si>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</si>
  <si>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</si>
  <si>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</si>
  <si>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</si>
  <si>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</si>
  <si>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</si>
  <si>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</si>
  <si>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</si>
  <si>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</si>
  <si>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</si>
  <si>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</si>
  <si>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</si>
  <si>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</si>
  <si>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</si>
  <si>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</si>
  <si>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</si>
  <si>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</si>
  <si>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</si>
  <si>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</si>
  <si>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</si>
  <si>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</si>
  <si>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</si>
  <si>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</si>
  <si>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</si>
  <si>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</si>
  <si>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</si>
  <si>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</si>
  <si>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</si>
  <si>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</si>
  <si>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</si>
  <si>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</si>
  <si>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</si>
  <si>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</si>
  <si>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</si>
  <si>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</si>
  <si>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</si>
  <si>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</si>
  <si>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</si>
  <si>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</si>
  <si>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</si>
  <si>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</si>
  <si>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</si>
  <si>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</si>
  <si>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</si>
  <si>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</si>
  <si>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</si>
  <si>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</si>
  <si>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</si>
  <si>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</si>
  <si>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</si>
  <si>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</si>
  <si>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</si>
  <si>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</si>
  <si>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</si>
  <si>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</si>
  <si>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</si>
  <si>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</si>
  <si>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</si>
  <si>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</si>
  <si>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</si>
  <si>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</si>
  <si>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</si>
  <si>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</si>
  <si>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</si>
  <si>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</si>
  <si>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</si>
  <si>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</si>
  <si>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</si>
  <si>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</si>
  <si>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</si>
  <si>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</si>
  <si>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</si>
  <si>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</si>
  <si>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</si>
  <si>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</si>
  <si>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</si>
  <si>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</si>
  <si>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</si>
  <si>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</si>
  <si>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</si>
  <si>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</si>
  <si>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</si>
  <si>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</si>
  <si>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</si>
  <si>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</si>
  <si>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</si>
  <si>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</si>
  <si>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</si>
  <si>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</si>
  <si>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</si>
  <si>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</si>
  <si>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</si>
  <si>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</si>
  <si>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</si>
  <si>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</si>
  <si>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</si>
  <si>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</si>
  <si>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</si>
  <si>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</si>
  <si>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</si>
  <si>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</si>
  <si>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</si>
  <si>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</si>
  <si>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</si>
  <si>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</si>
  <si>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</si>
  <si>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</si>
  <si>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</si>
  <si>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</si>
  <si>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</si>
  <si>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</si>
  <si>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</si>
  <si>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</si>
  <si>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</si>
  <si>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</si>
  <si>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</si>
  <si>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</si>
  <si>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</si>
  <si>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</si>
  <si>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</si>
  <si>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</si>
  <si>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</si>
  <si>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</si>
  <si>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</si>
  <si>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</si>
  <si>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</si>
  <si>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</si>
  <si>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</si>
  <si>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</si>
  <si>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</si>
  <si>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</si>
  <si>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</si>
  <si>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</si>
  <si>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</si>
  <si>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</si>
  <si>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</si>
  <si>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</si>
  <si>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</si>
  <si>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</si>
  <si>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</si>
  <si>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</si>
  <si>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</si>
  <si>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</si>
  <si>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</si>
  <si>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</si>
  <si>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</si>
  <si>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</si>
  <si>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</si>
  <si>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</si>
  <si>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</si>
  <si>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</si>
  <si>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</si>
  <si>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</si>
  <si>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</si>
  <si>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</si>
  <si>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</si>
  <si>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</si>
  <si>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</si>
  <si>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</si>
  <si>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</si>
  <si>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</si>
  <si>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</si>
  <si>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</si>
  <si>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</si>
  <si>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</si>
  <si>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</si>
  <si>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</si>
  <si>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</si>
  <si>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</si>
  <si>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</si>
  <si>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</si>
  <si>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</si>
  <si>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</si>
  <si>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</si>
  <si>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</si>
  <si>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</si>
  <si>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</si>
  <si>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</si>
  <si>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</si>
  <si>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</si>
  <si>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</si>
  <si>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</si>
  <si>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</si>
  <si>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</si>
  <si>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</si>
  <si>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</si>
  <si>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</si>
  <si>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</si>
  <si>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</si>
  <si>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</si>
  <si>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</si>
  <si>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</si>
  <si>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</si>
  <si>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</si>
  <si>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</si>
  <si>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</si>
  <si>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</si>
  <si>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</si>
  <si>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</si>
  <si>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</si>
  <si>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</si>
  <si>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</si>
  <si>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</si>
  <si>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</si>
  <si>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</si>
  <si>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</si>
  <si>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</si>
  <si>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</si>
  <si>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</si>
  <si>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</si>
  <si>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</si>
  <si>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</si>
  <si>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</si>
  <si>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</si>
  <si>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</si>
  <si>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</si>
  <si>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</si>
  <si>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</si>
  <si>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</si>
  <si>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</si>
  <si>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</si>
  <si>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</si>
  <si>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</si>
  <si>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</si>
  <si>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</si>
  <si>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</si>
  <si>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</si>
  <si>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</si>
  <si>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</si>
  <si>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</si>
  <si>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</si>
  <si>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</si>
  <si>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</si>
  <si>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</si>
  <si>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</si>
  <si>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</si>
  <si>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</si>
  <si>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</si>
  <si>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</si>
  <si>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</si>
  <si>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</si>
  <si>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</si>
  <si>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</si>
  <si>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</si>
  <si>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</si>
  <si>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</si>
  <si>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</si>
  <si>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</si>
  <si>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</si>
  <si>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</si>
  <si>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</si>
  <si>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</si>
  <si>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</si>
  <si>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</si>
  <si>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</si>
  <si>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</si>
  <si>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</si>
  <si>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</si>
  <si>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</si>
  <si>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</si>
  <si>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</si>
  <si>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</si>
  <si>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</si>
  <si>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</si>
  <si>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</si>
  <si>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</si>
  <si>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</si>
  <si>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</si>
  <si>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</si>
  <si>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</si>
  <si>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</si>
  <si>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</si>
  <si>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</si>
  <si>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</si>
  <si>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</si>
  <si>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</si>
  <si>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</si>
  <si>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</si>
  <si>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</si>
  <si>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</si>
  <si>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</si>
  <si>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</si>
  <si>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</si>
  <si>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</si>
  <si>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</si>
  <si>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</si>
  <si>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</si>
  <si>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</si>
  <si>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</si>
  <si>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</si>
  <si>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</si>
  <si>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</si>
  <si>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</si>
  <si>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</si>
  <si>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</si>
  <si>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</si>
  <si>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</si>
  <si>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</si>
  <si>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</si>
  <si>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</si>
  <si>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</si>
  <si>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</si>
  <si>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</si>
  <si>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</si>
  <si>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</si>
  <si>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</si>
  <si>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</si>
  <si>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</si>
  <si>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</si>
  <si>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</si>
  <si>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</si>
  <si>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</si>
  <si>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</si>
  <si>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</si>
  <si>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</si>
  <si>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</si>
  <si>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</si>
  <si>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</si>
  <si>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</si>
  <si>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</si>
  <si>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</si>
  <si>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</si>
  <si>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</si>
  <si>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</si>
  <si>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</si>
  <si>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</si>
  <si>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</si>
  <si>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</si>
  <si>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</si>
  <si>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</si>
  <si>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</si>
  <si>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</si>
  <si>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</si>
  <si>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</si>
  <si>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</si>
  <si>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</si>
  <si>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</si>
  <si>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</si>
  <si>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</si>
  <si>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</si>
  <si>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</si>
  <si>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</si>
  <si>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</si>
  <si>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</si>
  <si>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</si>
  <si>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</si>
  <si>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</si>
  <si>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</si>
  <si>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</si>
  <si>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</si>
  <si>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</si>
  <si>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</si>
  <si>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</si>
  <si>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</si>
  <si>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</si>
  <si>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</si>
  <si>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</si>
  <si>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</si>
  <si>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</si>
  <si>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</si>
  <si>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</si>
  <si>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</si>
  <si>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</si>
  <si>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</si>
  <si>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</si>
  <si>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</si>
  <si>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</si>
  <si>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</si>
  <si>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</si>
  <si>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</si>
  <si>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</si>
  <si>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</si>
  <si>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</si>
  <si>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</si>
  <si>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</si>
  <si>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</si>
  <si>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</si>
  <si>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</si>
  <si>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</si>
  <si>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</si>
  <si>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</si>
  <si>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</si>
  <si>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</si>
  <si>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</si>
  <si>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</si>
  <si>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</si>
  <si>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</si>
  <si>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</si>
  <si>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</si>
  <si>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</si>
  <si>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</si>
  <si>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</si>
  <si>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</si>
  <si>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</si>
  <si>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</si>
  <si>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</si>
  <si>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</si>
  <si>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</si>
  <si>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</si>
  <si>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</si>
  <si>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</si>
  <si>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</si>
  <si>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</si>
  <si>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</si>
  <si>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</si>
  <si>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</si>
  <si>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</si>
  <si>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</si>
  <si>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</si>
  <si>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</si>
  <si>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</si>
  <si>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</si>
  <si>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</si>
  <si>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</si>
  <si>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</si>
  <si>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</si>
  <si>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</si>
  <si>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</si>
  <si>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</si>
  <si>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</si>
  <si>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</si>
  <si>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</si>
  <si>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</si>
  <si>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</si>
  <si>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</si>
  <si>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</si>
  <si>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</si>
  <si>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</si>
  <si>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</si>
  <si>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</si>
  <si>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</si>
  <si>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</si>
  <si>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</si>
  <si>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</si>
  <si>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</si>
  <si>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</si>
  <si>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</si>
  <si>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</si>
  <si>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</si>
  <si>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</si>
  <si>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</si>
  <si>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</si>
  <si>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</si>
  <si>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</si>
  <si>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</si>
  <si>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</si>
  <si>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</si>
  <si>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</si>
  <si>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</si>
  <si>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</si>
  <si>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</si>
  <si>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</si>
  <si>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</si>
  <si>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</si>
  <si>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</si>
  <si>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</si>
  <si>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</si>
  <si>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</si>
  <si>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</si>
  <si>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</si>
  <si>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</si>
  <si>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</si>
  <si>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</si>
  <si>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</si>
  <si>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</si>
  <si>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</si>
  <si>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</si>
  <si>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</si>
  <si>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</si>
  <si>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</si>
  <si>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</si>
  <si>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</si>
  <si>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</si>
  <si>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</si>
  <si>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</si>
  <si>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</si>
  <si>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</si>
  <si>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</si>
  <si>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</si>
  <si>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</si>
  <si>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</si>
  <si>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</si>
  <si>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</si>
  <si>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</si>
  <si>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</si>
  <si>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</si>
  <si>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</si>
  <si>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</si>
  <si>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</si>
  <si>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</si>
  <si>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</si>
  <si>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</si>
  <si>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</si>
  <si>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</si>
  <si>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</si>
  <si>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</si>
  <si>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</si>
  <si>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</si>
  <si>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</si>
  <si>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</si>
  <si>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</si>
  <si>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</si>
  <si>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</si>
  <si>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</si>
  <si>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</si>
  <si>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</si>
  <si>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</si>
  <si>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</si>
  <si>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</si>
  <si>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</si>
  <si>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</si>
  <si>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</si>
  <si>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</si>
  <si>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</si>
  <si>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</si>
  <si>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</si>
  <si>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</si>
  <si>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</si>
  <si>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</si>
  <si>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</si>
  <si>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</si>
  <si>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</si>
  <si>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</si>
  <si>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</si>
  <si>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</si>
  <si>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</si>
  <si>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</si>
  <si>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</si>
  <si>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</si>
  <si>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</si>
  <si>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</si>
  <si>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</si>
  <si>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</si>
  <si>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</si>
  <si>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</si>
  <si>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</si>
  <si>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</si>
  <si>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</si>
  <si>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</si>
  <si>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</si>
  <si>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</si>
  <si>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</si>
  <si>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</si>
  <si>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</si>
  <si>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</si>
  <si>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</si>
  <si>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</si>
  <si>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</si>
  <si>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</si>
  <si>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</si>
  <si>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</si>
  <si>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</si>
  <si>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</si>
  <si>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</si>
  <si>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</si>
  <si>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</si>
  <si>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</si>
  <si>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</si>
  <si>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</si>
  <si>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</si>
  <si>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</si>
  <si>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</si>
  <si>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</si>
  <si>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</si>
  <si>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</si>
  <si>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</si>
  <si>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</si>
  <si>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</si>
  <si>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</si>
  <si>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</si>
  <si>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</si>
  <si>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</si>
  <si>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</si>
  <si>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</si>
  <si>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</si>
  <si>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</si>
  <si>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</si>
  <si>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</si>
  <si>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</si>
  <si>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</si>
  <si>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</si>
  <si>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</si>
  <si>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</si>
  <si>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</si>
  <si>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</si>
  <si>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</si>
  <si>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</si>
  <si>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</si>
  <si>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</si>
  <si>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</si>
  <si>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</si>
  <si>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</si>
  <si>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</si>
  <si>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</si>
  <si>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</si>
  <si>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</si>
  <si>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</si>
  <si>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</si>
  <si>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</si>
  <si>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</si>
  <si>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</si>
  <si>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</si>
  <si>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</si>
  <si>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</si>
  <si>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</si>
  <si>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</si>
  <si>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</si>
  <si>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</si>
  <si>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</si>
  <si>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</si>
  <si>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</si>
  <si>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</si>
  <si>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</si>
  <si>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</si>
  <si>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</si>
  <si>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</si>
  <si>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</si>
  <si>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</si>
  <si>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</si>
  <si>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</si>
  <si>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</si>
  <si>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</si>
  <si>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</si>
  <si>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</si>
  <si>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</si>
  <si>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</si>
  <si>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</si>
  <si>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</si>
  <si>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</si>
  <si>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</si>
  <si>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</si>
  <si>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</si>
  <si>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</si>
  <si>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</si>
  <si>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</si>
  <si>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</si>
  <si>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</si>
  <si>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</si>
  <si>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</si>
  <si>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</si>
  <si>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</si>
  <si>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</si>
  <si>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</si>
  <si>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</si>
  <si>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</si>
  <si>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</si>
  <si>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</si>
  <si>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</si>
  <si>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</si>
  <si>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</si>
  <si>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</si>
  <si>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</si>
  <si>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</si>
  <si>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</si>
  <si>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</si>
  <si>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</si>
  <si>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</si>
  <si>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</si>
  <si>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</si>
  <si>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</si>
  <si>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</si>
  <si>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</si>
  <si>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</si>
  <si>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</si>
  <si>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</si>
  <si>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</si>
  <si>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</si>
  <si>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</si>
  <si>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</si>
  <si>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</si>
  <si>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</si>
  <si>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</si>
  <si>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</si>
  <si>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</si>
  <si>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</si>
  <si>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</si>
  <si>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</si>
  <si>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</si>
  <si>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</si>
  <si>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</si>
  <si>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</si>
  <si>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</si>
  <si>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</si>
  <si>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</si>
  <si>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</si>
  <si>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</si>
  <si>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</si>
  <si>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</si>
  <si>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</si>
  <si>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</si>
  <si>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</si>
  <si>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</si>
  <si>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</si>
  <si>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</si>
  <si>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</si>
  <si>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</si>
  <si>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</si>
  <si>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</si>
  <si>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</si>
  <si>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</si>
  <si>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</si>
  <si>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</si>
  <si>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</si>
  <si>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</si>
  <si>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</si>
  <si>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</si>
  <si>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</si>
  <si>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</si>
  <si>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</si>
  <si>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</si>
  <si>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</si>
  <si>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</si>
  <si>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</si>
  <si>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</si>
  <si>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</si>
  <si>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</si>
  <si>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</si>
  <si>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</si>
  <si>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</si>
  <si>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</si>
  <si>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</si>
  <si>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</si>
  <si>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</si>
  <si>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</si>
  <si>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</si>
  <si>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</si>
  <si>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</si>
  <si>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</si>
  <si>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</si>
  <si>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</si>
  <si>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</si>
  <si>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</si>
  <si>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</si>
  <si>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</si>
  <si>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</si>
  <si>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</si>
  <si>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</si>
  <si>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</si>
  <si>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</si>
  <si>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</si>
  <si>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</si>
  <si>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</si>
  <si>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</si>
  <si>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</si>
  <si>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</si>
  <si>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</si>
  <si>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</si>
  <si>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</si>
  <si>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</si>
  <si>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</si>
  <si>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</si>
  <si>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</si>
  <si>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</si>
  <si>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</si>
  <si>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</si>
  <si>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</si>
  <si>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</si>
  <si>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</si>
  <si>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</si>
  <si>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</si>
  <si>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</si>
  <si>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</si>
  <si>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</si>
  <si>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</si>
  <si>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</si>
  <si>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</si>
  <si>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</si>
  <si>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</si>
  <si>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</si>
  <si>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</si>
  <si>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</si>
  <si>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</si>
  <si>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</si>
  <si>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</si>
  <si>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</si>
  <si>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</si>
  <si>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</si>
  <si>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</si>
  <si>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</si>
  <si>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</si>
  <si>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</si>
  <si>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</si>
  <si>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</si>
  <si>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</si>
  <si>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</si>
  <si>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</si>
  <si>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</si>
  <si>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</si>
  <si>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</si>
  <si>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</si>
  <si>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</si>
  <si>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</si>
  <si>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</si>
  <si>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</si>
  <si>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</si>
  <si>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</si>
  <si>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</si>
  <si>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</si>
  <si>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</si>
  <si>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</si>
  <si>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</si>
  <si>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</si>
  <si>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</si>
  <si>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</si>
  <si>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</si>
  <si>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</si>
  <si>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</si>
  <si>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</si>
  <si>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</si>
  <si>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</si>
  <si>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</si>
  <si>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</si>
  <si>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</si>
  <si>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</si>
  <si>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</si>
  <si>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</si>
  <si>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</si>
  <si>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</si>
  <si>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</si>
  <si>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</si>
  <si>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</si>
  <si>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</si>
  <si>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</si>
  <si>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</si>
  <si>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</si>
  <si>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</si>
  <si>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</si>
  <si>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</si>
  <si>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</si>
  <si>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</si>
  <si>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</si>
  <si>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</si>
  <si>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</si>
  <si>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</si>
  <si>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</si>
  <si>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</si>
  <si>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</si>
  <si>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</si>
  <si>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</si>
  <si>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</si>
  <si>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</si>
  <si>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</si>
  <si>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</si>
  <si>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</si>
  <si>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</si>
  <si>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</si>
  <si>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</si>
  <si>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</si>
  <si>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</si>
  <si>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</si>
  <si>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</si>
  <si>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</si>
  <si>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</si>
  <si>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</si>
  <si>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</si>
  <si>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</si>
  <si>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</si>
  <si>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</si>
  <si>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</si>
  <si>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</si>
  <si>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</si>
  <si>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</si>
  <si>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</si>
  <si>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</si>
  <si>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</si>
  <si>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</si>
  <si>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</si>
  <si>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</si>
  <si>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</si>
  <si>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</si>
  <si>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</si>
  <si>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</si>
  <si>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</si>
  <si>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</si>
  <si>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</si>
  <si>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</si>
  <si>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</si>
  <si>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</si>
  <si>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</si>
  <si>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</si>
  <si>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</si>
  <si>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</si>
  <si>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</si>
  <si>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</si>
  <si>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</si>
  <si>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</si>
  <si>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</si>
  <si>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</si>
  <si>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</si>
  <si>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</si>
  <si>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</si>
  <si>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</si>
  <si>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</si>
  <si>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</si>
  <si>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</si>
  <si>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</si>
  <si>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</si>
  <si>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</si>
  <si>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</si>
  <si>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</si>
  <si>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</si>
  <si>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</si>
  <si>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</si>
  <si>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</si>
  <si>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</si>
  <si>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</si>
  <si>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</si>
  <si>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</si>
  <si>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</si>
  <si>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</si>
  <si>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</si>
  <si>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</si>
  <si>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</si>
  <si>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</si>
  <si>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</si>
  <si>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</si>
  <si>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</si>
  <si>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</si>
  <si>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</si>
  <si>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</si>
  <si>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</si>
  <si>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</si>
  <si>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</si>
  <si>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</si>
  <si>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</si>
  <si>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</si>
  <si>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</si>
  <si>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</si>
  <si>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</si>
  <si>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</si>
  <si>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</si>
  <si>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</si>
  <si>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</si>
  <si>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</si>
  <si>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</si>
  <si>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</si>
  <si>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</si>
  <si>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</si>
  <si>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</si>
  <si>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</si>
  <si>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</si>
  <si>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</si>
  <si>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</si>
  <si>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</si>
  <si>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</si>
  <si>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</si>
  <si>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</si>
  <si>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</si>
  <si>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</si>
  <si>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</si>
  <si>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</si>
  <si>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</si>
  <si>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</si>
  <si>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</si>
  <si>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</si>
  <si>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</si>
  <si>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</si>
  <si>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</si>
  <si>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</si>
  <si>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</si>
  <si>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</si>
  <si>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</si>
  <si>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</si>
  <si>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</si>
  <si>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</si>
  <si>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</si>
  <si>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</si>
  <si>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</si>
  <si>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</si>
  <si>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</si>
  <si>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</si>
  <si>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</si>
  <si>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</si>
  <si>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</si>
  <si>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</si>
  <si>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</si>
  <si>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</si>
  <si>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</si>
  <si>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</si>
  <si>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</si>
  <si>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</si>
  <si>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</si>
  <si>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</si>
  <si>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</si>
  <si>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</si>
  <si>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</si>
  <si>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</si>
  <si>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</si>
  <si>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</si>
  <si>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</si>
  <si>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</si>
  <si>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</si>
  <si>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</si>
  <si>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</si>
  <si>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</si>
  <si>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</si>
  <si>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</si>
  <si>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</si>
  <si>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</si>
  <si>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</si>
  <si>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</si>
  <si>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</si>
  <si>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</si>
  <si>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</si>
  <si>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</si>
  <si>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</si>
  <si>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</si>
  <si>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</si>
  <si>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</si>
  <si>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</si>
  <si>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</si>
  <si>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</si>
  <si>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</si>
  <si>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</si>
  <si>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</si>
  <si>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</si>
  <si>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</si>
  <si>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</si>
  <si>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</si>
  <si>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</si>
  <si>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</si>
  <si>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</si>
  <si>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</si>
  <si>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</si>
  <si>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</si>
  <si>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</si>
  <si>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</si>
  <si>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</si>
  <si>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</si>
  <si>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</si>
  <si>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</si>
  <si>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</si>
  <si>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</si>
  <si>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</si>
  <si>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</si>
  <si>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</si>
  <si>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</si>
  <si>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</si>
  <si>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</si>
  <si>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</si>
  <si>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</si>
  <si>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</si>
  <si>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</si>
  <si>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</si>
  <si>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</si>
  <si>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</si>
  <si>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</si>
  <si>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</si>
  <si>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</si>
  <si>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</si>
  <si>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</si>
  <si>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</si>
  <si>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</si>
  <si>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</si>
  <si>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</si>
  <si>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</si>
  <si>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</si>
  <si>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</si>
  <si>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</si>
  <si>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</si>
  <si>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</si>
  <si>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</si>
  <si>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</si>
  <si>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</si>
  <si>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</si>
  <si>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</si>
  <si>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</si>
  <si>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</si>
  <si>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</si>
  <si>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</si>
  <si>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</si>
  <si>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</si>
  <si>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</si>
  <si>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</si>
  <si>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</si>
  <si>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</si>
  <si>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</si>
  <si>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</si>
  <si>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</si>
  <si>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</si>
  <si>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</si>
  <si>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</si>
  <si>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</si>
  <si>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</si>
  <si>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</si>
  <si>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</si>
  <si>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</si>
  <si>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</si>
  <si>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</si>
  <si>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</si>
  <si>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</si>
  <si>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</si>
  <si>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</si>
  <si>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</si>
  <si>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</si>
  <si>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</si>
  <si>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</si>
  <si>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</si>
  <si>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</si>
  <si>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</si>
  <si>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</si>
  <si>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</si>
  <si>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</si>
  <si>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</si>
  <si>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</si>
  <si>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</si>
  <si>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</si>
  <si>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</si>
  <si>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</si>
  <si>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</si>
  <si>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</si>
  <si>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</si>
  <si>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</si>
  <si>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</si>
  <si>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</si>
  <si>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</si>
  <si>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</si>
  <si>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</si>
  <si>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</si>
  <si>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</si>
  <si>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</si>
  <si>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</si>
  <si>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</si>
  <si>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</si>
  <si>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</si>
  <si>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</si>
  <si>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</si>
  <si>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</si>
  <si>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</si>
  <si>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</si>
  <si>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</si>
  <si>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</si>
  <si>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</si>
  <si>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</si>
  <si>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</si>
  <si>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</si>
  <si>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</si>
  <si>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</si>
  <si>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</si>
  <si>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</si>
  <si>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</si>
  <si>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</si>
  <si>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</si>
  <si>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</si>
  <si>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</si>
  <si>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</si>
  <si>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</si>
  <si>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</si>
  <si>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</si>
  <si>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</si>
  <si>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</si>
  <si>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</si>
  <si>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</si>
  <si>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</si>
  <si>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</si>
  <si>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</si>
  <si>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</si>
  <si>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</si>
  <si>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</si>
  <si>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</si>
  <si>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</si>
  <si>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</si>
  <si>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</si>
  <si>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</si>
  <si>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</si>
  <si>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</si>
  <si>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</si>
  <si>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</si>
  <si>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</si>
  <si>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</si>
  <si>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</si>
  <si>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</si>
  <si>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</si>
  <si>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</si>
  <si>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</si>
  <si>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</si>
  <si>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</si>
  <si>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</si>
  <si>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</si>
  <si>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</si>
  <si>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</si>
  <si>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</si>
  <si>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</si>
  <si>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</si>
  <si>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</si>
  <si>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</si>
  <si>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</si>
  <si>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</si>
  <si>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</si>
  <si>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</si>
  <si>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</si>
  <si>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</si>
  <si>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</si>
  <si>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</si>
  <si>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</si>
  <si>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</si>
  <si>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</si>
  <si>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</si>
  <si>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</si>
  <si>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</si>
  <si>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</si>
  <si>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</si>
  <si>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</si>
  <si>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</si>
  <si>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</si>
  <si>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</si>
  <si>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</si>
  <si>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</si>
  <si>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</si>
  <si>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</si>
  <si>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</si>
  <si>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</si>
  <si>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</si>
  <si>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</si>
  <si>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</si>
  <si>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</si>
  <si>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</si>
  <si>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</si>
  <si>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</si>
  <si>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</si>
  <si>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</si>
  <si>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</si>
  <si>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</si>
  <si>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</si>
  <si>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</si>
  <si>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</si>
  <si>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</si>
  <si>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</si>
  <si>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</si>
  <si>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</si>
  <si>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</si>
  <si>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</si>
  <si>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</si>
  <si>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</si>
  <si>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</si>
  <si>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</si>
  <si>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</si>
  <si>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</si>
  <si>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</si>
  <si>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</si>
  <si>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</si>
  <si>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</si>
  <si>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</si>
  <si>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</si>
  <si>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</si>
  <si>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</si>
  <si>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</si>
  <si>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</si>
  <si>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</si>
  <si>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</si>
  <si>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</si>
  <si>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</si>
  <si>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</si>
  <si>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</si>
  <si>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</si>
  <si>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</si>
  <si>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</si>
  <si>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</si>
  <si>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</si>
  <si>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</si>
  <si>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</si>
  <si>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</si>
  <si>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</si>
  <si>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</si>
  <si>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</si>
  <si>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</si>
  <si>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</si>
  <si>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</si>
  <si>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</si>
  <si>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</si>
  <si>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</si>
  <si>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</si>
  <si>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</si>
  <si>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</si>
  <si>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</si>
  <si>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</si>
  <si>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</si>
  <si>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</si>
  <si>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</si>
  <si>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</si>
  <si>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</si>
  <si>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</si>
  <si>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</si>
  <si>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</si>
  <si>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</si>
  <si>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</si>
  <si>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</si>
  <si>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</si>
  <si>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</si>
  <si>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</si>
  <si>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</si>
  <si>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</si>
  <si>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</si>
  <si>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</si>
  <si>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</si>
  <si>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</si>
  <si>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</si>
  <si>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</si>
  <si>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</si>
  <si>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</si>
  <si>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</si>
  <si>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</si>
  <si>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</si>
  <si>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</si>
  <si>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</si>
  <si>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</si>
  <si>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</si>
  <si>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</si>
  <si>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</si>
  <si>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</si>
  <si>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</si>
  <si>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</si>
  <si>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</si>
  <si>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</si>
  <si>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</si>
  <si>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</si>
  <si>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</si>
  <si>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</si>
  <si>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</si>
  <si>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</si>
  <si>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</si>
  <si>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</si>
  <si>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</si>
  <si>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</si>
  <si>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</si>
  <si>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</si>
  <si>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</si>
  <si>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</si>
  <si>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</si>
  <si>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</si>
  <si>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</si>
  <si>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</si>
  <si>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</si>
  <si>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</si>
  <si>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</si>
  <si>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</si>
  <si>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</si>
  <si>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</si>
  <si>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</si>
  <si>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</si>
  <si>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</si>
  <si>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</si>
  <si>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</si>
  <si>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</si>
  <si>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</si>
  <si>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</si>
  <si>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</si>
  <si>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</si>
  <si>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</si>
  <si>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</si>
  <si>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</si>
  <si>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</si>
  <si>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</si>
  <si>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</si>
  <si>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</si>
  <si>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</si>
  <si>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</si>
  <si>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</si>
  <si>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</si>
  <si>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</si>
  <si>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</si>
  <si>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</si>
  <si>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</si>
  <si>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</si>
  <si>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</si>
  <si>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</si>
  <si>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</si>
  <si>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</si>
  <si>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</si>
  <si>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</si>
  <si>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</si>
  <si>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</si>
  <si>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</si>
  <si>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</si>
  <si>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</si>
  <si>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</si>
  <si>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</si>
  <si>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</si>
  <si>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</si>
  <si>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</si>
  <si>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</si>
  <si>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</si>
  <si>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</si>
  <si>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</si>
  <si>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</si>
  <si>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</si>
  <si>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</si>
  <si>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</si>
  <si>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</si>
  <si>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</si>
  <si>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</si>
  <si>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</si>
  <si>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</si>
  <si>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</si>
  <si>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</si>
  <si>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</si>
  <si>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</si>
  <si>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</si>
  <si>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</si>
  <si>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</si>
  <si>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</si>
  <si>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</si>
  <si>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</si>
  <si>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</si>
  <si>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</si>
  <si>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</si>
  <si>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</si>
  <si>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</si>
  <si>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</si>
  <si>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</si>
  <si>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</si>
  <si>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</si>
  <si>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</si>
  <si>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</si>
  <si>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</si>
  <si>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</si>
  <si>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</si>
  <si>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</si>
  <si>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</si>
  <si>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</si>
  <si>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</si>
  <si>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</si>
  <si>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</si>
  <si>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</si>
  <si>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</si>
  <si>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</si>
  <si>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</si>
  <si>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</si>
  <si>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</si>
  <si>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</si>
  <si>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</si>
  <si>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</si>
  <si>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</si>
  <si>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</si>
  <si>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</si>
  <si>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</si>
  <si>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</si>
  <si>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</si>
  <si>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</si>
  <si>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</si>
  <si>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</si>
  <si>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</si>
  <si>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</si>
  <si>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</si>
  <si>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</si>
  <si>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</si>
  <si>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</si>
  <si>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</si>
  <si>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</si>
  <si>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</si>
  <si>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</si>
  <si>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</si>
  <si>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</si>
  <si>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</si>
  <si>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</si>
  <si>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</si>
  <si>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</si>
  <si>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</si>
  <si>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</si>
  <si>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</si>
  <si>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</si>
  <si>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</si>
  <si>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</si>
  <si>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</si>
  <si>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</si>
  <si>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</si>
  <si>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</si>
  <si>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</si>
  <si>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</si>
  <si>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</si>
  <si>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</si>
  <si>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</si>
  <si>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</si>
  <si>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</si>
  <si>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</si>
  <si>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</si>
  <si>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</si>
  <si>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</si>
  <si>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</si>
  <si>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</si>
  <si>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</si>
  <si>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</si>
  <si>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</si>
  <si>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</si>
  <si>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</si>
  <si>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</si>
  <si>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</si>
  <si>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</si>
  <si>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</si>
  <si>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</si>
  <si>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</si>
  <si>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</si>
  <si>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</si>
  <si>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</si>
  <si>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</si>
  <si>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</si>
  <si>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</si>
  <si>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</si>
  <si>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</si>
  <si>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</si>
  <si>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</si>
  <si>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</si>
  <si>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</si>
  <si>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</si>
  <si>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</si>
  <si>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</si>
  <si>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</si>
  <si>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</si>
  <si>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</si>
  <si>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</si>
  <si>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</si>
  <si>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</si>
  <si>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</si>
  <si>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</si>
  <si>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</si>
  <si>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</si>
  <si>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</si>
  <si>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</si>
  <si>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</si>
  <si>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</si>
  <si>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</si>
  <si>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</si>
  <si>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</si>
  <si>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</si>
  <si>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</si>
  <si>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</si>
  <si>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</si>
  <si>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</si>
  <si>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</si>
  <si>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</si>
  <si>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</si>
  <si>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</si>
  <si>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</si>
  <si>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</si>
  <si>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</si>
  <si>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</si>
  <si>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</si>
  <si>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</si>
  <si>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</si>
  <si>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</si>
  <si>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</si>
  <si>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</si>
  <si>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</si>
  <si>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</si>
  <si>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</si>
  <si>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</si>
  <si>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</si>
  <si>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</si>
  <si>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</si>
  <si>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</si>
  <si>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</si>
  <si>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</si>
  <si>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</si>
  <si>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</si>
  <si>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</si>
  <si>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</si>
  <si>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</si>
  <si>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</si>
  <si>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</si>
  <si>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</si>
  <si>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</si>
  <si>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</si>
  <si>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</si>
  <si>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</si>
  <si>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</si>
  <si>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</si>
  <si>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</si>
  <si>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</si>
  <si>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</si>
  <si>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</si>
  <si>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</si>
  <si>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</si>
  <si>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</si>
  <si>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</si>
  <si>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</si>
  <si>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</si>
  <si>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</si>
  <si>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</si>
  <si>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</si>
  <si>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</si>
  <si>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</si>
  <si>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</si>
  <si>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</si>
  <si>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</si>
  <si>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</si>
  <si>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</si>
  <si>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</si>
  <si>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</si>
  <si>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</si>
  <si>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</si>
  <si>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</si>
  <si>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</si>
  <si>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</si>
  <si>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</si>
  <si>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</si>
  <si>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</si>
  <si>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</si>
  <si>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</si>
  <si>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</si>
  <si>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</si>
  <si>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</si>
  <si>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</si>
  <si>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</si>
  <si>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</si>
  <si>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</si>
  <si>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</si>
  <si>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</si>
  <si>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</si>
  <si>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</si>
  <si>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</si>
  <si>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</si>
  <si>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</si>
  <si>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</si>
  <si>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</si>
  <si>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</si>
  <si>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</si>
  <si>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</si>
  <si>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</si>
  <si>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</si>
  <si>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</si>
  <si>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</si>
  <si>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</si>
  <si>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</si>
  <si>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</si>
  <si>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</si>
  <si>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</si>
  <si>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</si>
  <si>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</si>
  <si>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</si>
  <si>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</si>
  <si>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</si>
  <si>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</si>
  <si>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</si>
  <si>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</si>
  <si>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</si>
  <si>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</si>
  <si>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</si>
  <si>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</si>
  <si>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</si>
  <si>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</si>
  <si>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</si>
  <si>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</si>
  <si>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</si>
  <si>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</si>
  <si>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</si>
  <si>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</si>
  <si>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</si>
  <si>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</si>
  <si>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</si>
  <si>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</si>
  <si>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</si>
  <si>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</si>
  <si>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</si>
  <si>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</si>
  <si>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</si>
  <si>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</si>
  <si>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</si>
  <si>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</si>
  <si>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</si>
  <si>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</si>
  <si>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</si>
  <si>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</si>
  <si>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</si>
  <si>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</si>
  <si>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</si>
  <si>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</si>
  <si>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</si>
  <si>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</si>
  <si>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</si>
  <si>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</si>
  <si>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</si>
  <si>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</si>
  <si>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</si>
  <si>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</si>
  <si>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</si>
  <si>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</si>
  <si>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</si>
  <si>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</si>
  <si>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</si>
  <si>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</si>
  <si>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</si>
  <si>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</si>
  <si>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</si>
  <si>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</si>
  <si>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</si>
  <si>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</si>
  <si>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</si>
  <si>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</si>
  <si>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</si>
  <si>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</si>
  <si>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</si>
  <si>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</si>
  <si>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</si>
  <si>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</si>
  <si>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</si>
  <si>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</si>
  <si>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</si>
  <si>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</si>
  <si>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</si>
  <si>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</si>
  <si>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</si>
  <si>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</si>
  <si>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</si>
  <si>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</si>
  <si>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</si>
  <si>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</si>
  <si>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</si>
  <si>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</si>
  <si>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</si>
  <si>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</si>
  <si>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</si>
  <si>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</si>
  <si>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</si>
  <si>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</si>
  <si>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</si>
  <si>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</si>
  <si>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</si>
  <si>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</si>
  <si>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</si>
  <si>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</si>
  <si>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</si>
  <si>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</si>
  <si>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</si>
  <si>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</si>
  <si>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</si>
  <si>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</si>
  <si>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</si>
  <si>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</si>
  <si>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</si>
  <si>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</si>
  <si>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</si>
  <si>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</si>
  <si>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</si>
  <si>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</si>
  <si>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</si>
  <si>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</si>
  <si>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</si>
  <si>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</si>
  <si>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</si>
  <si>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</si>
  <si>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</si>
  <si>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</si>
  <si>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</si>
  <si>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</si>
  <si>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</si>
  <si>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</si>
  <si>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</si>
  <si>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</si>
  <si>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</si>
  <si>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</si>
  <si>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</si>
  <si>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</si>
  <si>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</si>
  <si>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</si>
  <si>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</si>
  <si>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</si>
  <si>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</si>
  <si>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</si>
  <si>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</si>
  <si>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</si>
  <si>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</si>
  <si>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</si>
  <si>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</si>
  <si>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</si>
  <si>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</si>
  <si>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</si>
  <si>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</si>
  <si>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</si>
  <si>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</si>
  <si>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</si>
  <si>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</si>
  <si>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</si>
  <si>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</si>
  <si>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</si>
  <si>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</si>
  <si>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</si>
  <si>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</si>
  <si>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</si>
  <si>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</si>
  <si>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</si>
  <si>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</si>
  <si>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</si>
  <si>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</si>
  <si>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</si>
  <si>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</si>
  <si>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</si>
  <si>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</si>
  <si>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</si>
  <si>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</si>
  <si>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</si>
  <si>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</si>
  <si>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</si>
  <si>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</si>
  <si>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</si>
  <si>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</si>
  <si>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</si>
  <si>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</si>
  <si>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</si>
  <si>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</si>
  <si>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</si>
  <si>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</si>
  <si>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</si>
  <si>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</si>
  <si>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</si>
  <si>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</si>
  <si>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</si>
  <si>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</si>
  <si>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</si>
  <si>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</si>
  <si>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</si>
  <si>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</si>
  <si>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</si>
  <si>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</si>
  <si>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</si>
  <si>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</si>
  <si>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</si>
  <si>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</si>
  <si>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</si>
  <si>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</si>
  <si>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</si>
  <si>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</si>
  <si>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</si>
  <si>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</si>
  <si>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</si>
  <si>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</si>
  <si>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</si>
  <si>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</si>
  <si>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</si>
  <si>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</si>
  <si>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</si>
  <si>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</si>
  <si>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</si>
  <si>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</si>
  <si>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</si>
  <si>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</si>
  <si>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</si>
  <si>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</si>
  <si>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</si>
  <si>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</si>
  <si>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</si>
  <si>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</si>
  <si>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</si>
  <si>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</si>
  <si>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</si>
  <si>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</si>
  <si>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</si>
  <si>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</si>
  <si>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</si>
  <si>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</si>
  <si>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</si>
  <si>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</si>
  <si>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</si>
  <si>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</si>
  <si>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</si>
  <si>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</si>
  <si>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</si>
  <si>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</si>
  <si>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</si>
  <si>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</si>
  <si>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</si>
  <si>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</si>
  <si>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</si>
  <si>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</si>
  <si>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</si>
  <si>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</si>
  <si>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</si>
  <si>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</si>
  <si>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</si>
  <si>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</si>
  <si>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</si>
  <si>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</si>
  <si>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</si>
  <si>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</si>
  <si>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</si>
  <si>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</si>
  <si>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</si>
  <si>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</si>
  <si>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</si>
  <si>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</si>
  <si>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</si>
  <si>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</si>
  <si>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</si>
  <si>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</si>
  <si>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</si>
  <si>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</si>
  <si>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</si>
  <si>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</si>
  <si>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</si>
  <si>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</si>
  <si>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</si>
  <si>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</si>
  <si>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</si>
  <si>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</si>
  <si>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</si>
  <si>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</si>
  <si>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</si>
  <si>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</si>
  <si>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</si>
  <si>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</si>
  <si>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</si>
  <si>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</si>
  <si>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</si>
  <si>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</si>
  <si>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</si>
  <si>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</si>
  <si>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</si>
  <si>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</si>
  <si>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</si>
  <si>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</si>
  <si>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</si>
  <si>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</si>
  <si>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</si>
  <si>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</si>
  <si>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</si>
  <si>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</si>
  <si>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</si>
  <si>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</si>
  <si>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</si>
  <si>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</si>
  <si>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</si>
  <si>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</si>
  <si>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</si>
  <si>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</si>
  <si>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</si>
  <si>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</si>
  <si>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</si>
  <si>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</si>
  <si>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</si>
  <si>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</si>
  <si>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</si>
  <si>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</si>
  <si>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</si>
  <si>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</si>
  <si>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</si>
  <si>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</si>
  <si>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</si>
  <si>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</si>
  <si>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</si>
  <si>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</si>
  <si>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</si>
  <si>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</si>
  <si>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</si>
  <si>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</si>
  <si>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</si>
  <si>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</si>
  <si>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</si>
  <si>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</si>
  <si>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</si>
  <si>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</si>
  <si>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</si>
  <si>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</si>
  <si>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</si>
  <si>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</si>
  <si>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</si>
  <si>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</si>
  <si>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</si>
  <si>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</si>
  <si>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</si>
  <si>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</si>
  <si>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</si>
  <si>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</si>
  <si>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</si>
  <si>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</si>
  <si>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</si>
  <si>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</si>
  <si>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</si>
  <si>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</si>
  <si>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</si>
  <si>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</si>
  <si>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</si>
  <si>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</si>
  <si>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</si>
  <si>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</si>
  <si>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</si>
  <si>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</si>
  <si>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</si>
  <si>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</si>
  <si>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</si>
  <si>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</si>
  <si>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</si>
  <si>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</si>
  <si>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</si>
  <si>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</si>
  <si>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</si>
  <si>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</si>
  <si>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</si>
  <si>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</si>
  <si>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</si>
  <si>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</si>
  <si>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</si>
  <si>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</si>
  <si>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</si>
  <si>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</si>
  <si>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</si>
  <si>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</si>
  <si>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</si>
  <si>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</si>
  <si>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</si>
  <si>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</si>
  <si>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</si>
  <si>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</si>
  <si>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</si>
  <si>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</si>
  <si>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</si>
  <si>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</si>
  <si>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</si>
  <si>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</si>
  <si>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</si>
  <si>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</si>
  <si>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</si>
  <si>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</si>
  <si>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</si>
  <si>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</si>
  <si>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</si>
  <si>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</si>
  <si>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</si>
  <si>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</si>
  <si>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</si>
  <si>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</si>
  <si>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</si>
  <si>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</si>
  <si>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</si>
  <si>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</si>
  <si>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</si>
  <si>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</si>
  <si>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</si>
  <si>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</si>
  <si>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</si>
  <si>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</si>
  <si>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</si>
  <si>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</si>
  <si>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</si>
  <si>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</si>
  <si>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</si>
  <si>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</si>
  <si>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</si>
  <si>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</si>
  <si>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</si>
  <si>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</si>
  <si>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</si>
  <si>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</si>
  <si>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</si>
  <si>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</si>
  <si>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</si>
  <si>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</si>
  <si>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</si>
  <si>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</si>
  <si>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</si>
  <si>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</si>
  <si>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</si>
  <si>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</si>
  <si>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</si>
  <si>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</si>
  <si>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</si>
  <si>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</si>
  <si>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</si>
  <si>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</si>
  <si>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</si>
  <si>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</si>
  <si>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</si>
  <si>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</si>
  <si>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</si>
  <si>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</si>
  <si>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</si>
  <si>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</si>
  <si>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</si>
  <si>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</si>
  <si>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</si>
  <si>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</si>
  <si>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</si>
  <si>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</si>
  <si>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</si>
  <si>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</si>
  <si>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</si>
  <si>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</si>
  <si>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</si>
  <si>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</si>
  <si>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</si>
  <si>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</si>
  <si>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</si>
  <si>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</si>
  <si>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</si>
  <si>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</si>
  <si>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</si>
  <si>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</si>
  <si>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</si>
  <si>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</si>
  <si>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</si>
  <si>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</si>
  <si>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</si>
  <si>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</si>
  <si>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</si>
  <si>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</si>
  <si>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</si>
  <si>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</si>
  <si>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</si>
  <si>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</si>
  <si>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</si>
  <si>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</si>
  <si>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</si>
  <si>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</si>
  <si>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</si>
  <si>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</si>
  <si>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</si>
  <si>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</si>
  <si>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</si>
  <si>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</si>
  <si>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</si>
  <si>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</si>
  <si>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</si>
  <si>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</si>
  <si>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</si>
  <si>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</si>
  <si>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</si>
  <si>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</si>
  <si>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</si>
  <si>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</si>
  <si>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</si>
  <si>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</si>
  <si>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</si>
  <si>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</si>
  <si>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</si>
  <si>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</si>
  <si>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</si>
  <si>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</si>
  <si>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</si>
  <si>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</si>
  <si>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</si>
  <si>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</si>
  <si>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</si>
  <si>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</si>
  <si>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</si>
  <si>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</si>
  <si>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</si>
  <si>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</si>
  <si>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</si>
  <si>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</si>
  <si>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</si>
  <si>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</si>
  <si>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</si>
  <si>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</si>
  <si>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</si>
  <si>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</si>
  <si>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</si>
  <si>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</si>
  <si>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</si>
  <si>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</si>
  <si>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</si>
  <si>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</si>
  <si>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</si>
  <si>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</si>
  <si>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</si>
  <si>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</si>
  <si>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</si>
  <si>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</si>
  <si>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</si>
  <si>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</si>
  <si>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</si>
  <si>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</si>
  <si>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</si>
  <si>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</si>
  <si>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</si>
  <si>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</si>
  <si>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</si>
  <si>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</si>
  <si>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</si>
  <si>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</si>
  <si>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</si>
  <si>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</si>
  <si>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</si>
  <si>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</si>
  <si>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</si>
  <si>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</si>
  <si>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</si>
  <si>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</si>
  <si>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</si>
  <si>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</si>
  <si>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</si>
  <si>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</si>
  <si>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</si>
  <si>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</si>
  <si>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</si>
  <si>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</si>
  <si>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</si>
  <si>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</si>
  <si>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</si>
  <si>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</si>
  <si>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</si>
  <si>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</si>
  <si>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</si>
  <si>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</si>
  <si>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</si>
  <si>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</si>
  <si>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</si>
  <si>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</si>
  <si>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</si>
  <si>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</si>
  <si>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</si>
  <si>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</si>
  <si>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</si>
  <si>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</si>
  <si>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</si>
  <si>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</si>
  <si>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</si>
  <si>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</si>
  <si>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</si>
  <si>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</si>
  <si>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</si>
  <si>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</si>
  <si>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</si>
  <si>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</si>
  <si>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</si>
  <si>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</si>
  <si>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</si>
  <si>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</si>
  <si>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</si>
  <si>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</si>
  <si>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</si>
  <si>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</si>
  <si>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</si>
  <si>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</si>
  <si>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</si>
  <si>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</si>
  <si>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</si>
  <si>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</si>
  <si>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</si>
  <si>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</si>
  <si>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</si>
  <si>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</si>
  <si>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</si>
  <si>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</si>
  <si>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</si>
  <si>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</si>
  <si>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</si>
  <si>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</si>
  <si>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</si>
  <si>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</si>
  <si>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</si>
  <si>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</si>
  <si>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</si>
  <si>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</si>
  <si>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</si>
  <si>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</si>
  <si>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</si>
  <si>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</si>
  <si>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</si>
  <si>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</si>
  <si>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</si>
  <si>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</si>
  <si>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</si>
  <si>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</si>
  <si>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</si>
  <si>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</si>
  <si>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</si>
  <si>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</si>
  <si>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</si>
  <si>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</si>
  <si>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</si>
  <si>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</si>
  <si>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</si>
  <si>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</si>
  <si>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</si>
  <si>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</si>
  <si>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</si>
  <si>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</si>
  <si>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</si>
  <si>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</si>
  <si>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</si>
  <si>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</si>
  <si>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</si>
  <si>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</si>
  <si>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</si>
  <si>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</si>
  <si>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</si>
  <si>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</si>
  <si>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</si>
  <si>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</si>
  <si>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</si>
  <si>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</si>
  <si>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</si>
  <si>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</si>
  <si>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</si>
  <si>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</si>
  <si>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</si>
  <si>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</si>
  <si>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</si>
  <si>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</si>
  <si>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</si>
  <si>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</si>
  <si>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</si>
  <si>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</si>
  <si>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</si>
  <si>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</si>
  <si>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</si>
  <si>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</si>
  <si>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</si>
  <si>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</si>
  <si>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</si>
  <si>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</si>
  <si>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</si>
  <si>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</si>
  <si>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</si>
  <si>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</si>
  <si>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</si>
  <si>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</si>
  <si>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</si>
  <si>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</si>
  <si>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</si>
  <si>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</si>
  <si>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</si>
  <si>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</si>
  <si>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</si>
  <si>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</si>
  <si>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</si>
  <si>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</si>
  <si>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</si>
  <si>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</si>
  <si>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</si>
  <si>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</si>
  <si>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</si>
  <si>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</si>
  <si>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</si>
  <si>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</si>
  <si>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</si>
  <si>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</si>
  <si>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</si>
  <si>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</si>
  <si>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</si>
  <si>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</si>
  <si>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</si>
  <si>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</si>
  <si>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</si>
  <si>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</si>
  <si>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</si>
  <si>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</si>
  <si>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</si>
  <si>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</si>
  <si>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</si>
  <si>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</si>
  <si>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</si>
  <si>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</si>
  <si>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</si>
  <si>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</si>
  <si>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</si>
  <si>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</si>
  <si>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</si>
  <si>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</si>
  <si>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</si>
  <si>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</si>
  <si>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</si>
  <si>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</si>
  <si>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</si>
  <si>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</si>
  <si>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</si>
  <si>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</si>
  <si>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</si>
  <si>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</si>
  <si>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</si>
  <si>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</si>
  <si>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</si>
  <si>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</si>
  <si>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</si>
  <si>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</si>
  <si>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</si>
  <si>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</si>
  <si>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</si>
  <si>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</si>
  <si>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</si>
  <si>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</si>
  <si>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</si>
  <si>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</si>
  <si>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</si>
  <si>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</si>
  <si>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</si>
  <si>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</si>
  <si>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</si>
  <si>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</si>
  <si>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</si>
  <si>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</si>
  <si>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</si>
  <si>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</si>
  <si>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</si>
  <si>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</si>
  <si>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</si>
  <si>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</si>
  <si>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</si>
  <si>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</si>
  <si>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</si>
  <si>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</si>
  <si>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</si>
  <si>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</si>
  <si>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</si>
  <si>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</si>
  <si>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</si>
  <si>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</si>
  <si>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</si>
  <si>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</si>
  <si>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</si>
  <si>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</si>
  <si>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</si>
  <si>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</si>
  <si>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</si>
  <si>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</si>
  <si>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</si>
  <si>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</si>
  <si>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</si>
  <si>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</si>
  <si>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</si>
  <si>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</si>
  <si>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</si>
  <si>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</si>
  <si>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</si>
  <si>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</si>
  <si>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</si>
  <si>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</si>
  <si>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</si>
  <si>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</si>
  <si>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</si>
  <si>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</si>
  <si>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</si>
  <si>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</si>
  <si>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</si>
  <si>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</si>
  <si>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</si>
  <si>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</si>
  <si>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</si>
  <si>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</si>
  <si>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</si>
  <si>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</si>
  <si>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</si>
  <si>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</si>
  <si>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</si>
  <si>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</si>
  <si>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</si>
  <si>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</si>
  <si>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</si>
  <si>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</si>
  <si>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</si>
  <si>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</si>
  <si>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</si>
  <si>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</si>
  <si>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</si>
  <si>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</si>
  <si>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</si>
  <si>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</si>
  <si>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</si>
  <si>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</si>
  <si>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</si>
  <si>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</si>
  <si>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</si>
  <si>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</si>
  <si>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</si>
  <si>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</si>
  <si>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</si>
  <si>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</si>
  <si>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</si>
  <si>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</si>
  <si>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</si>
  <si>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</si>
  <si>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</si>
  <si>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</si>
  <si>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</si>
  <si>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</si>
  <si>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</si>
  <si>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</si>
  <si>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</si>
  <si>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</si>
  <si>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</si>
  <si>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</si>
  <si>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</si>
  <si>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</si>
  <si>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</si>
  <si>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</si>
  <si>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</si>
  <si>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</si>
  <si>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</si>
  <si>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</si>
  <si>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</si>
  <si>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</si>
  <si>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</si>
  <si>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</si>
  <si>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</si>
  <si>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</si>
  <si>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</si>
  <si>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</si>
  <si>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</si>
  <si>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</si>
  <si>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</si>
  <si>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</si>
  <si>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</si>
  <si>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</si>
  <si>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</si>
  <si>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</si>
  <si>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</si>
  <si>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</si>
  <si>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</si>
  <si>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</si>
  <si>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</si>
  <si>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</si>
  <si>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</si>
  <si>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</si>
  <si>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</si>
  <si>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</si>
  <si>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</si>
  <si>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</si>
  <si>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</si>
  <si>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</si>
  <si>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</si>
  <si>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</si>
  <si>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</si>
  <si>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</si>
  <si>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</si>
  <si>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</si>
  <si>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</si>
  <si>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</si>
  <si>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</si>
  <si>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</si>
  <si>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</si>
  <si>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</si>
  <si>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</si>
  <si>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</si>
  <si>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</si>
  <si>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</si>
  <si>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</si>
  <si>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</si>
  <si>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</si>
  <si>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</si>
  <si>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</si>
  <si>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</si>
  <si>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</si>
  <si>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</si>
  <si>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</si>
  <si>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</si>
  <si>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</si>
  <si>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</si>
  <si>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</si>
  <si>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</si>
  <si>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</si>
  <si>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</si>
  <si>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</si>
  <si>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</si>
  <si>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</si>
  <si>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</si>
  <si>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</si>
  <si>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</si>
  <si>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</si>
  <si>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</si>
  <si>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</si>
  <si>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</si>
  <si>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</si>
  <si>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</si>
  <si>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</si>
  <si>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</si>
  <si>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</si>
  <si>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</si>
  <si>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</si>
  <si>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</si>
  <si>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</si>
  <si>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</si>
  <si>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</si>
  <si>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</si>
  <si>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</si>
  <si>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</si>
  <si>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</si>
  <si>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</si>
  <si>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</si>
  <si>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</si>
  <si>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</si>
  <si>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</si>
  <si>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</si>
  <si>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</si>
  <si>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</si>
  <si>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</si>
  <si>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</si>
  <si>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</si>
  <si>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</si>
  <si>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</si>
  <si>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</si>
  <si>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</si>
  <si>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</si>
  <si>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</si>
  <si>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</si>
  <si>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</si>
  <si>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</si>
  <si>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</si>
  <si>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</si>
  <si>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</si>
  <si>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</si>
  <si>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</si>
  <si>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</si>
  <si>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</si>
  <si>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</si>
  <si>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</si>
  <si>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</si>
  <si>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</si>
  <si>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</si>
  <si>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</si>
  <si>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</si>
  <si>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</si>
  <si>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</si>
  <si>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</si>
  <si>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</si>
  <si>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</si>
  <si>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</si>
  <si>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</si>
  <si>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</si>
  <si>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</si>
  <si>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</si>
  <si>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</si>
  <si>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</si>
  <si>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</si>
  <si>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</si>
  <si>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</si>
  <si>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</si>
  <si>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</si>
  <si>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</si>
  <si>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</si>
  <si>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</si>
  <si>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</si>
  <si>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</si>
  <si>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</si>
  <si>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</si>
  <si>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</si>
  <si>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</si>
  <si>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</si>
  <si>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</si>
  <si>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</si>
  <si>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</si>
  <si>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</si>
  <si>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</si>
  <si>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</si>
  <si>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</si>
  <si>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</si>
  <si>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</si>
  <si>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</si>
  <si>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</si>
  <si>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</si>
  <si>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</si>
  <si>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</si>
  <si>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</si>
  <si>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</si>
  <si>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</si>
  <si>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</si>
  <si>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</si>
  <si>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</si>
  <si>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</si>
  <si>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</si>
  <si>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</si>
  <si>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</si>
  <si>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</si>
  <si>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</si>
  <si>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</si>
  <si>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</si>
  <si>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</si>
  <si>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</si>
  <si>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</si>
  <si>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</si>
  <si>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</si>
  <si>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</si>
  <si>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</si>
  <si>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</si>
  <si>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</si>
  <si>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</si>
  <si>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</si>
  <si>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</si>
  <si>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</si>
  <si>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</si>
  <si>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</si>
  <si>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</si>
  <si>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</si>
  <si>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</si>
  <si>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</si>
  <si>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</si>
  <si>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</si>
  <si>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</si>
  <si>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</si>
  <si>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</si>
  <si>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</si>
  <si>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</si>
  <si>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</si>
  <si>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</si>
  <si>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</si>
  <si>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</si>
  <si>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</si>
  <si>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</si>
  <si>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</si>
  <si>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</si>
  <si>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</si>
  <si>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</si>
  <si>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</si>
  <si>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</si>
  <si>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</si>
  <si>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</si>
  <si>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</si>
  <si>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</si>
  <si>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</si>
  <si>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</si>
  <si>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</si>
  <si>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</si>
  <si>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</si>
  <si>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</si>
  <si>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</si>
  <si>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</si>
  <si>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</si>
  <si>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</si>
  <si>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</si>
  <si>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</si>
  <si>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</si>
  <si>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</si>
  <si>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</si>
  <si>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</si>
  <si>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</si>
  <si>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</si>
  <si>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</si>
  <si>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</si>
  <si>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</si>
  <si>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</si>
  <si>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</si>
  <si>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</si>
  <si>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</si>
  <si>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</si>
  <si>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</si>
  <si>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</si>
  <si>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</si>
  <si>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</si>
  <si>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</si>
  <si>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</si>
  <si>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</si>
  <si>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</si>
  <si>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</si>
  <si>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</si>
  <si>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</si>
  <si>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</si>
  <si>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</si>
  <si>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</si>
  <si>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</si>
  <si>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</si>
  <si>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</si>
  <si>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</si>
  <si>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</si>
  <si>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</si>
  <si>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</si>
  <si>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</si>
  <si>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</si>
  <si>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</si>
  <si>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</si>
  <si>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</si>
  <si>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</si>
  <si>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</si>
  <si>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</si>
  <si>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</si>
  <si>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</si>
  <si>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</si>
  <si>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</si>
  <si>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</si>
  <si>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</si>
  <si>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</si>
  <si>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</si>
  <si>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</si>
  <si>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</si>
  <si>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</si>
  <si>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</si>
  <si>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</si>
  <si>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</si>
  <si>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</si>
  <si>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</si>
  <si>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</si>
  <si>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</si>
  <si>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</si>
  <si>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</si>
  <si>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</si>
  <si>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</si>
  <si>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</si>
  <si>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</si>
  <si>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</si>
  <si>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</si>
  <si>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</si>
  <si>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</si>
  <si>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</si>
  <si>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</si>
  <si>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</si>
  <si>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</si>
  <si>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</si>
  <si>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</si>
  <si>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</si>
  <si>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</si>
  <si>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</si>
  <si>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</si>
  <si>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</si>
  <si>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</si>
  <si>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</si>
  <si>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</si>
  <si>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</si>
  <si>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</si>
  <si>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</si>
  <si>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</si>
  <si>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</si>
  <si>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</si>
  <si>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</si>
  <si>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</si>
  <si>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</si>
  <si>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</si>
  <si>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</si>
  <si>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</si>
  <si>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</si>
  <si>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</si>
  <si>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</si>
  <si>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</si>
  <si>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</si>
  <si>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</si>
  <si>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</si>
  <si>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</si>
  <si>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</si>
  <si>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</si>
  <si>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</si>
  <si>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</si>
  <si>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</si>
  <si>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</si>
  <si>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</si>
  <si>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</si>
  <si>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</si>
  <si>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</si>
  <si>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</si>
  <si>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</si>
  <si>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</si>
  <si>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</si>
  <si>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</si>
  <si>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</si>
  <si>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</si>
  <si>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</si>
  <si>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</si>
  <si>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</si>
  <si>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</si>
  <si>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</si>
  <si>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</si>
  <si>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</si>
  <si>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</si>
  <si>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</si>
  <si>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</si>
  <si>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</si>
  <si>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</si>
  <si>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</si>
  <si>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</si>
  <si>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</si>
  <si>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</si>
  <si>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</si>
  <si>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</si>
  <si>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</si>
  <si>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</si>
  <si>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</si>
  <si>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</si>
  <si>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</si>
  <si>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</si>
  <si>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</si>
  <si>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</si>
  <si>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</si>
  <si>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</si>
  <si>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</si>
  <si>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</si>
  <si>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</si>
  <si>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</si>
  <si>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</si>
  <si>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</si>
  <si>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</si>
  <si>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</si>
  <si>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</si>
  <si>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</si>
  <si>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</si>
  <si>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</si>
  <si>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</si>
  <si>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</si>
  <si>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</si>
  <si>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</si>
  <si>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</si>
  <si>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</si>
  <si>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</si>
  <si>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</si>
  <si>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</si>
  <si>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</si>
  <si>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</si>
  <si>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</si>
  <si>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</si>
  <si>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</si>
  <si>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</si>
  <si>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</si>
  <si>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</si>
  <si>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</si>
  <si>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</si>
  <si>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</si>
  <si>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</si>
  <si>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</si>
  <si>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</si>
  <si>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</si>
  <si>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</si>
  <si>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</si>
  <si>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</si>
  <si>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</si>
  <si>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</si>
  <si>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</si>
  <si>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</si>
  <si>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</si>
  <si>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</si>
  <si>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</si>
  <si>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</si>
  <si>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</si>
  <si>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</si>
  <si>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</si>
  <si>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</si>
  <si>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</si>
  <si>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</si>
  <si>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</si>
  <si>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</si>
  <si>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</si>
  <si>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</si>
  <si>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</si>
  <si>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</si>
  <si>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</si>
  <si>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</si>
  <si>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</si>
  <si>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</si>
  <si>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</si>
  <si>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</si>
  <si>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</si>
  <si>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</si>
  <si>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</si>
  <si>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</si>
  <si>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</si>
  <si>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</si>
  <si>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</si>
  <si>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</si>
  <si>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</si>
  <si>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</si>
  <si>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</si>
  <si>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</si>
  <si>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</si>
  <si>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</si>
  <si>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</si>
  <si>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</si>
  <si>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</si>
  <si>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</si>
  <si>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</si>
  <si>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</si>
  <si>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</si>
  <si>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</si>
  <si>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</si>
  <si>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</si>
  <si>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</si>
  <si>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</si>
  <si>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</si>
  <si>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</si>
  <si>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</si>
  <si>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</si>
  <si>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</si>
  <si>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</si>
  <si>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</si>
  <si>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</si>
  <si>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</si>
  <si>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</si>
  <si>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</si>
  <si>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</si>
  <si>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</si>
  <si>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</si>
  <si>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</si>
  <si>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</si>
  <si>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</si>
  <si>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</si>
  <si>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</si>
  <si>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</si>
  <si>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</si>
  <si>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</si>
  <si>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</si>
  <si>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</si>
  <si>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</si>
  <si>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</si>
  <si>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</si>
  <si>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</si>
  <si>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</si>
  <si>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</si>
  <si>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</si>
  <si>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</si>
  <si>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</si>
  <si>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</si>
  <si>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</si>
  <si>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</si>
  <si>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</si>
  <si>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</si>
  <si>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</si>
  <si>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</si>
  <si>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</si>
  <si>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</si>
  <si>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</si>
  <si>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</si>
  <si>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</si>
  <si>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</si>
  <si>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</si>
  <si>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</si>
  <si>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</si>
  <si>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</si>
  <si>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</si>
  <si>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</si>
  <si>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</si>
  <si>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</si>
  <si>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</si>
  <si>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</si>
  <si>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</si>
  <si>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</si>
  <si>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</si>
  <si>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</si>
  <si>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</si>
  <si>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</si>
  <si>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</si>
  <si>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</si>
  <si>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</si>
  <si>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</si>
  <si>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</si>
  <si>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</si>
  <si>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</si>
  <si>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</si>
  <si>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</si>
  <si>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</si>
  <si>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</si>
  <si>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</si>
  <si>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</si>
  <si>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</si>
  <si>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</si>
  <si>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</si>
  <si>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</si>
  <si>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</si>
  <si>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</si>
  <si>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</si>
  <si>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</si>
  <si>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</si>
  <si>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</si>
  <si>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</si>
  <si>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</si>
  <si>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</si>
  <si>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</si>
  <si>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</si>
  <si>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</si>
  <si>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</si>
  <si>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</si>
  <si>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</si>
  <si>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</si>
  <si>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</si>
  <si>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</si>
  <si>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</si>
  <si>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</si>
  <si>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</si>
  <si>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</si>
  <si>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</si>
  <si>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</si>
  <si>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</si>
  <si>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</si>
  <si>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</si>
  <si>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</si>
  <si>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</si>
  <si>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</si>
  <si>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</si>
  <si>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</si>
  <si>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</si>
  <si>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</si>
  <si>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</si>
  <si>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</si>
  <si>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</si>
  <si>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</si>
  <si>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</si>
  <si>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</si>
  <si>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</si>
  <si>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</si>
  <si>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</si>
  <si>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</si>
  <si>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</si>
  <si>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</si>
  <si>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</si>
  <si>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</si>
  <si>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</si>
  <si>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</si>
  <si>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</si>
  <si>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</si>
  <si>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</si>
  <si>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</si>
  <si>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</si>
  <si>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</si>
  <si>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</si>
  <si>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</si>
  <si>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</si>
  <si>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</si>
  <si>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</si>
  <si>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</si>
  <si>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</si>
  <si>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</si>
  <si>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</si>
  <si>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</si>
  <si>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</si>
  <si>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</si>
  <si>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</si>
  <si>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</si>
  <si>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</si>
  <si>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</si>
  <si>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</si>
  <si>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</si>
  <si>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</si>
  <si>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</si>
  <si>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</si>
  <si>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</si>
  <si>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</si>
  <si>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</si>
  <si>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</si>
  <si>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</si>
  <si>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</si>
  <si>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</si>
  <si>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</si>
  <si>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</si>
  <si>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</si>
  <si>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</si>
  <si>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</si>
  <si>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</si>
  <si>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</si>
  <si>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</si>
  <si>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</si>
  <si>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</si>
  <si>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</si>
  <si>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</si>
  <si>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</si>
  <si>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</si>
  <si>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</si>
  <si>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</si>
  <si>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</si>
  <si>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</si>
  <si>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</si>
  <si>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</si>
  <si>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</si>
  <si>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</si>
  <si>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</si>
  <si>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</si>
  <si>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</si>
  <si>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</si>
  <si>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</si>
  <si>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</si>
  <si>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</si>
  <si>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</si>
  <si>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</si>
  <si>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</si>
  <si>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</si>
  <si>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</si>
  <si>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</si>
  <si>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</si>
  <si>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</si>
  <si>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</si>
  <si>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</si>
  <si>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</si>
  <si>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</si>
  <si>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</si>
  <si>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</si>
  <si>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</si>
  <si>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</si>
  <si>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</si>
  <si>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</si>
  <si>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</si>
  <si>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</si>
  <si>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</si>
  <si>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</si>
  <si>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</si>
  <si>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</si>
  <si>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</si>
  <si>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</si>
  <si>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</si>
  <si>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</si>
  <si>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</si>
  <si>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</si>
  <si>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</si>
  <si>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</si>
  <si>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</si>
  <si>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</si>
  <si>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</si>
  <si>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</si>
  <si>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</si>
  <si>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</si>
  <si>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</si>
  <si>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</si>
  <si>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</si>
  <si>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</si>
  <si>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</si>
  <si>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</si>
  <si>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</si>
  <si>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</si>
  <si>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</si>
  <si>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</si>
  <si>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</si>
  <si>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</si>
  <si>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</si>
  <si>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</si>
  <si>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</si>
  <si>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</si>
  <si>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</si>
  <si>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</si>
  <si>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</si>
  <si>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</si>
  <si>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</si>
  <si>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</si>
  <si>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</si>
  <si>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</si>
  <si>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</si>
  <si>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</si>
  <si>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</si>
  <si>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</si>
  <si>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</si>
  <si>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</si>
  <si>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</si>
  <si>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</si>
  <si>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</si>
  <si>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</si>
  <si>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</si>
  <si>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</si>
  <si>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</si>
  <si>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</si>
  <si>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</si>
  <si>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</si>
  <si>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</si>
  <si>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</si>
  <si>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</si>
  <si>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</si>
  <si>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</si>
  <si>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</si>
  <si>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</si>
  <si>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</si>
  <si>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</si>
  <si>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</si>
  <si>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</si>
  <si>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</si>
  <si>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</si>
  <si>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</si>
  <si>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</si>
  <si>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</si>
  <si>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</si>
  <si>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</si>
  <si>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</si>
  <si>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</si>
  <si>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</si>
  <si>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</si>
  <si>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</si>
  <si>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</si>
  <si>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</si>
  <si>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</si>
  <si>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</si>
  <si>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</si>
  <si>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</si>
  <si>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</si>
  <si>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</si>
  <si>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</si>
  <si>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</si>
  <si>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</si>
  <si>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</si>
  <si>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</si>
  <si>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</si>
  <si>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</si>
  <si>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</si>
  <si>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</si>
  <si>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</si>
  <si>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</si>
  <si>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</si>
  <si>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</si>
  <si>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</si>
  <si>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</si>
  <si>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</si>
  <si>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</si>
  <si>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</si>
  <si>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</si>
  <si>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</si>
  <si>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</si>
  <si>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</si>
  <si>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</si>
  <si>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</si>
  <si>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</si>
  <si>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</si>
  <si>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</si>
  <si>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</si>
  <si>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</si>
  <si>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</si>
  <si>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</si>
  <si>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</si>
  <si>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</si>
  <si>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</si>
  <si>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</si>
  <si>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</si>
  <si>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</si>
  <si>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</si>
  <si>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</si>
  <si>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</si>
  <si>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</si>
  <si>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</si>
  <si>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</si>
  <si>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</si>
  <si>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</si>
  <si>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</si>
  <si>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</si>
  <si>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</si>
  <si>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</si>
  <si>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</si>
  <si>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</si>
  <si>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</si>
  <si>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</si>
  <si>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</si>
  <si>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</si>
  <si>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</si>
  <si>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</si>
  <si>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</si>
  <si>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</si>
  <si>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</si>
  <si>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</si>
  <si>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</si>
  <si>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</si>
  <si>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</si>
  <si>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</si>
  <si>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</si>
  <si>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</si>
  <si>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</si>
  <si>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</si>
  <si>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</si>
  <si>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</si>
  <si>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</si>
  <si>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</si>
  <si>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</si>
  <si>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</si>
  <si>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</si>
  <si>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</si>
  <si>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</si>
  <si>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</si>
  <si>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</si>
  <si>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</si>
  <si>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</si>
  <si>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</si>
  <si>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</si>
  <si>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</si>
  <si>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</si>
  <si>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</si>
  <si>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</si>
  <si>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</si>
  <si>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</si>
  <si>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</si>
  <si>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</si>
  <si>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</si>
  <si>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</si>
  <si>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</si>
  <si>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</si>
  <si>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</si>
  <si>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</si>
  <si>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</si>
  <si>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</si>
  <si>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</si>
  <si>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</si>
  <si>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</si>
  <si>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</si>
  <si>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</si>
  <si>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</si>
  <si>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</si>
  <si>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</si>
  <si>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</si>
  <si>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</si>
  <si>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</si>
  <si>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</si>
  <si>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</si>
  <si>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</si>
  <si>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</si>
  <si>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</si>
  <si>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</si>
  <si>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</si>
  <si>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</si>
  <si>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</si>
  <si>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</si>
  <si>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</si>
  <si>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</si>
  <si>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</si>
  <si>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</si>
  <si>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</si>
  <si>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</si>
  <si>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</si>
  <si>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</si>
  <si>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</si>
  <si>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</si>
  <si>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</si>
  <si>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</si>
  <si>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</si>
  <si>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</si>
  <si>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</si>
  <si>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</si>
  <si>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</si>
  <si>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</si>
  <si>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</si>
  <si>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</si>
  <si>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</si>
  <si>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</si>
  <si>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</si>
  <si>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</si>
  <si>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</si>
  <si>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</si>
  <si>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</si>
  <si>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</si>
  <si>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</si>
  <si>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</si>
  <si>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</si>
  <si>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</si>
  <si>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</si>
  <si>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</si>
  <si>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</si>
  <si>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</si>
  <si>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</si>
  <si>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</si>
  <si>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</si>
  <si>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</si>
  <si>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</si>
  <si>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</si>
  <si>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</si>
  <si>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</si>
  <si>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</si>
  <si>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</si>
  <si>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</si>
  <si>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</si>
  <si>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</si>
  <si>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</si>
  <si>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</si>
  <si>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</si>
  <si>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</si>
  <si>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</si>
  <si>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</si>
  <si>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</si>
  <si>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</si>
  <si>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</si>
  <si>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</si>
  <si>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</si>
  <si>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</si>
  <si>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</si>
  <si>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</si>
  <si>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</si>
  <si>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</si>
  <si>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</si>
  <si>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</si>
  <si>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</si>
  <si>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</si>
  <si>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</si>
  <si>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</si>
  <si>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</si>
  <si>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</si>
  <si>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</si>
  <si>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</si>
  <si>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</si>
  <si>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</si>
  <si>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</si>
  <si>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</si>
  <si>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</si>
  <si>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</si>
  <si>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</si>
  <si>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</si>
  <si>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</si>
  <si>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</si>
  <si>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</si>
  <si>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</si>
  <si>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</si>
  <si>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</si>
  <si>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</si>
  <si>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</si>
  <si>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</si>
  <si>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</si>
  <si>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</si>
  <si>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</si>
  <si>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</si>
  <si>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</si>
  <si>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</si>
  <si>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</si>
  <si>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</si>
  <si>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</si>
  <si>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</si>
  <si>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</si>
  <si>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</si>
  <si>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</si>
  <si>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</si>
  <si>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</si>
  <si>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</si>
  <si>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</si>
  <si>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</si>
  <si>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</si>
  <si>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</si>
  <si>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</si>
  <si>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</si>
  <si>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</si>
  <si>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</si>
  <si>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</si>
  <si>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</si>
  <si>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</si>
  <si>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</si>
  <si>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</si>
  <si>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</si>
  <si>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</si>
  <si>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</si>
  <si>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</si>
  <si>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</si>
  <si>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</si>
  <si>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</si>
  <si>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</si>
  <si>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</si>
  <si>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</si>
  <si>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</si>
  <si>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</si>
  <si>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</si>
  <si>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</si>
  <si>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</si>
  <si>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</si>
  <si>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</si>
  <si>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</si>
  <si>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</si>
  <si>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</si>
  <si>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</si>
  <si>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</si>
  <si>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</si>
  <si>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</si>
  <si>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</si>
  <si>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</si>
  <si>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</si>
  <si>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</si>
  <si>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</si>
  <si>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</si>
  <si>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</si>
  <si>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</si>
  <si>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</si>
  <si>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</si>
  <si>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</si>
  <si>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</si>
  <si>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</si>
  <si>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</si>
  <si>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</si>
  <si>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</si>
  <si>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</si>
  <si>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</si>
  <si>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</si>
  <si>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</si>
  <si>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</si>
  <si>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</si>
  <si>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</si>
  <si>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</si>
  <si>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</si>
  <si>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</si>
  <si>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</si>
  <si>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</si>
  <si>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</si>
  <si>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</si>
  <si>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</si>
  <si>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</si>
  <si>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</si>
  <si>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</si>
  <si>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</si>
  <si>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</si>
  <si>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</si>
  <si>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</si>
  <si>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</si>
  <si>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</si>
  <si>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</si>
  <si>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</si>
  <si>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</si>
  <si>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</si>
  <si>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</si>
  <si>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</si>
  <si>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</si>
  <si>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</si>
  <si>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</si>
  <si>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</si>
  <si>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</si>
  <si>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</si>
  <si>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</si>
  <si>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</si>
  <si>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</si>
  <si>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</si>
  <si>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</si>
  <si>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</si>
  <si>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</si>
  <si>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</si>
  <si>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</si>
  <si>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</si>
  <si>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</si>
  <si>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</si>
  <si>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</si>
  <si>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</si>
  <si>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</si>
  <si>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</si>
  <si>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</si>
  <si>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</si>
  <si>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</si>
  <si>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</si>
  <si>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</si>
  <si>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</si>
  <si>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</si>
  <si>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</si>
  <si>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</si>
  <si>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</si>
  <si>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</si>
  <si>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</si>
  <si>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</si>
  <si>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</si>
  <si>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</si>
  <si>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</si>
  <si>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</si>
  <si>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</si>
  <si>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</si>
  <si>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</si>
  <si>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</si>
  <si>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</si>
  <si>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</si>
  <si>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</si>
  <si>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</si>
  <si>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</si>
  <si>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</si>
  <si>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</si>
  <si>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</si>
  <si>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</si>
  <si>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</si>
  <si>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</si>
  <si>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</si>
  <si>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</si>
  <si>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</si>
  <si>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</si>
  <si>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</si>
  <si>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</si>
  <si>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</si>
  <si>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</si>
  <si>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</si>
  <si>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</si>
  <si>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</si>
  <si>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</si>
  <si>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</si>
  <si>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</si>
  <si>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</si>
  <si>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</si>
  <si>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</si>
  <si>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</si>
  <si>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</si>
  <si>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</si>
  <si>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</si>
  <si>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</si>
  <si>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</si>
  <si>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</si>
  <si>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</si>
  <si>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</si>
  <si>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</si>
  <si>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</si>
  <si>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</si>
  <si>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</si>
  <si>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</si>
  <si>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</si>
  <si>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</si>
  <si>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</si>
  <si>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</si>
  <si>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</si>
  <si>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</si>
  <si>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</si>
  <si>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</si>
  <si>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</si>
  <si>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</si>
  <si>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</si>
  <si>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</si>
  <si>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</si>
  <si>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</si>
  <si>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</si>
  <si>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</si>
  <si>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</si>
  <si>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</si>
  <si>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</si>
  <si>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</si>
  <si>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</si>
  <si>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</si>
  <si>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</si>
  <si>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</si>
  <si>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</si>
  <si>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</si>
  <si>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</si>
  <si>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</si>
  <si>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</si>
  <si>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</si>
  <si>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</si>
  <si>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</si>
  <si>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</si>
  <si>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</si>
  <si>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</si>
  <si>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</si>
  <si>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</si>
  <si>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</si>
  <si>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</si>
  <si>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</si>
  <si>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</si>
  <si>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</si>
  <si>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</si>
  <si>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</si>
  <si>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</si>
  <si>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</si>
  <si>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</si>
  <si>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</si>
  <si>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</si>
  <si>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</si>
  <si>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</si>
  <si>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</si>
  <si>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</si>
  <si>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</si>
  <si>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</si>
  <si>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</si>
  <si>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</si>
  <si>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</si>
  <si>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</si>
  <si>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</si>
  <si>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</si>
  <si>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</si>
  <si>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</si>
  <si>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</si>
  <si>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</si>
  <si>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</si>
  <si>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</si>
  <si>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</si>
  <si>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</si>
  <si>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</si>
  <si>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</si>
  <si>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</si>
  <si>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</si>
  <si>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</si>
  <si>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</si>
  <si>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</si>
  <si>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</si>
  <si>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</si>
  <si>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</si>
  <si>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</si>
  <si>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</si>
  <si>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</si>
  <si>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</si>
  <si>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</si>
  <si>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</si>
  <si>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</si>
  <si>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</si>
  <si>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</si>
  <si>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</si>
  <si>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</si>
  <si>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</si>
  <si>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</si>
  <si>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</si>
  <si>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</si>
  <si>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</si>
  <si>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</si>
  <si>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</si>
  <si>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</si>
  <si>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</si>
  <si>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</si>
  <si>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</si>
  <si>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</si>
  <si>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</si>
  <si>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</si>
  <si>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</si>
  <si>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</si>
  <si>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</si>
  <si>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</si>
  <si>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</si>
  <si>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</si>
  <si>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</si>
  <si>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</si>
  <si>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</si>
  <si>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</si>
  <si>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</si>
  <si>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</si>
  <si>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</si>
  <si>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</si>
  <si>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</si>
  <si>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</si>
  <si>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</si>
  <si>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</si>
  <si>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</si>
  <si>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</si>
  <si>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</si>
  <si>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</si>
  <si>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</si>
  <si>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</si>
  <si>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</si>
  <si>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</si>
  <si>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</si>
  <si>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</si>
  <si>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</si>
  <si>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</si>
  <si>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</si>
  <si>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</si>
  <si>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</si>
  <si>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</si>
  <si>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</si>
  <si>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</si>
  <si>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</si>
  <si>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</si>
  <si>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</si>
  <si>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</si>
  <si>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</si>
  <si>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</si>
  <si>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</si>
  <si>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</si>
  <si>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</si>
  <si>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</si>
  <si>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</si>
  <si>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</si>
  <si>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</si>
  <si>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</si>
  <si>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</si>
  <si>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</si>
  <si>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</si>
  <si>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</si>
  <si>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</si>
  <si>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</si>
  <si>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</si>
  <si>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</si>
  <si>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</si>
  <si>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</si>
  <si>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</si>
  <si>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</si>
  <si>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</si>
  <si>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</si>
  <si>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</si>
  <si>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</si>
  <si>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</si>
  <si>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</si>
  <si>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</si>
  <si>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</si>
  <si>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</si>
  <si>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</si>
  <si>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</si>
  <si>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</si>
  <si>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</si>
  <si>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</si>
  <si>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</si>
  <si>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</si>
  <si>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</si>
  <si>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</si>
  <si>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</si>
  <si>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</si>
  <si>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</si>
  <si>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</si>
  <si>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</si>
  <si>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</si>
  <si>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</si>
  <si>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</si>
  <si>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</si>
  <si>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</si>
  <si>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</si>
  <si>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</si>
  <si>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</si>
  <si>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</si>
  <si>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</si>
  <si>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</si>
  <si>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</si>
  <si>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</si>
  <si>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</si>
  <si>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</si>
  <si>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</si>
  <si>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</si>
  <si>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</si>
  <si>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</si>
  <si>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</si>
  <si>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</si>
  <si>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</si>
  <si>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</si>
  <si>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</si>
  <si>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</si>
  <si>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</si>
  <si>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</si>
  <si>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</si>
  <si>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</si>
  <si>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</si>
  <si>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</si>
  <si>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</si>
  <si>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</si>
  <si>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</si>
  <si>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</si>
  <si>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</si>
  <si>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</si>
  <si>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</si>
  <si>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</si>
  <si>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</si>
  <si>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</si>
  <si>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</si>
  <si>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</si>
  <si>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</si>
  <si>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</si>
  <si>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</si>
  <si>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</si>
  <si>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</si>
  <si>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</si>
  <si>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</si>
  <si>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</si>
  <si>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</si>
  <si>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</si>
  <si>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</si>
  <si>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</si>
  <si>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</si>
  <si>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</si>
  <si>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</si>
  <si>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</si>
  <si>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</si>
  <si>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</si>
  <si>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</si>
  <si>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</si>
  <si>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</si>
  <si>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</si>
  <si>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</si>
  <si>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</si>
  <si>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</si>
  <si>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</si>
  <si>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</si>
  <si>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</si>
  <si>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</si>
  <si>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</si>
  <si>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</si>
  <si>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</si>
  <si>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</si>
  <si>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</si>
  <si>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</si>
  <si>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</si>
  <si>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</si>
  <si>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</si>
  <si>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</si>
  <si>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</si>
  <si>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</si>
  <si>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</si>
  <si>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</si>
  <si>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</si>
  <si>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</si>
  <si>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</si>
  <si>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</si>
  <si>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</si>
  <si>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</si>
  <si>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</si>
  <si>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</si>
  <si>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</si>
  <si>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</si>
  <si>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</si>
  <si>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</si>
  <si>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</si>
  <si>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</si>
  <si>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</si>
  <si>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</si>
  <si>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</si>
  <si>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</si>
  <si>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</si>
  <si>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</si>
  <si>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</si>
  <si>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</si>
  <si>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</si>
  <si>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</si>
  <si>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</si>
  <si>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</si>
  <si>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</si>
  <si>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</si>
  <si>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</si>
  <si>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</si>
  <si>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</si>
  <si>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</si>
  <si>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</si>
  <si>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</si>
  <si>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</si>
  <si>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</si>
  <si>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</si>
  <si>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</si>
  <si>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</si>
  <si>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</si>
  <si>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</si>
  <si>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</si>
  <si>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</si>
  <si>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</si>
  <si>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</si>
  <si>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</si>
  <si>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</si>
  <si>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</si>
  <si>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</si>
  <si>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</si>
  <si>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</si>
  <si>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</si>
  <si>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</si>
  <si>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</si>
  <si>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</si>
  <si>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</si>
  <si>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</si>
  <si>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</si>
  <si>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</si>
  <si>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</si>
  <si>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</si>
  <si>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</si>
  <si>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</si>
  <si>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</si>
  <si>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</si>
  <si>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</si>
  <si>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</si>
  <si>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</si>
  <si>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</si>
  <si>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</si>
  <si>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</si>
  <si>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</si>
  <si>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</si>
  <si>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</si>
  <si>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</si>
  <si>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</si>
  <si>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</si>
  <si>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</si>
  <si>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</si>
  <si>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</si>
  <si>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</si>
  <si>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</si>
  <si>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</si>
  <si>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</si>
  <si>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</si>
  <si>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</si>
  <si>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</si>
  <si>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</si>
  <si>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</si>
  <si>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</si>
  <si>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</si>
  <si>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</si>
  <si>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</si>
  <si>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</si>
  <si>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</si>
  <si>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</si>
  <si>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</si>
  <si>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</si>
  <si>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</si>
  <si>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</si>
  <si>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</si>
  <si>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</si>
  <si>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</si>
  <si>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</si>
  <si>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</si>
  <si>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</si>
  <si>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</si>
  <si>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</si>
  <si>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</si>
  <si>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</si>
  <si>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</si>
  <si>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</si>
  <si>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</si>
  <si>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</si>
  <si>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</si>
  <si>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</si>
  <si>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</si>
  <si>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</si>
  <si>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</si>
  <si>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</si>
  <si>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</si>
  <si>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</si>
  <si>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</si>
  <si>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</si>
  <si>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</si>
  <si>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</si>
  <si>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</si>
  <si>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</si>
  <si>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</si>
  <si>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</si>
  <si>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</si>
  <si>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</si>
  <si>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</si>
  <si>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</si>
  <si>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</si>
  <si>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</si>
  <si>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</si>
  <si>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</si>
  <si>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</si>
  <si>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</si>
  <si>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</si>
  <si>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</si>
  <si>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</si>
  <si>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</si>
  <si>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</si>
  <si>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</si>
  <si>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</si>
  <si>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</si>
  <si>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</si>
  <si>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</si>
  <si>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</si>
  <si>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</si>
  <si>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</si>
  <si>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</si>
  <si>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</si>
  <si>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</si>
  <si>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</si>
  <si>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</si>
  <si>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</si>
  <si>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</si>
  <si>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</si>
  <si>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</si>
  <si>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</si>
  <si>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</si>
  <si>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</si>
  <si>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</si>
  <si>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</si>
  <si>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</si>
  <si>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</si>
  <si>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</si>
  <si>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</si>
  <si>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</si>
  <si>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</si>
  <si>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</si>
  <si>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</si>
  <si>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</si>
  <si>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</si>
  <si>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</si>
  <si>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</si>
  <si>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</si>
  <si>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</si>
  <si>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</si>
  <si>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</si>
  <si>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</si>
  <si>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</si>
  <si>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</si>
  <si>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</si>
  <si>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</si>
  <si>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</si>
  <si>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</si>
  <si>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</si>
  <si>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</si>
  <si>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</si>
  <si>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</si>
  <si>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</si>
  <si>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</si>
  <si>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</si>
  <si>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</si>
  <si>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</si>
  <si>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</si>
  <si>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</si>
  <si>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</si>
  <si>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</si>
  <si>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</si>
  <si>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</si>
  <si>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</si>
  <si>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</si>
  <si>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</si>
  <si>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</si>
  <si>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</si>
  <si>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</si>
  <si>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</si>
  <si>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</si>
  <si>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</si>
  <si>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</si>
  <si>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</si>
  <si>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</si>
  <si>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</si>
  <si>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</si>
  <si>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</si>
  <si>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</si>
  <si>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</si>
  <si>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</si>
  <si>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</si>
  <si>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</si>
  <si>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</si>
  <si>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</si>
  <si>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</si>
  <si>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</si>
  <si>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</si>
  <si>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</si>
  <si>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</si>
  <si>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</si>
  <si>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</si>
  <si>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</si>
  <si>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</si>
  <si>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</si>
  <si>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</si>
  <si>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</si>
  <si>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</si>
  <si>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</si>
  <si>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</si>
  <si>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</si>
  <si>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</si>
  <si>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</si>
  <si>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</si>
  <si>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</si>
  <si>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</si>
  <si>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</si>
  <si>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</si>
  <si>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</si>
  <si>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</si>
  <si>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</si>
  <si>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</si>
  <si>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</si>
  <si>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</si>
  <si>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</si>
  <si>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</si>
  <si>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</si>
  <si>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</si>
  <si>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</si>
  <si>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</si>
  <si>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</si>
  <si>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</si>
  <si>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</si>
  <si>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</si>
  <si>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</si>
  <si>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</si>
  <si>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</si>
  <si>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</si>
  <si>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</si>
  <si>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</si>
  <si>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</si>
  <si>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</si>
  <si>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</si>
  <si>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</si>
  <si>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</si>
  <si>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</si>
  <si>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</si>
  <si>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</si>
  <si>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</si>
  <si>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</si>
  <si>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</si>
  <si>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</si>
  <si>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</si>
  <si>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</si>
  <si>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</si>
  <si>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</si>
  <si>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</si>
  <si>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</si>
  <si>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</si>
  <si>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</si>
  <si>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</si>
  <si>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</si>
  <si>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</si>
  <si>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</si>
  <si>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</si>
  <si>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</si>
  <si>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</si>
  <si>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</si>
  <si>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</si>
  <si>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</si>
  <si>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</si>
  <si>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</si>
  <si>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</si>
  <si>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</si>
  <si>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</si>
  <si>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</si>
  <si>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</si>
  <si>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</si>
  <si>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</si>
  <si>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</si>
  <si>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</si>
  <si>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</si>
  <si>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</si>
  <si>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</si>
  <si>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</si>
  <si>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</si>
  <si>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</si>
  <si>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</si>
  <si>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</si>
  <si>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</si>
  <si>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</si>
  <si>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</si>
  <si>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</si>
  <si>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</si>
  <si>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</si>
  <si>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</si>
  <si>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</si>
  <si>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</si>
  <si>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</si>
  <si>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</si>
  <si>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</si>
  <si>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</si>
  <si>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</si>
  <si>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</si>
  <si>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</si>
  <si>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</si>
  <si>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</si>
  <si>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</si>
  <si>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</si>
  <si>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</si>
  <si>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</si>
  <si>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</si>
  <si>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</si>
  <si>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</si>
  <si>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</si>
  <si>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</si>
  <si>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</si>
  <si>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</si>
  <si>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</si>
  <si>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</si>
  <si>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</si>
  <si>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</si>
  <si>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</si>
  <si>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</si>
  <si>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</si>
  <si>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</si>
  <si>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</si>
  <si>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</si>
  <si>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</si>
  <si>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</si>
  <si>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</si>
  <si>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</si>
  <si>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</si>
  <si>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</si>
  <si>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</si>
  <si>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</si>
  <si>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</si>
  <si>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</si>
  <si>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</si>
  <si>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</si>
  <si>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</si>
  <si>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</si>
  <si>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</si>
  <si>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</si>
  <si>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</si>
  <si>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</si>
  <si>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</si>
  <si>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</si>
  <si>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</si>
  <si>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</si>
  <si>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</si>
  <si>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</si>
  <si>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</si>
  <si>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</si>
  <si>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</si>
  <si>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</si>
  <si>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</si>
  <si>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</si>
  <si>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</si>
  <si>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</si>
  <si>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</si>
  <si>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</si>
  <si>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</si>
  <si>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</si>
  <si>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</si>
  <si>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</si>
  <si>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</si>
  <si>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</si>
  <si>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</si>
  <si>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</si>
  <si>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</si>
  <si>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</si>
  <si>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</si>
  <si>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</si>
  <si>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</si>
  <si>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</si>
  <si>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</si>
  <si>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</si>
  <si>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</si>
  <si>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</si>
  <si>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</si>
  <si>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</si>
  <si>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</si>
  <si>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</si>
  <si>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</si>
  <si>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</si>
  <si>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</si>
  <si>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</si>
  <si>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</si>
  <si>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</si>
  <si>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</si>
  <si>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</si>
  <si>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</si>
  <si>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</si>
  <si>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</si>
  <si>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</si>
  <si>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</si>
  <si>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</si>
  <si>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</si>
  <si>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</si>
  <si>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</si>
  <si>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</si>
  <si>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</si>
  <si>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</si>
  <si>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</si>
  <si>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</si>
  <si>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</si>
  <si>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</si>
  <si>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</si>
  <si>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</si>
  <si>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</si>
  <si>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</si>
  <si>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</si>
  <si>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</si>
  <si>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</si>
  <si>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</si>
  <si>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</si>
  <si>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</si>
  <si>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</si>
  <si>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</si>
  <si>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</si>
  <si>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</si>
  <si>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</si>
  <si>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</si>
  <si>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</si>
  <si>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</si>
  <si>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</si>
  <si>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</si>
  <si>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</si>
  <si>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</si>
  <si>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</si>
  <si>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</si>
  <si>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</si>
  <si>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</si>
  <si>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</si>
  <si>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</si>
  <si>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</si>
  <si>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</si>
  <si>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</si>
  <si>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</si>
  <si>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</si>
  <si>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</si>
  <si>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</si>
  <si>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</si>
  <si>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</si>
  <si>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</si>
  <si>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</si>
  <si>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</si>
  <si>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</si>
  <si>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</si>
  <si>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</si>
  <si>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</si>
  <si>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</si>
  <si>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</si>
  <si>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</si>
  <si>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</si>
  <si>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</si>
  <si>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</si>
  <si>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</si>
  <si>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</si>
  <si>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</si>
  <si>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</si>
  <si>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</si>
  <si>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</si>
  <si>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</si>
  <si>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</si>
  <si>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</si>
  <si>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</si>
  <si>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</si>
  <si>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</si>
  <si>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</si>
  <si>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</si>
  <si>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</si>
  <si>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</si>
  <si>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</si>
  <si>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</si>
  <si>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</si>
  <si>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</si>
  <si>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</si>
  <si>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</si>
  <si>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</si>
  <si>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</si>
  <si>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</si>
  <si>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</si>
  <si>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</si>
  <si>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</si>
  <si>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</si>
  <si>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</si>
  <si>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</si>
  <si>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</si>
  <si>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</si>
  <si>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</si>
  <si>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</si>
  <si>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</si>
  <si>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</si>
  <si>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</si>
  <si>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</si>
  <si>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</si>
  <si>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</si>
  <si>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</si>
  <si>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</si>
  <si>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</si>
  <si>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</si>
  <si>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</si>
  <si>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</si>
  <si>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</si>
  <si>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</si>
  <si>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</si>
  <si>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</si>
  <si>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</si>
  <si>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</si>
  <si>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</si>
  <si>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</si>
  <si>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</si>
  <si>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</si>
  <si>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</si>
  <si>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</si>
  <si>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</si>
  <si>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</si>
  <si>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</si>
  <si>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</si>
  <si>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</si>
  <si>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</si>
  <si>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</si>
  <si>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</si>
  <si>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</si>
  <si>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</si>
  <si>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</si>
  <si>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</si>
  <si>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</si>
  <si>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</si>
  <si>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</si>
  <si>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</si>
  <si>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</si>
  <si>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</si>
  <si>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</si>
  <si>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</si>
  <si>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</si>
  <si>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</si>
  <si>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</si>
  <si>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</si>
  <si>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</si>
  <si>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</si>
  <si>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</si>
  <si>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</si>
  <si>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</si>
  <si>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</si>
  <si>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</si>
  <si>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</si>
  <si>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</si>
  <si>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</si>
  <si>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</si>
  <si>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</si>
  <si>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</si>
  <si>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</si>
  <si>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</si>
  <si>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</si>
  <si>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</si>
  <si>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</si>
  <si>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</si>
  <si>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</si>
  <si>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</si>
  <si>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</si>
  <si>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</si>
  <si>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</si>
  <si>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</si>
  <si>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</si>
  <si>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</si>
  <si>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</si>
  <si>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</si>
  <si>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</si>
  <si>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</si>
  <si>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</si>
  <si>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</si>
  <si>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</si>
  <si>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</si>
  <si>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</si>
  <si>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</si>
  <si>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</si>
  <si>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</si>
  <si>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</si>
  <si>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</si>
  <si>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</si>
  <si>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</si>
  <si>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</si>
  <si>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</si>
  <si>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</si>
  <si>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</si>
  <si>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</si>
  <si>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</si>
  <si>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</si>
  <si>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</si>
  <si>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</si>
  <si>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</si>
  <si>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</si>
  <si>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</si>
  <si>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</si>
  <si>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</si>
  <si>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</si>
  <si>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</si>
  <si>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</si>
  <si>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</si>
  <si>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</si>
  <si>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</si>
  <si>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</si>
  <si>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</si>
  <si>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</si>
  <si>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</si>
  <si>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</si>
  <si>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</si>
  <si>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</si>
  <si>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</si>
  <si>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</si>
  <si>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</si>
  <si>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</si>
  <si>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</si>
  <si>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</si>
  <si>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</si>
  <si>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</si>
  <si>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</si>
  <si>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</si>
  <si>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</si>
  <si>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</si>
  <si>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</si>
  <si>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</si>
  <si>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</si>
  <si>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</si>
  <si>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</si>
  <si>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</si>
  <si>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</si>
  <si>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</si>
  <si>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</si>
  <si>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</si>
  <si>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</si>
  <si>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</si>
  <si>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</si>
  <si>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</si>
  <si>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</si>
  <si>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</si>
  <si>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</si>
  <si>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</si>
  <si>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</si>
  <si>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</si>
  <si>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</si>
  <si>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</si>
  <si>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</si>
  <si>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</si>
  <si>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</si>
  <si>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</si>
  <si>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</si>
  <si>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</si>
  <si>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</si>
  <si>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</si>
  <si>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</si>
  <si>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</si>
  <si>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</si>
  <si>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</si>
  <si>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</si>
  <si>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</si>
  <si>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</si>
  <si>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</si>
  <si>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</si>
  <si>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</si>
  <si>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</si>
  <si>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</si>
  <si>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</si>
  <si>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</si>
  <si>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</si>
  <si>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</si>
  <si>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</si>
  <si>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</si>
  <si>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</si>
  <si>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</si>
  <si>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</si>
  <si>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</si>
  <si>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</si>
  <si>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</si>
  <si>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</si>
  <si>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</si>
  <si>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</si>
  <si>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</si>
  <si>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</si>
  <si>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</si>
  <si>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</si>
  <si>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</si>
  <si>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</si>
  <si>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</si>
  <si>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</si>
  <si>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</si>
  <si>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</si>
  <si>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</si>
  <si>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</si>
  <si>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</si>
  <si>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</si>
  <si>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</si>
  <si>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</si>
  <si>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</si>
  <si>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</si>
  <si>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</si>
  <si>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</si>
  <si>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</si>
  <si>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</si>
  <si>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</si>
  <si>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</si>
  <si>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</si>
  <si>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</si>
  <si>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</si>
  <si>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</si>
  <si>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</si>
  <si>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</si>
  <si>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</si>
  <si>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</si>
  <si>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</si>
  <si>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</si>
  <si>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</si>
  <si>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</si>
  <si>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</si>
  <si>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</si>
  <si>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</si>
  <si>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</si>
  <si>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</si>
  <si>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</si>
  <si>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</si>
  <si>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</si>
  <si>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</si>
  <si>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</si>
  <si>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</si>
  <si>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</si>
  <si>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</si>
  <si>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</si>
  <si>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</si>
  <si>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</si>
  <si>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</si>
  <si>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</si>
  <si>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</si>
  <si>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</si>
  <si>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</si>
  <si>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</si>
  <si>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</si>
  <si>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</si>
  <si>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</si>
  <si>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</si>
  <si>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</si>
  <si>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</si>
  <si>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</si>
  <si>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</si>
  <si>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</si>
  <si>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</si>
  <si>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</si>
  <si>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</si>
  <si>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</si>
  <si>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</si>
  <si>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</si>
  <si>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</si>
  <si>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</si>
  <si>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</si>
  <si>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</si>
  <si>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</si>
  <si>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</si>
  <si>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</si>
  <si>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</si>
  <si>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</si>
  <si>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</si>
  <si>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</si>
  <si>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</si>
  <si>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</si>
  <si>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</si>
  <si>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</si>
  <si>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</si>
  <si>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</si>
  <si>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</si>
  <si>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</si>
  <si>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</si>
  <si>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</si>
  <si>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</si>
  <si>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</si>
  <si>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</si>
  <si>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</si>
  <si>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</si>
  <si>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</si>
  <si>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</si>
  <si>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</si>
  <si>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</si>
  <si>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</si>
  <si>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</si>
  <si>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</si>
  <si>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</si>
  <si>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</si>
  <si>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</si>
  <si>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</si>
  <si>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</si>
  <si>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</si>
  <si>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</si>
  <si>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</si>
  <si>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</si>
  <si>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</si>
  <si>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</si>
  <si>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</si>
  <si>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</si>
  <si>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</si>
  <si>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</si>
  <si>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</si>
  <si>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</si>
  <si>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</si>
  <si>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</si>
  <si>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</si>
  <si>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</si>
  <si>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</si>
  <si>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</si>
  <si>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</si>
  <si>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</si>
  <si>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</si>
  <si>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</si>
  <si>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</si>
  <si>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</si>
  <si>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</si>
  <si>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</si>
  <si>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</si>
  <si>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</si>
  <si>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</si>
  <si>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</si>
  <si>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</si>
  <si>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</si>
  <si>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</si>
  <si>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</si>
  <si>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</si>
  <si>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</si>
  <si>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</si>
  <si>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</si>
  <si>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</si>
  <si>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</si>
  <si>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</si>
  <si>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</si>
  <si>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</si>
  <si>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</si>
  <si>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</si>
  <si>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</si>
  <si>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</si>
  <si>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</si>
  <si>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</si>
  <si>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</si>
  <si>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</si>
  <si>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</si>
  <si>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</si>
  <si>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</si>
  <si>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</si>
  <si>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</si>
  <si>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</si>
  <si>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</si>
  <si>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</si>
  <si>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</si>
  <si>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</si>
  <si>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</si>
  <si>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</si>
  <si>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</si>
  <si>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</si>
  <si>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</si>
  <si>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</si>
  <si>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</si>
  <si>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</si>
  <si>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</si>
  <si>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</si>
  <si>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</si>
  <si>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</si>
  <si>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</si>
  <si>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</si>
  <si>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</si>
  <si>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</si>
  <si>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</si>
  <si>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</si>
  <si>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</si>
  <si>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</si>
  <si>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</si>
  <si>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</si>
  <si>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</si>
  <si>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</si>
  <si>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</si>
  <si>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</si>
  <si>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</si>
  <si>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</si>
  <si>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</si>
  <si>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</si>
  <si>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</si>
  <si>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</si>
  <si>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</si>
  <si>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</si>
  <si>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</si>
  <si>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</si>
  <si>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</si>
  <si>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</si>
  <si>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</si>
  <si>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</si>
  <si>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</si>
  <si>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</si>
  <si>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</si>
  <si>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</si>
  <si>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</si>
  <si>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</si>
  <si>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</si>
  <si>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</si>
  <si>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</si>
  <si>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</si>
  <si>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</si>
  <si>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</si>
  <si>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</si>
  <si>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</si>
  <si>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</si>
  <si>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</si>
  <si>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</si>
  <si>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</si>
  <si>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</si>
  <si>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</si>
  <si>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</si>
  <si>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</si>
  <si>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</si>
  <si>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</si>
  <si>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</si>
  <si>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</si>
  <si>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</si>
  <si>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</si>
  <si>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</si>
  <si>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</si>
  <si>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</si>
  <si>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</si>
  <si>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</si>
  <si>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</si>
  <si>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</si>
  <si>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</si>
  <si>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</si>
  <si>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</si>
  <si>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</si>
  <si>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</si>
  <si>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</si>
  <si>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</si>
  <si>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</si>
  <si>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</si>
  <si>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</si>
  <si>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</si>
  <si>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</si>
  <si>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</si>
  <si>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</si>
  <si>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</si>
  <si>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</si>
  <si>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</si>
  <si>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</si>
  <si>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</si>
  <si>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</si>
  <si>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</si>
  <si>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</si>
  <si>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</si>
  <si>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</si>
  <si>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</si>
  <si>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</si>
  <si>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</si>
  <si>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</si>
  <si>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</si>
  <si>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</si>
  <si>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</si>
  <si>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</si>
  <si>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</si>
  <si>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</si>
  <si>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</si>
  <si>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</si>
  <si>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</si>
  <si>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</si>
  <si>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</si>
  <si>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</si>
  <si>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</si>
  <si>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</si>
  <si>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</si>
  <si>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</si>
  <si>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</si>
  <si>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</si>
  <si>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</si>
  <si>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</si>
  <si>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</si>
  <si>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</si>
  <si>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</si>
  <si>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</si>
  <si>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</si>
  <si>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</si>
  <si>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</si>
  <si>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</si>
  <si>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</si>
  <si>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</si>
  <si>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</si>
  <si>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</si>
  <si>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</si>
  <si>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</si>
  <si>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</si>
  <si>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</si>
  <si>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</si>
  <si>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</si>
  <si>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</si>
  <si>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</si>
  <si>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</si>
  <si>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</si>
  <si>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</si>
  <si>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</si>
  <si>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</si>
  <si>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</si>
  <si>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</si>
  <si>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</si>
  <si>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</si>
  <si>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</si>
  <si>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</si>
  <si>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</si>
  <si>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</si>
  <si>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</si>
  <si>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</si>
  <si>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</si>
  <si>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</si>
  <si>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</si>
  <si>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</si>
  <si>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</si>
  <si>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</si>
  <si>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</si>
  <si>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</si>
  <si>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</si>
  <si>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</si>
  <si>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</si>
  <si>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</si>
  <si>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</si>
  <si>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</si>
  <si>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</si>
  <si>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</si>
  <si>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</si>
  <si>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</si>
  <si>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</si>
  <si>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</si>
  <si>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</si>
  <si>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</si>
  <si>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</si>
  <si>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</si>
  <si>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</si>
  <si>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</si>
  <si>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</si>
  <si>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</si>
  <si>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</si>
  <si>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</si>
  <si>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</si>
  <si>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</si>
  <si>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</si>
  <si>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</si>
  <si>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</si>
  <si>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</si>
  <si>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</si>
  <si>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</si>
  <si>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</si>
  <si>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</si>
  <si>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</si>
  <si>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</si>
  <si>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</si>
  <si>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</si>
  <si>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</si>
  <si>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</si>
  <si>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</si>
  <si>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</si>
  <si>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</si>
  <si>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</si>
  <si>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</si>
  <si>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</si>
  <si>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</si>
  <si>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</si>
  <si>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</si>
  <si>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</si>
  <si>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</si>
  <si>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</si>
  <si>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</si>
  <si>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</si>
  <si>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</si>
  <si>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</si>
  <si>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</si>
  <si>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</si>
  <si>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</si>
  <si>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</si>
  <si>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</si>
  <si>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</si>
  <si>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</si>
  <si>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</si>
  <si>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</si>
  <si>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</si>
  <si>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</si>
  <si>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</si>
  <si>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</si>
  <si>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</si>
  <si>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</si>
  <si>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</si>
  <si>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</si>
  <si>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</si>
  <si>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</si>
  <si>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</si>
  <si>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</si>
  <si>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</si>
  <si>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</si>
  <si>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</si>
  <si>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</si>
  <si>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</si>
  <si>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</si>
  <si>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</si>
  <si>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</si>
  <si>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</si>
  <si>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</si>
  <si>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</si>
  <si>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</si>
  <si>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</si>
  <si>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</si>
  <si>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</si>
  <si>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</si>
  <si>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</si>
  <si>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</si>
  <si>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</si>
  <si>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</si>
  <si>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</si>
  <si>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</si>
  <si>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</si>
  <si>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</si>
  <si>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</si>
  <si>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</si>
  <si>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</si>
  <si>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</si>
  <si>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</si>
  <si>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</si>
  <si>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</si>
  <si>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</si>
  <si>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</si>
  <si>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</si>
  <si>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</si>
  <si>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</si>
  <si>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</si>
  <si>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</si>
  <si>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</si>
  <si>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</si>
  <si>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</si>
  <si>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</si>
  <si>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</si>
  <si>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</si>
  <si>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</si>
  <si>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</si>
  <si>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</si>
  <si>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</si>
  <si>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</si>
  <si>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</si>
  <si>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</si>
  <si>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</si>
  <si>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</si>
  <si>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</si>
  <si>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</si>
  <si>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</si>
  <si>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</si>
  <si>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</si>
  <si>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</si>
  <si>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</si>
  <si>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</si>
  <si>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</si>
  <si>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</si>
  <si>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</si>
  <si>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</si>
  <si>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</si>
  <si>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</si>
  <si>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</si>
  <si>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</si>
  <si>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</si>
  <si>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</si>
  <si>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</si>
  <si>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</si>
  <si>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</si>
  <si>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</si>
  <si>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</si>
  <si>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</si>
  <si>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</si>
  <si>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</si>
  <si>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</si>
  <si>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</si>
  <si>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</si>
  <si>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</si>
  <si>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</si>
  <si>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</si>
  <si>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</si>
  <si>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</si>
  <si>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</si>
  <si>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</si>
  <si>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</si>
  <si>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</si>
  <si>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</si>
  <si>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</si>
  <si>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</si>
  <si>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</si>
  <si>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</si>
  <si>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</si>
  <si>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</si>
  <si>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</si>
  <si>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</si>
  <si>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</si>
  <si>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</si>
  <si>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</si>
  <si>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</si>
  <si>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</si>
  <si>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</si>
  <si>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</si>
  <si>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</si>
  <si>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</si>
  <si>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</si>
  <si>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</si>
  <si>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</si>
  <si>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</si>
  <si>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</si>
  <si>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</si>
  <si>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</si>
  <si>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</si>
  <si>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</si>
  <si>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</si>
  <si>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</si>
  <si>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</si>
  <si>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</si>
  <si>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</si>
  <si>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</si>
  <si>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</si>
  <si>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</si>
  <si>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</si>
  <si>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</si>
  <si>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</si>
  <si>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</si>
  <si>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</si>
  <si>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</si>
  <si>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</si>
  <si>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</si>
  <si>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</si>
  <si>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</si>
  <si>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</si>
  <si>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</si>
  <si>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</si>
  <si>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</si>
  <si>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</si>
  <si>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</si>
  <si>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</si>
  <si>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</si>
  <si>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</si>
  <si>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</si>
  <si>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</si>
  <si>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</si>
  <si>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</si>
  <si>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</si>
  <si>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</si>
  <si>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</si>
  <si>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</si>
  <si>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</si>
  <si>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</si>
  <si>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</si>
  <si>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</si>
  <si>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</si>
  <si>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</si>
  <si>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</si>
  <si>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</si>
  <si>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</si>
  <si>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</si>
  <si>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</si>
  <si>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</si>
  <si>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</si>
  <si>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</si>
  <si>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</si>
  <si>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</si>
  <si>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</si>
  <si>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</si>
  <si>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</si>
  <si>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</si>
  <si>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</si>
  <si>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</si>
  <si>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</si>
  <si>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</si>
  <si>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</si>
  <si>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</si>
  <si>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</si>
  <si>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</si>
  <si>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</si>
  <si>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</si>
  <si>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</si>
  <si>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</si>
  <si>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</si>
  <si>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</si>
  <si>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</si>
  <si>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</si>
  <si>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</si>
  <si>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</si>
  <si>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</si>
  <si>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</si>
  <si>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</si>
  <si>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</si>
  <si>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</si>
  <si>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</si>
  <si>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</si>
  <si>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</si>
  <si>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</si>
  <si>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</si>
  <si>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</si>
  <si>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</si>
  <si>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</si>
  <si>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</si>
  <si>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</si>
  <si>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</si>
  <si>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</si>
  <si>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</si>
  <si>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</si>
  <si>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</si>
  <si>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</si>
  <si>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</si>
  <si>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</si>
  <si>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</si>
  <si>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</si>
  <si>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</si>
  <si>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</si>
  <si>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</si>
  <si>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</si>
  <si>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</si>
  <si>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</si>
  <si>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</si>
  <si>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</si>
  <si>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</si>
  <si>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</si>
  <si>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</si>
  <si>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</si>
  <si>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</si>
  <si>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</si>
  <si>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</si>
  <si>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</si>
  <si>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</si>
  <si>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</si>
  <si>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</si>
  <si>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</si>
  <si>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</si>
  <si>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</si>
  <si>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</si>
  <si>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</si>
  <si>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</si>
  <si>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</si>
  <si>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</si>
  <si>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</si>
  <si>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</si>
  <si>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</si>
  <si>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</si>
  <si>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</si>
  <si>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</si>
  <si>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</si>
  <si>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</si>
  <si>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</si>
  <si>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</si>
  <si>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</si>
  <si>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</si>
  <si>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</si>
  <si>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</si>
  <si>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</si>
  <si>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</si>
  <si>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</si>
  <si>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</si>
  <si>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</si>
  <si>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</si>
  <si>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</si>
  <si>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</si>
  <si>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</si>
  <si>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</si>
  <si>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</si>
  <si>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</si>
  <si>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</si>
  <si>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</si>
  <si>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</si>
  <si>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</si>
  <si>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</si>
  <si>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</si>
  <si>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</si>
  <si>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</si>
  <si>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</si>
  <si>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</si>
  <si>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</si>
  <si>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</si>
  <si>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</si>
  <si>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</si>
  <si>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</si>
  <si>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</si>
  <si>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</si>
  <si>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</si>
  <si>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</si>
  <si>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</si>
  <si>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</si>
  <si>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</si>
  <si>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</si>
  <si>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</si>
  <si>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</si>
  <si>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</si>
  <si>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</si>
  <si>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</si>
  <si>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</si>
  <si>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</si>
  <si>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</si>
  <si>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</si>
  <si>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</si>
  <si>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</si>
  <si>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</si>
  <si>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</si>
  <si>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</si>
  <si>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</si>
  <si>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</si>
  <si>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</si>
  <si>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</si>
  <si>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</si>
  <si>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</si>
  <si>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</si>
  <si>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</si>
  <si>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</si>
  <si>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</si>
  <si>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</si>
  <si>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</si>
  <si>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</si>
  <si>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</si>
  <si>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</si>
  <si>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</si>
  <si>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</si>
  <si>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</si>
  <si>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</si>
  <si>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</si>
  <si>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</si>
  <si>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</si>
  <si>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</si>
  <si>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</si>
  <si>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</si>
  <si>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</si>
  <si>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</si>
  <si>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</si>
  <si>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</si>
  <si>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</si>
  <si>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</si>
  <si>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</si>
  <si>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</si>
  <si>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</si>
  <si>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</si>
  <si>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</si>
  <si>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</si>
  <si>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</si>
  <si>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</si>
  <si>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</si>
  <si>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</si>
  <si>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</si>
  <si>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</si>
  <si>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</si>
  <si>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</si>
  <si>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</si>
  <si>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</si>
  <si>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</si>
  <si>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</si>
  <si>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</si>
  <si>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</si>
  <si>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</si>
  <si>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</si>
  <si>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</si>
  <si>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</si>
  <si>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</si>
  <si>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</si>
  <si>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</si>
  <si>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</si>
  <si>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</si>
  <si>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</si>
  <si>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</si>
  <si>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</si>
  <si>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</si>
  <si>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</si>
  <si>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</si>
  <si>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</si>
  <si>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</si>
  <si>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</si>
  <si>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</si>
  <si>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</si>
  <si>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</si>
  <si>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</si>
  <si>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</si>
  <si>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</si>
  <si>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</si>
  <si>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</si>
  <si>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</si>
  <si>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</si>
  <si>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</si>
  <si>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</si>
  <si>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</si>
  <si>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</si>
  <si>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</si>
  <si>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</si>
  <si>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</si>
  <si>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</si>
  <si>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</si>
  <si>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</si>
  <si>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</si>
  <si>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</si>
  <si>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</si>
  <si>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</si>
  <si>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</si>
  <si>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</si>
  <si>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</si>
  <si>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</si>
  <si>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</si>
  <si>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</si>
  <si>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</si>
  <si>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</si>
  <si>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</si>
  <si>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</si>
  <si>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</si>
  <si>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</si>
  <si>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</si>
  <si>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</si>
  <si>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</si>
  <si>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</si>
  <si>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</si>
  <si>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</si>
  <si>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</si>
  <si>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</si>
  <si>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</si>
  <si>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</si>
  <si>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</si>
  <si>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</si>
  <si>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</si>
  <si>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</si>
  <si>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</si>
  <si>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</si>
  <si>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</si>
  <si>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</si>
  <si>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</si>
  <si>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</si>
  <si>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</si>
  <si>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</si>
  <si>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</si>
  <si>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</si>
  <si>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</si>
  <si>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</si>
  <si>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</si>
  <si>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</si>
  <si>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</si>
  <si>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</si>
  <si>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</si>
  <si>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</si>
  <si>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</si>
  <si>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</si>
  <si>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</si>
  <si>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</si>
  <si>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</si>
  <si>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</si>
  <si>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</si>
  <si>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</si>
  <si>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</si>
  <si>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</si>
  <si>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</si>
  <si>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</si>
  <si>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</si>
  <si>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</si>
  <si>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</si>
  <si>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</si>
  <si>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</si>
  <si>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</si>
  <si>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</si>
  <si>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</si>
  <si>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</si>
  <si>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</si>
  <si>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</si>
  <si>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</si>
  <si>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</si>
  <si>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</si>
  <si>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</si>
  <si>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</si>
  <si>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</si>
  <si>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</si>
  <si>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</si>
  <si>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</si>
  <si>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</si>
  <si>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</si>
  <si>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</si>
  <si>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</si>
  <si>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</si>
  <si>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</si>
  <si>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</si>
  <si>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</si>
  <si>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</si>
  <si>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</si>
  <si>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</si>
  <si>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</si>
  <si>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</si>
  <si>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</si>
  <si>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</si>
  <si>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</si>
  <si>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</si>
  <si>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</si>
  <si>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</si>
  <si>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</si>
  <si>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</si>
  <si>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</si>
  <si>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</si>
  <si>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</si>
  <si>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</si>
  <si>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</si>
  <si>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</si>
  <si>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</si>
  <si>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</si>
  <si>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</si>
  <si>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</si>
  <si>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</si>
  <si>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</si>
  <si>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</si>
  <si>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</si>
  <si>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</si>
  <si>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</si>
  <si>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</si>
  <si>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</si>
  <si>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</si>
  <si>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</si>
  <si>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</si>
  <si>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</si>
  <si>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</si>
  <si>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</si>
  <si>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</si>
  <si>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</si>
  <si>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</si>
  <si>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</si>
  <si>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</si>
  <si>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</si>
  <si>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</si>
  <si>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</si>
  <si>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</si>
  <si>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</si>
  <si>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</si>
  <si>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</si>
  <si>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</si>
  <si>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</si>
  <si>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</si>
  <si>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</si>
  <si>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</si>
  <si>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</si>
  <si>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</si>
  <si>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</si>
  <si>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</si>
  <si>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</si>
  <si>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</si>
  <si>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</si>
  <si>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</si>
  <si>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</si>
  <si>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</si>
  <si>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</si>
  <si>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</si>
  <si>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</si>
  <si>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</si>
  <si>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</si>
  <si>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</si>
  <si>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</si>
  <si>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</si>
  <si>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</si>
  <si>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</si>
  <si>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</si>
  <si>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</si>
  <si>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</si>
  <si>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</si>
  <si>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</si>
  <si>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</si>
  <si>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</si>
  <si>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</si>
  <si>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</si>
  <si>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</si>
  <si>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</si>
  <si>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</si>
  <si>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</si>
  <si>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</si>
  <si>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</si>
  <si>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</si>
  <si>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</si>
  <si>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</si>
  <si>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</si>
  <si>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</si>
  <si>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</si>
  <si>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</si>
  <si>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</si>
  <si>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</si>
  <si>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</si>
  <si>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</si>
  <si>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</si>
  <si>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</si>
  <si>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</si>
  <si>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</si>
  <si>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</si>
  <si>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</si>
  <si>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</si>
  <si>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</si>
  <si>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</si>
  <si>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</si>
  <si>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</si>
  <si>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</si>
  <si>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</si>
  <si>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</si>
  <si>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</si>
  <si>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Copies Sold</t>
  </si>
  <si>
    <t>Most Copies Sold</t>
  </si>
  <si>
    <t>Average Copies Sold</t>
  </si>
  <si>
    <t>Median Copies Sold</t>
  </si>
  <si>
    <t>Total Global Copies Sold</t>
  </si>
  <si>
    <t>Xone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</si>
</sst>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0" fillId="4" borderId="0" xfId="0" applyFill="1" applyAlignment="1">
      <alignment horizontal="right"/>
    </xf>
    <xf numFmtId="0" fontId="0" fillId="4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vgsales!$U$1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vgsales!$T$2:$T$31</c:f>
              <c:strCache>
                <c:ptCount val="30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PS4</c:v>
                </c:pt>
                <c:pt idx="8">
                  <c:v>PC</c:v>
                </c:pt>
                <c:pt idx="9">
                  <c:v>XB</c:v>
                </c:pt>
                <c:pt idx="10">
                  <c:v>GB</c:v>
                </c:pt>
                <c:pt idx="11">
                  <c:v>NES</c:v>
                </c:pt>
                <c:pt idx="12">
                  <c:v>3DS</c:v>
                </c:pt>
                <c:pt idx="13">
                  <c:v>N64</c:v>
                </c:pt>
                <c:pt idx="14">
                  <c:v>SNES</c:v>
                </c:pt>
                <c:pt idx="15">
                  <c:v>GC</c:v>
                </c:pt>
                <c:pt idx="16">
                  <c:v>Xone</c:v>
                </c:pt>
                <c:pt idx="17">
                  <c:v>2600</c:v>
                </c:pt>
                <c:pt idx="18">
                  <c:v>WiiU</c:v>
                </c:pt>
                <c:pt idx="19">
                  <c:v>PSV</c:v>
                </c:pt>
                <c:pt idx="20">
                  <c:v>SAT</c:v>
                </c:pt>
                <c:pt idx="21">
                  <c:v>GEN</c:v>
                </c:pt>
                <c:pt idx="22">
                  <c:v>DC</c:v>
                </c:pt>
                <c:pt idx="23">
                  <c:v>SCD</c:v>
                </c:pt>
                <c:pt idx="24">
                  <c:v>NG</c:v>
                </c:pt>
                <c:pt idx="25">
                  <c:v>WS</c:v>
                </c:pt>
                <c:pt idx="26">
                  <c:v>TG16</c:v>
                </c:pt>
                <c:pt idx="27">
                  <c:v>3DO</c:v>
                </c:pt>
                <c:pt idx="28">
                  <c:v>GG</c:v>
                </c:pt>
                <c:pt idx="29">
                  <c:v>PCFX</c:v>
                </c:pt>
              </c:strCache>
            </c:strRef>
          </c:cat>
          <c:val>
            <c:numRef>
              <c:f>vgsales!$U$2:$U$31</c:f>
              <c:numCache>
                <c:formatCode>General</c:formatCode>
                <c:ptCount val="30"/>
                <c:pt idx="0">
                  <c:v>1255.6399999999871</c:v>
                </c:pt>
                <c:pt idx="1">
                  <c:v>979.95999999999958</c:v>
                </c:pt>
                <c:pt idx="2">
                  <c:v>957.83999999999867</c:v>
                </c:pt>
                <c:pt idx="3">
                  <c:v>926.70999999999708</c:v>
                </c:pt>
                <c:pt idx="4">
                  <c:v>822.48999999998739</c:v>
                </c:pt>
                <c:pt idx="5">
                  <c:v>730.65999999999701</c:v>
                </c:pt>
                <c:pt idx="6">
                  <c:v>318.49999999999801</c:v>
                </c:pt>
                <c:pt idx="7">
                  <c:v>278.0999999999994</c:v>
                </c:pt>
                <c:pt idx="8">
                  <c:v>258.81999999999846</c:v>
                </c:pt>
                <c:pt idx="9">
                  <c:v>258.25999999999834</c:v>
                </c:pt>
                <c:pt idx="10">
                  <c:v>255.44999999999987</c:v>
                </c:pt>
                <c:pt idx="11">
                  <c:v>251.06999999999988</c:v>
                </c:pt>
                <c:pt idx="12">
                  <c:v>247.46000000000009</c:v>
                </c:pt>
                <c:pt idx="13">
                  <c:v>218.87999999999985</c:v>
                </c:pt>
                <c:pt idx="14">
                  <c:v>200.05000000000024</c:v>
                </c:pt>
                <c:pt idx="15">
                  <c:v>199.3600000000007</c:v>
                </c:pt>
                <c:pt idx="16">
                  <c:v>141.05999999999995</c:v>
                </c:pt>
                <c:pt idx="17">
                  <c:v>97.080000000000027</c:v>
                </c:pt>
                <c:pt idx="18">
                  <c:v>81.860000000000056</c:v>
                </c:pt>
                <c:pt idx="19">
                  <c:v>61.930000000000049</c:v>
                </c:pt>
                <c:pt idx="20">
                  <c:v>33.590000000000018</c:v>
                </c:pt>
                <c:pt idx="21">
                  <c:v>28.360000000000003</c:v>
                </c:pt>
                <c:pt idx="22">
                  <c:v>15.969999999999997</c:v>
                </c:pt>
                <c:pt idx="23">
                  <c:v>1.8700000000000003</c:v>
                </c:pt>
                <c:pt idx="24">
                  <c:v>1.4400000000000004</c:v>
                </c:pt>
                <c:pt idx="25">
                  <c:v>1.42</c:v>
                </c:pt>
                <c:pt idx="26">
                  <c:v>0.16</c:v>
                </c:pt>
                <c:pt idx="27">
                  <c:v>0.1</c:v>
                </c:pt>
                <c:pt idx="28">
                  <c:v>0.04</c:v>
                </c:pt>
                <c:pt idx="2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2-0B4C-92F0-0037BF1C9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011071"/>
        <c:axId val="882402047"/>
      </c:barChart>
      <c:catAx>
        <c:axId val="106401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02047"/>
        <c:crosses val="autoZero"/>
        <c:auto val="1"/>
        <c:lblAlgn val="ctr"/>
        <c:lblOffset val="100"/>
        <c:noMultiLvlLbl val="0"/>
      </c:catAx>
      <c:valAx>
        <c:axId val="8824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1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vgsales!$X$1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vgsales!$W$2:$W$14</c:f>
              <c:strCache>
                <c:ptCount val="13"/>
                <c:pt idx="0">
                  <c:v>Sports</c:v>
                </c:pt>
                <c:pt idx="1">
                  <c:v>Platform</c:v>
                </c:pt>
                <c:pt idx="2">
                  <c:v>Racing</c:v>
                </c:pt>
                <c:pt idx="3">
                  <c:v>Sports</c:v>
                </c:pt>
                <c:pt idx="4">
                  <c:v>Role-Playing</c:v>
                </c:pt>
                <c:pt idx="5">
                  <c:v>Puzzle</c:v>
                </c:pt>
                <c:pt idx="6">
                  <c:v>Misc</c:v>
                </c:pt>
                <c:pt idx="7">
                  <c:v>Shooter</c:v>
                </c:pt>
                <c:pt idx="8">
                  <c:v>Simulation</c:v>
                </c:pt>
                <c:pt idx="9">
                  <c:v>Action</c:v>
                </c:pt>
                <c:pt idx="10">
                  <c:v>Fighting</c:v>
                </c:pt>
                <c:pt idx="11">
                  <c:v>Adventure</c:v>
                </c:pt>
                <c:pt idx="12">
                  <c:v>Strategy</c:v>
                </c:pt>
              </c:strCache>
            </c:strRef>
          </c:cat>
          <c:val>
            <c:numRef>
              <c:f>vgsales!$X$2:$X$14</c:f>
              <c:numCache>
                <c:formatCode>General</c:formatCode>
                <c:ptCount val="13"/>
                <c:pt idx="0">
                  <c:v>1330.929999999988</c:v>
                </c:pt>
                <c:pt idx="1">
                  <c:v>831.36999999999739</c:v>
                </c:pt>
                <c:pt idx="2">
                  <c:v>732.03999999999553</c:v>
                </c:pt>
                <c:pt idx="3">
                  <c:v>1330.929999999988</c:v>
                </c:pt>
                <c:pt idx="4">
                  <c:v>927.36999999999409</c:v>
                </c:pt>
                <c:pt idx="5">
                  <c:v>244.9500000000005</c:v>
                </c:pt>
                <c:pt idx="6">
                  <c:v>809.95999999999356</c:v>
                </c:pt>
                <c:pt idx="7">
                  <c:v>1037.3699999999901</c:v>
                </c:pt>
                <c:pt idx="8">
                  <c:v>392.19999999999783</c:v>
                </c:pt>
                <c:pt idx="9">
                  <c:v>1751.1799999999691</c:v>
                </c:pt>
                <c:pt idx="10">
                  <c:v>448.90999999999923</c:v>
                </c:pt>
                <c:pt idx="11">
                  <c:v>239.04000000000138</c:v>
                </c:pt>
                <c:pt idx="12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4-8645-A43B-0019D4B5F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420096"/>
        <c:axId val="1222421888"/>
      </c:barChart>
      <c:catAx>
        <c:axId val="122242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21888"/>
        <c:crosses val="autoZero"/>
        <c:auto val="1"/>
        <c:lblAlgn val="ctr"/>
        <c:lblOffset val="100"/>
        <c:noMultiLvlLbl val="0"/>
      </c:catAx>
      <c:valAx>
        <c:axId val="12224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2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vgsales!$U$33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vgsales!$T$34:$T$70</c:f>
              <c:numCache>
                <c:formatCode>General</c:formatCode>
                <c:ptCount val="3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</c:numCache>
            </c:numRef>
          </c:cat>
          <c:val>
            <c:numRef>
              <c:f>vgsales!$U$34:$U$70</c:f>
              <c:numCache>
                <c:formatCode>General</c:formatCode>
                <c:ptCount val="37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45.98</c:v>
                </c:pt>
                <c:pt idx="14">
                  <c:v>79.17000000000003</c:v>
                </c:pt>
                <c:pt idx="15">
                  <c:v>88.109999999999914</c:v>
                </c:pt>
                <c:pt idx="16">
                  <c:v>199.14999999999995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251.27000000000018</c:v>
                </c:pt>
                <c:pt idx="20">
                  <c:v>201.5600000000002</c:v>
                </c:pt>
                <c:pt idx="21">
                  <c:v>331.46999999999912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611.1299999999934</c:v>
                </c:pt>
                <c:pt idx="28">
                  <c:v>678.8999999999952</c:v>
                </c:pt>
                <c:pt idx="29">
                  <c:v>667.29999999999472</c:v>
                </c:pt>
                <c:pt idx="30">
                  <c:v>600.44999999999482</c:v>
                </c:pt>
                <c:pt idx="31">
                  <c:v>515.98999999999694</c:v>
                </c:pt>
                <c:pt idx="32">
                  <c:v>363.53999999999837</c:v>
                </c:pt>
                <c:pt idx="33">
                  <c:v>368.10999999999865</c:v>
                </c:pt>
                <c:pt idx="34">
                  <c:v>337.04999999999848</c:v>
                </c:pt>
                <c:pt idx="35">
                  <c:v>264.43999999999795</c:v>
                </c:pt>
                <c:pt idx="36">
                  <c:v>70.930000000000135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3-8A4B-A529-F6B2301D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195647"/>
        <c:axId val="904267967"/>
      </c:lineChart>
      <c:catAx>
        <c:axId val="106519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267967"/>
        <c:crosses val="autoZero"/>
        <c:auto val="1"/>
        <c:lblAlgn val="ctr"/>
        <c:lblOffset val="100"/>
        <c:noMultiLvlLbl val="0"/>
      </c:catAx>
      <c:valAx>
        <c:axId val="9042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9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126999</xdr:colOff>
      <xdr:row>7</xdr:row>
      <xdr:rowOff>38100</xdr:rowOff>
    </xdr:from>
    <xdr:to>
      <xdr:col>18</xdr:col>
      <xdr:colOff>690032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91C6F-C592-8D3A-2DE0-CBFAD936C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787400</xdr:colOff>
      <xdr:row>14</xdr:row>
      <xdr:rowOff>190501</xdr:rowOff>
    </xdr:from>
    <xdr:to>
      <xdr:col>29</xdr:col>
      <xdr:colOff>103372</xdr:colOff>
      <xdr:row>35</xdr:row>
      <xdr:rowOff>22951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B6D90-FD5E-E11F-C1C5-C4FAD437A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47255</xdr:colOff>
      <xdr:row>32</xdr:row>
      <xdr:rowOff>53459</xdr:rowOff>
    </xdr:from>
    <xdr:to>
      <xdr:col>18</xdr:col>
      <xdr:colOff>681760</xdr:colOff>
      <xdr:row>54</xdr:row>
      <xdr:rowOff>14767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EC8B86-4316-6204-8BDF-B96A01214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99"/>
  <sheetViews>
    <sheetView tabSelected="1" topLeftCell="G30" zoomScale="86" zoomScaleNormal="130" workbookViewId="0">
      <selection activeCell="Z46" sqref="Z46"/>
    </sheetView>
  </sheetViews>
  <sheetFormatPr baseColWidth="10" defaultRowHeight="16" x14ac:dyDescent="0.2"/>
  <cols>
    <col min="1" max="1" width="10.1640625" style="3" bestFit="1" customWidth="1"/>
    <col min="2" max="2" width="39.5" customWidth="1"/>
    <col min="3" max="3" width="10.83203125" bestFit="1" customWidth="1"/>
    <col min="4" max="4" width="7.33203125" bestFit="1" customWidth="1"/>
    <col min="5" max="5" width="11.33203125" bestFit="1" customWidth="1"/>
    <col min="6" max="6" width="34.6640625" bestFit="1" customWidth="1"/>
    <col min="7" max="7" width="11.5" bestFit="1" customWidth="1"/>
    <col min="8" max="8" width="11.33203125" bestFit="1" customWidth="1"/>
    <col min="9" max="9" width="10.6640625" bestFit="1" customWidth="1"/>
    <col min="10" max="10" width="13.6640625" bestFit="1" customWidth="1"/>
    <col min="11" max="11" width="14.33203125" bestFit="1" customWidth="1"/>
    <col min="13" max="13" width="18" bestFit="1" customWidth="1"/>
    <col min="14" max="14" width="11.5" bestFit="1" customWidth="1"/>
    <col min="15" max="15" width="11.33203125" bestFit="1" customWidth="1"/>
    <col min="16" max="16" width="10.6640625" bestFit="1" customWidth="1"/>
    <col min="17" max="17" width="13.6640625" bestFit="1" customWidth="1"/>
    <col min="18" max="18" width="14.33203125" bestFit="1" customWidth="1"/>
    <col min="21" max="21" width="21.1640625" bestFit="1" customWidth="1"/>
    <col min="23" max="23" width="11.33203125" bestFit="1" customWidth="1"/>
    <col min="24" max="24" width="21.1640625" bestFit="1" customWidth="1"/>
  </cols>
  <sheetData>
    <row r="1" spans="1:24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T1" s="1" t="s">
        <v>2</v>
      </c>
      <c r="U1" s="1" t="s">
        <v>12125</v>
      </c>
      <c r="W1" s="1" t="s">
        <v>4</v>
      </c>
      <c r="X1" s="1" t="s">
        <v>12125</v>
      </c>
    </row>
    <row r="2" spans="1:24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s="1" t="s">
        <v>12121</v>
      </c>
      <c r="N2" s="4">
        <f>SUM(G2:G16599)</f>
        <v>4392.9500000003318</v>
      </c>
      <c r="O2" s="4">
        <f t="shared" ref="O2:R2" si="0">SUM(H2:H16599)</f>
        <v>2434.1300000005499</v>
      </c>
      <c r="P2" s="4">
        <f t="shared" si="0"/>
        <v>1291.0199999999018</v>
      </c>
      <c r="Q2" s="4">
        <f t="shared" si="0"/>
        <v>797.74999999988256</v>
      </c>
      <c r="R2" s="4">
        <f t="shared" si="0"/>
        <v>8920.4400000012829</v>
      </c>
      <c r="T2" s="6" t="s">
        <v>46</v>
      </c>
      <c r="U2" s="4">
        <f>SUMIF($C$2:$C$16599, T2, $K$2:$K$16599)</f>
        <v>1255.6399999999871</v>
      </c>
      <c r="W2" s="7" t="s">
        <v>13</v>
      </c>
      <c r="X2" s="4">
        <f>SUMIF($E$2:$E$16599, W2, $K$2:$K$16599)</f>
        <v>1330.929999999988</v>
      </c>
    </row>
    <row r="3" spans="1:24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 s="1" t="s">
        <v>12122</v>
      </c>
      <c r="N3" s="4">
        <f>MAX(G2:G16599)</f>
        <v>41.49</v>
      </c>
      <c r="O3" s="4">
        <f t="shared" ref="O3:R3" si="1">MAX(H2:H16599)</f>
        <v>29.02</v>
      </c>
      <c r="P3" s="4">
        <f t="shared" si="1"/>
        <v>10.220000000000001</v>
      </c>
      <c r="Q3" s="4">
        <f t="shared" si="1"/>
        <v>10.57</v>
      </c>
      <c r="R3" s="4">
        <f t="shared" si="1"/>
        <v>82.74</v>
      </c>
      <c r="T3" s="6" t="s">
        <v>39</v>
      </c>
      <c r="U3" s="4">
        <f>SUMIF($C$2:$C$16599, T3, $K$2:$K$16599)</f>
        <v>979.95999999999958</v>
      </c>
      <c r="W3" s="7" t="s">
        <v>2</v>
      </c>
      <c r="X3" s="4">
        <f t="shared" ref="X3:X14" si="2">SUMIF($E$2:$E$16599, W3, $K$2:$K$16599)</f>
        <v>831.36999999999739</v>
      </c>
    </row>
    <row r="4" spans="1:24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M4" s="1" t="s">
        <v>12123</v>
      </c>
      <c r="N4" s="5">
        <f>AVERAGE(G2:G16599)</f>
        <v>0.26466742981084057</v>
      </c>
      <c r="O4" s="5">
        <f t="shared" ref="O4:R4" si="3">AVERAGE(H2:H16599)</f>
        <v>0.14665200626584829</v>
      </c>
      <c r="P4" s="5">
        <f t="shared" si="3"/>
        <v>7.7781660441011077E-2</v>
      </c>
      <c r="Q4" s="5">
        <f t="shared" si="3"/>
        <v>4.8063019640913515E-2</v>
      </c>
      <c r="R4" s="5">
        <f t="shared" si="3"/>
        <v>0.53744065550074005</v>
      </c>
      <c r="T4" s="6" t="s">
        <v>42</v>
      </c>
      <c r="U4" s="4">
        <f>SUMIF($C$2:$C$16599, T4, $K$2:$K$16599)</f>
        <v>957.83999999999867</v>
      </c>
      <c r="W4" s="7" t="s">
        <v>18</v>
      </c>
      <c r="X4" s="4">
        <f t="shared" si="2"/>
        <v>732.03999999999553</v>
      </c>
    </row>
    <row r="5" spans="1:24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s="1" t="s">
        <v>12124</v>
      </c>
      <c r="N5" s="4">
        <f>MEDIAN(G2:G16599)</f>
        <v>0.08</v>
      </c>
      <c r="O5" s="4">
        <f t="shared" ref="O5:R5" si="4">MEDIAN(H2:H16599)</f>
        <v>0.02</v>
      </c>
      <c r="P5" s="5">
        <f t="shared" si="4"/>
        <v>0</v>
      </c>
      <c r="Q5" s="4">
        <f t="shared" si="4"/>
        <v>0.01</v>
      </c>
      <c r="R5" s="4">
        <f t="shared" si="4"/>
        <v>0.17</v>
      </c>
      <c r="T5" s="6" t="s">
        <v>12</v>
      </c>
      <c r="U5" s="4">
        <f>SUMIF($C$2:$C$16599, T5, $K$2:$K$16599)</f>
        <v>926.70999999999708</v>
      </c>
      <c r="W5" s="7" t="s">
        <v>13</v>
      </c>
      <c r="X5" s="4">
        <f t="shared" si="2"/>
        <v>1330.929999999988</v>
      </c>
    </row>
    <row r="6" spans="1:24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T6" s="6" t="s">
        <v>26</v>
      </c>
      <c r="U6" s="4">
        <f t="shared" ref="U3:U31" si="5">SUMIF($C$2:$C$16599, T6, $K$2:$K$16599)</f>
        <v>822.48999999998739</v>
      </c>
      <c r="W6" s="7" t="s">
        <v>22</v>
      </c>
      <c r="X6" s="4">
        <f t="shared" si="2"/>
        <v>927.36999999999409</v>
      </c>
    </row>
    <row r="7" spans="1:24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T7" s="6" t="s">
        <v>86</v>
      </c>
      <c r="U7" s="4">
        <f t="shared" si="5"/>
        <v>730.65999999999701</v>
      </c>
      <c r="W7" s="7" t="s">
        <v>24</v>
      </c>
      <c r="X7" s="4">
        <f t="shared" si="2"/>
        <v>244.9500000000005</v>
      </c>
    </row>
    <row r="8" spans="1:24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T8" s="6" t="s">
        <v>55</v>
      </c>
      <c r="U8" s="4">
        <f t="shared" si="5"/>
        <v>318.49999999999801</v>
      </c>
      <c r="W8" s="7" t="s">
        <v>28</v>
      </c>
      <c r="X8" s="4">
        <f t="shared" si="2"/>
        <v>809.95999999999356</v>
      </c>
    </row>
    <row r="9" spans="1:24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T9" s="6" t="s">
        <v>67</v>
      </c>
      <c r="U9" s="4">
        <f t="shared" si="5"/>
        <v>278.0999999999994</v>
      </c>
      <c r="W9" s="7" t="s">
        <v>31</v>
      </c>
      <c r="X9" s="4">
        <f t="shared" si="2"/>
        <v>1037.3699999999901</v>
      </c>
    </row>
    <row r="10" spans="1:24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T10" s="6" t="s">
        <v>118</v>
      </c>
      <c r="U10" s="4">
        <f t="shared" si="5"/>
        <v>258.81999999999846</v>
      </c>
      <c r="W10" s="7" t="s">
        <v>33</v>
      </c>
      <c r="X10" s="4">
        <f t="shared" si="2"/>
        <v>392.19999999999783</v>
      </c>
    </row>
    <row r="11" spans="1:24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T11" s="6" t="s">
        <v>113</v>
      </c>
      <c r="U11" s="4">
        <f t="shared" si="5"/>
        <v>258.25999999999834</v>
      </c>
      <c r="W11" s="7" t="s">
        <v>43</v>
      </c>
      <c r="X11" s="4">
        <f t="shared" si="2"/>
        <v>1751.1799999999691</v>
      </c>
    </row>
    <row r="12" spans="1:24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T12" s="6" t="s">
        <v>21</v>
      </c>
      <c r="U12" s="4">
        <f t="shared" si="5"/>
        <v>255.44999999999987</v>
      </c>
      <c r="W12" s="7" t="s">
        <v>72</v>
      </c>
      <c r="X12" s="4">
        <f t="shared" si="2"/>
        <v>448.90999999999923</v>
      </c>
    </row>
    <row r="13" spans="1:24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T13" s="6" t="s">
        <v>16</v>
      </c>
      <c r="U13" s="4">
        <f t="shared" si="5"/>
        <v>251.06999999999988</v>
      </c>
      <c r="W13" s="7" t="s">
        <v>83</v>
      </c>
      <c r="X13" s="4">
        <f t="shared" si="2"/>
        <v>239.04000000000138</v>
      </c>
    </row>
    <row r="14" spans="1:24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T14" s="6" t="s">
        <v>65</v>
      </c>
      <c r="U14" s="4">
        <f t="shared" si="5"/>
        <v>247.46000000000009</v>
      </c>
      <c r="W14" s="7" t="s">
        <v>211</v>
      </c>
      <c r="X14" s="4">
        <f t="shared" si="2"/>
        <v>175.1200000000004</v>
      </c>
    </row>
    <row r="15" spans="1:24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T15" s="6" t="s">
        <v>78</v>
      </c>
      <c r="U15" s="4">
        <f t="shared" si="5"/>
        <v>218.87999999999985</v>
      </c>
    </row>
    <row r="16" spans="1:24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T16" s="6" t="s">
        <v>48</v>
      </c>
      <c r="U16" s="4">
        <f t="shared" si="5"/>
        <v>200.05000000000024</v>
      </c>
    </row>
    <row r="17" spans="1:21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T17" s="6" t="s">
        <v>146</v>
      </c>
      <c r="U17" s="4">
        <f t="shared" si="5"/>
        <v>199.3600000000007</v>
      </c>
    </row>
    <row r="18" spans="1:21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T18" s="6" t="s">
        <v>12126</v>
      </c>
      <c r="U18" s="4">
        <f t="shared" si="5"/>
        <v>141.05999999999995</v>
      </c>
    </row>
    <row r="19" spans="1:21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T19" s="6">
        <v>2600</v>
      </c>
      <c r="U19" s="4">
        <f t="shared" si="5"/>
        <v>97.080000000000027</v>
      </c>
    </row>
    <row r="20" spans="1:21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T20" s="6" t="s">
        <v>148</v>
      </c>
      <c r="U20" s="4">
        <f t="shared" si="5"/>
        <v>81.860000000000056</v>
      </c>
    </row>
    <row r="21" spans="1:21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T21" s="6" t="s">
        <v>692</v>
      </c>
      <c r="U21" s="4">
        <f t="shared" si="5"/>
        <v>61.930000000000049</v>
      </c>
    </row>
    <row r="22" spans="1:21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T22" s="6" t="s">
        <v>833</v>
      </c>
      <c r="U22" s="4">
        <f t="shared" si="5"/>
        <v>33.590000000000018</v>
      </c>
    </row>
    <row r="23" spans="1:21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T23" s="6" t="s">
        <v>185</v>
      </c>
      <c r="U23" s="4">
        <f t="shared" si="5"/>
        <v>28.360000000000003</v>
      </c>
    </row>
    <row r="24" spans="1:21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T24" s="6" t="s">
        <v>633</v>
      </c>
      <c r="U24" s="4">
        <f t="shared" si="5"/>
        <v>15.969999999999997</v>
      </c>
    </row>
    <row r="25" spans="1:21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T25" s="6" t="s">
        <v>1144</v>
      </c>
      <c r="U25" s="4">
        <f t="shared" si="5"/>
        <v>1.8700000000000003</v>
      </c>
    </row>
    <row r="26" spans="1:21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T26" s="6" t="s">
        <v>4960</v>
      </c>
      <c r="U26" s="4">
        <f t="shared" si="5"/>
        <v>1.4400000000000004</v>
      </c>
    </row>
    <row r="27" spans="1:21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T27" s="6" t="s">
        <v>3060</v>
      </c>
      <c r="U27" s="4">
        <f t="shared" si="5"/>
        <v>1.42</v>
      </c>
    </row>
    <row r="28" spans="1:21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T28" s="6" t="s">
        <v>6711</v>
      </c>
      <c r="U28" s="4">
        <f t="shared" si="5"/>
        <v>0.16</v>
      </c>
    </row>
    <row r="29" spans="1:21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T29" s="6" t="s">
        <v>1350</v>
      </c>
      <c r="U29" s="4">
        <f t="shared" si="5"/>
        <v>0.1</v>
      </c>
    </row>
    <row r="30" spans="1:21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T30" s="6" t="s">
        <v>9730</v>
      </c>
      <c r="U30" s="4">
        <f t="shared" si="5"/>
        <v>0.04</v>
      </c>
    </row>
    <row r="31" spans="1:21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T31" s="6" t="s">
        <v>10539</v>
      </c>
      <c r="U31" s="4">
        <f t="shared" si="5"/>
        <v>0.03</v>
      </c>
    </row>
    <row r="32" spans="1:21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2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  <c r="T33" s="1" t="s">
        <v>3</v>
      </c>
      <c r="U33" s="1" t="s">
        <v>12125</v>
      </c>
    </row>
    <row r="34" spans="1:2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  <c r="T34" s="7">
        <v>1980</v>
      </c>
      <c r="U34" s="4">
        <f>SUMIF($D$2:$D$16599, T34, $K$2:$K$16599)</f>
        <v>11.379999999999999</v>
      </c>
    </row>
    <row r="35" spans="1:2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  <c r="T35" s="7">
        <v>1981</v>
      </c>
      <c r="U35" s="4">
        <f t="shared" ref="U35:U70" si="6">SUMIF($D$2:$D$16599, T35, $K$2:$K$16599)</f>
        <v>35.77000000000001</v>
      </c>
    </row>
    <row r="36" spans="1:2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  <c r="T36" s="7">
        <v>1982</v>
      </c>
      <c r="U36" s="4">
        <f t="shared" si="6"/>
        <v>28.859999999999996</v>
      </c>
    </row>
    <row r="37" spans="1:2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  <c r="T37" s="7">
        <v>1983</v>
      </c>
      <c r="U37" s="4">
        <f t="shared" si="6"/>
        <v>16.790000000000003</v>
      </c>
    </row>
    <row r="38" spans="1:2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  <c r="T38" s="7">
        <v>1984</v>
      </c>
      <c r="U38" s="4">
        <f t="shared" si="6"/>
        <v>50.360000000000014</v>
      </c>
    </row>
    <row r="39" spans="1:2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  <c r="T39" s="7">
        <v>1985</v>
      </c>
      <c r="U39" s="4">
        <f t="shared" si="6"/>
        <v>53.940000000000005</v>
      </c>
    </row>
    <row r="40" spans="1:2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  <c r="T40" s="7">
        <v>1986</v>
      </c>
      <c r="U40" s="4">
        <f t="shared" si="6"/>
        <v>37.07</v>
      </c>
    </row>
    <row r="41" spans="1:2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  <c r="T41" s="7">
        <v>1987</v>
      </c>
      <c r="U41" s="4">
        <f t="shared" si="6"/>
        <v>21.739999999999995</v>
      </c>
    </row>
    <row r="42" spans="1:2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  <c r="T42" s="7">
        <v>1988</v>
      </c>
      <c r="U42" s="4">
        <f t="shared" si="6"/>
        <v>47.22</v>
      </c>
    </row>
    <row r="43" spans="1:2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  <c r="T43" s="7">
        <v>1989</v>
      </c>
      <c r="U43" s="4">
        <f t="shared" si="6"/>
        <v>73.45</v>
      </c>
    </row>
    <row r="44" spans="1:2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  <c r="T44" s="7">
        <v>1990</v>
      </c>
      <c r="U44" s="4">
        <f t="shared" si="6"/>
        <v>49.389999999999993</v>
      </c>
    </row>
    <row r="45" spans="1:2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  <c r="T45" s="7">
        <v>1991</v>
      </c>
      <c r="U45" s="4">
        <f t="shared" si="6"/>
        <v>32.230000000000004</v>
      </c>
    </row>
    <row r="46" spans="1:2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  <c r="T46" s="7">
        <v>1992</v>
      </c>
      <c r="U46" s="4">
        <f t="shared" si="6"/>
        <v>76.159999999999982</v>
      </c>
    </row>
    <row r="47" spans="1:2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  <c r="T47" s="7">
        <v>1993</v>
      </c>
      <c r="U47" s="4">
        <f t="shared" si="6"/>
        <v>45.98</v>
      </c>
    </row>
    <row r="48" spans="1:2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  <c r="T48" s="7">
        <v>1994</v>
      </c>
      <c r="U48" s="4">
        <f t="shared" si="6"/>
        <v>79.17000000000003</v>
      </c>
    </row>
    <row r="49" spans="1:2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  <c r="T49" s="7">
        <v>1995</v>
      </c>
      <c r="U49" s="4">
        <f t="shared" si="6"/>
        <v>88.109999999999914</v>
      </c>
    </row>
    <row r="50" spans="1:2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  <c r="T50" s="7">
        <v>1996</v>
      </c>
      <c r="U50" s="4">
        <f t="shared" si="6"/>
        <v>199.14999999999995</v>
      </c>
    </row>
    <row r="51" spans="1:2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  <c r="T51" s="7">
        <v>1997</v>
      </c>
      <c r="U51" s="4">
        <f t="shared" si="6"/>
        <v>200.98000000000013</v>
      </c>
    </row>
    <row r="52" spans="1:2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  <c r="T52" s="7">
        <v>1998</v>
      </c>
      <c r="U52" s="4">
        <f t="shared" si="6"/>
        <v>256.46999999999963</v>
      </c>
    </row>
    <row r="53" spans="1:2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  <c r="T53" s="7">
        <v>1999</v>
      </c>
      <c r="U53" s="4">
        <f t="shared" si="6"/>
        <v>251.27000000000018</v>
      </c>
    </row>
    <row r="54" spans="1:2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  <c r="T54" s="7">
        <v>2000</v>
      </c>
      <c r="U54" s="4">
        <f t="shared" si="6"/>
        <v>201.5600000000002</v>
      </c>
    </row>
    <row r="55" spans="1:2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  <c r="T55" s="7">
        <v>2001</v>
      </c>
      <c r="U55" s="4">
        <f t="shared" si="6"/>
        <v>331.46999999999912</v>
      </c>
    </row>
    <row r="56" spans="1:2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  <c r="T56" s="7">
        <v>2002</v>
      </c>
      <c r="U56" s="4">
        <f t="shared" si="6"/>
        <v>395.51999999999828</v>
      </c>
    </row>
    <row r="57" spans="1:2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  <c r="T57" s="7">
        <v>2003</v>
      </c>
      <c r="U57" s="4">
        <f t="shared" si="6"/>
        <v>357.84999999999889</v>
      </c>
    </row>
    <row r="58" spans="1:2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  <c r="T58" s="7">
        <v>2004</v>
      </c>
      <c r="U58" s="4">
        <f t="shared" si="6"/>
        <v>419.30999999999864</v>
      </c>
    </row>
    <row r="59" spans="1:2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  <c r="T59" s="7">
        <v>2005</v>
      </c>
      <c r="U59" s="4">
        <f t="shared" si="6"/>
        <v>459.93999999999761</v>
      </c>
    </row>
    <row r="60" spans="1:2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  <c r="T60" s="7">
        <v>2006</v>
      </c>
      <c r="U60" s="4">
        <f t="shared" si="6"/>
        <v>521.03999999999166</v>
      </c>
    </row>
    <row r="61" spans="1:2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  <c r="T61" s="7">
        <v>2007</v>
      </c>
      <c r="U61" s="4">
        <f t="shared" si="6"/>
        <v>611.1299999999934</v>
      </c>
    </row>
    <row r="62" spans="1:2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  <c r="T62" s="7">
        <v>2008</v>
      </c>
      <c r="U62" s="4">
        <f t="shared" si="6"/>
        <v>678.8999999999952</v>
      </c>
    </row>
    <row r="63" spans="1:2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  <c r="T63" s="7">
        <v>2009</v>
      </c>
      <c r="U63" s="4">
        <f t="shared" si="6"/>
        <v>667.29999999999472</v>
      </c>
    </row>
    <row r="64" spans="1:2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  <c r="T64" s="7">
        <v>2010</v>
      </c>
      <c r="U64" s="4">
        <f t="shared" si="6"/>
        <v>600.44999999999482</v>
      </c>
    </row>
    <row r="65" spans="1:2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  <c r="T65" s="7">
        <v>2011</v>
      </c>
      <c r="U65" s="4">
        <f t="shared" si="6"/>
        <v>515.98999999999694</v>
      </c>
    </row>
    <row r="66" spans="1:2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  <c r="T66" s="7">
        <v>2012</v>
      </c>
      <c r="U66" s="4">
        <f t="shared" si="6"/>
        <v>363.53999999999837</v>
      </c>
    </row>
    <row r="67" spans="1:2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  <c r="T67" s="7">
        <v>2013</v>
      </c>
      <c r="U67" s="4">
        <f t="shared" si="6"/>
        <v>368.10999999999865</v>
      </c>
    </row>
    <row r="68" spans="1:2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  <c r="T68" s="7">
        <v>2014</v>
      </c>
      <c r="U68" s="4">
        <f t="shared" si="6"/>
        <v>337.04999999999848</v>
      </c>
    </row>
    <row r="69" spans="1:2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  <c r="T69" s="7">
        <v>2015</v>
      </c>
      <c r="U69" s="4">
        <f t="shared" si="6"/>
        <v>264.43999999999795</v>
      </c>
    </row>
    <row r="70" spans="1:2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  <c r="T70" s="7">
        <v>2016</v>
      </c>
      <c r="U70" s="4">
        <f t="shared" si="6"/>
        <v>70.930000000000135</v>
      </c>
    </row>
    <row r="71" spans="1:2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2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2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2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2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2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2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2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2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2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autoFilter ref="A1:R16599" xr:uid="{00000000-0001-0000-0000-000000000000}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Biswas Hrittik</cp:lastModifiedBy>
  <dcterms:created xsi:type="dcterms:W3CDTF">2017-11-10T05:40:49Z</dcterms:created>
  <dcterms:modified xsi:type="dcterms:W3CDTF">2026-03-30T07:51:44Z</dcterms:modified>
</cp:coreProperties>
</file>