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tention Rate" sheetId="1" r:id="rId4"/>
  </sheets>
  <definedNames/>
  <calcPr/>
</workbook>
</file>

<file path=xl/sharedStrings.xml><?xml version="1.0" encoding="utf-8"?>
<sst xmlns="http://schemas.openxmlformats.org/spreadsheetml/2006/main" count="233" uniqueCount="44">
  <si>
    <t>Months</t>
  </si>
  <si>
    <t>Customer Cohorts</t>
  </si>
  <si>
    <t>ACQUISITION MONTH</t>
  </si>
  <si>
    <t>Monthly Cohort</t>
  </si>
  <si>
    <t xml:space="preserve">Months </t>
  </si>
  <si>
    <t>Customers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</si>
  <si>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</si>
  <si>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</si>
  <si>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</si>
  <si>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</si>
  <si>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</si>
  <si>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</si>
  <si>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</si>
  <si>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</si>
  <si>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</si>
  <si>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</si>
  <si>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</si>
  <si>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</si>
  <si>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</si>
  <si>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</si>
  <si>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</si>
  <si>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</si>
  <si>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</si>
  <si>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</si>
  <si>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</si>
  <si>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</si>
  <si>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</si>
  <si>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</si>
  <si>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</si>
  <si>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</si>
  <si>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</si>
  <si>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Grand Total</t>
  </si>
  <si>
    <t>Customer Retention Rate</t>
  </si>
  <si>
    <t>INSIGHTS</t>
  </si>
  <si>
    <t>Retention drops sharply after first months, focus on onboarding improvements</t>
  </si>
  <si>
    <t>Stabilises around month 5 to 11, customers beyond 5 months to become loyal customers?</t>
  </si>
  <si>
    <t>Noticeable retention drop around 1 year, Could be yearly prmotions or subscriptiosn, common for online retail stores</t>
  </si>
  <si>
    <t>Seasonal purchase that did not last after 1 year</t>
  </si>
  <si>
    <t>Called the year one cliff</t>
  </si>
  <si>
    <t>How to read the vertical line?</t>
  </si>
  <si>
    <t>Net Revenue by Cohort</t>
  </si>
  <si>
    <t>Total Revenue</t>
  </si>
  <si>
    <t>Cumulative Lifetime Revenue by Cohort</t>
  </si>
  <si>
    <t>Customer Lifetime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</si>
</sst>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m&quot; &quot;yyyy"/>
    <numFmt numFmtId="165" formatCode="dd/MM/yyyy"/>
    <numFmt numFmtId="166" formatCode="[$$]#,##0.0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rgb="FFD9D9D9"/>
      <name val="Arial"/>
      <scheme val="minor"/>
    </font>
    <font>
      <b/>
      <color rgb="FF000000"/>
      <name val="Arial"/>
      <scheme val="minor"/>
    </font>
    <font>
      <b/>
      <color rgb="FFB7B7B7"/>
      <name val="Arial"/>
      <scheme val="minor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horizontal="right" readingOrder="0"/>
    </xf>
    <xf borderId="0" fillId="0" fontId="1" numFmtId="164" xfId="0" applyAlignment="1" applyFont="1" applyNumberFormat="1">
      <alignment horizontal="right"/>
    </xf>
    <xf borderId="0" fillId="0" fontId="1" numFmtId="0" xfId="0" applyAlignment="1" applyFont="1">
      <alignment readingOrder="0"/>
    </xf>
    <xf borderId="1" fillId="0" fontId="1" numFmtId="0" xfId="0" applyBorder="1" applyFont="1"/>
    <xf borderId="2" fillId="0" fontId="2" numFmtId="0" xfId="0" applyAlignment="1" applyBorder="1" applyFont="1">
      <alignment horizontal="right" readingOrder="0"/>
    </xf>
    <xf borderId="2" fillId="0" fontId="3" numFmtId="0" xfId="0" applyAlignment="1" applyBorder="1" applyFont="1">
      <alignment horizontal="right" readingOrder="0"/>
    </xf>
    <xf borderId="2" fillId="0" fontId="4" numFmtId="0" xfId="0" applyAlignment="1" applyBorder="1" applyFont="1">
      <alignment horizontal="right" readingOrder="0"/>
    </xf>
    <xf borderId="2" fillId="0" fontId="1" numFmtId="164" xfId="0" applyAlignment="1" applyBorder="1" applyFont="1" applyNumberFormat="1">
      <alignment horizontal="right"/>
    </xf>
    <xf borderId="0" fillId="0" fontId="1" numFmtId="165" xfId="0" applyFont="1" applyNumberFormat="1"/>
    <xf borderId="3" fillId="0" fontId="1" numFmtId="165" xfId="0" applyBorder="1" applyFont="1" applyNumberForma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4" fillId="0" fontId="1" numFmtId="0" xfId="0" applyBorder="1" applyFont="1"/>
    <xf borderId="0" fillId="0" fontId="1" numFmtId="0" xfId="0" applyFont="1"/>
    <xf borderId="0" fillId="0" fontId="2" numFmtId="0" xfId="0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2" fillId="0" fontId="1" numFmtId="164" xfId="0" applyBorder="1" applyFont="1" applyNumberFormat="1"/>
    <xf borderId="0" fillId="0" fontId="5" numFmtId="0" xfId="0" applyAlignment="1" applyFont="1">
      <alignment readingOrder="0"/>
    </xf>
    <xf borderId="0" fillId="0" fontId="1" numFmtId="9" xfId="0" applyFont="1" applyNumberFormat="1"/>
    <xf borderId="5" fillId="0" fontId="1" numFmtId="0" xfId="0" applyBorder="1" applyFont="1"/>
    <xf borderId="6" fillId="0" fontId="1" numFmtId="0" xfId="0" applyBorder="1" applyFont="1"/>
    <xf borderId="0" fillId="0" fontId="1" numFmtId="166" xfId="0" applyFont="1" applyNumberForma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2" max="2" width="12.5"/>
    <col customWidth="1" min="3" max="5" width="15.25"/>
  </cols>
  <sheetData>
    <row r="1">
      <c r="C1" s="1"/>
      <c r="D1" s="1"/>
      <c r="E1" s="1"/>
      <c r="F1" s="2" t="s">
        <v>0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>
      <c r="C2" s="1"/>
      <c r="D2" s="1"/>
      <c r="E2" s="1"/>
      <c r="F2" s="2">
        <v>1.0</v>
      </c>
      <c r="G2" s="2">
        <v>2.0</v>
      </c>
      <c r="H2" s="2">
        <v>3.0</v>
      </c>
      <c r="I2" s="2">
        <v>4.0</v>
      </c>
      <c r="J2" s="2">
        <v>5.0</v>
      </c>
      <c r="K2" s="2">
        <v>6.0</v>
      </c>
      <c r="L2" s="2">
        <v>7.0</v>
      </c>
      <c r="M2" s="2">
        <v>8.0</v>
      </c>
      <c r="N2" s="2">
        <v>9.0</v>
      </c>
      <c r="O2" s="2">
        <v>10.0</v>
      </c>
      <c r="P2" s="2">
        <v>11.0</v>
      </c>
      <c r="Q2" s="2">
        <v>12.0</v>
      </c>
      <c r="R2" s="2">
        <v>13.0</v>
      </c>
    </row>
    <row r="3">
      <c r="A3" s="4" t="s">
        <v>1</v>
      </c>
      <c r="B3" s="5" t="s">
        <v>2</v>
      </c>
      <c r="C3" s="6" t="s">
        <v>3</v>
      </c>
      <c r="D3" s="7" t="s">
        <v>4</v>
      </c>
      <c r="E3" s="8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9" t="s">
        <v>11</v>
      </c>
      <c r="L3" s="9" t="s">
        <v>12</v>
      </c>
      <c r="M3" s="9" t="s">
        <v>13</v>
      </c>
      <c r="N3" s="9" t="s">
        <v>14</v>
      </c>
      <c r="O3" s="9" t="s">
        <v>15</v>
      </c>
      <c r="P3" s="9" t="s">
        <v>16</v>
      </c>
      <c r="Q3" s="9" t="s">
        <v>17</v>
      </c>
      <c r="R3" s="9" t="s">
        <v>18</v>
      </c>
    </row>
    <row r="4">
      <c r="A4" s="10"/>
      <c r="B4" s="11" t="s">
        <v>6</v>
      </c>
      <c r="C4" s="12" t="s">
        <v>19</v>
      </c>
      <c r="D4" s="13">
        <v>1.0</v>
      </c>
      <c r="E4" s="14">
        <v>948.0</v>
      </c>
      <c r="F4" s="15">
        <v>948.0</v>
      </c>
      <c r="G4" s="15">
        <v>362.0</v>
      </c>
      <c r="H4" s="15">
        <v>317.0</v>
      </c>
      <c r="I4" s="15">
        <v>367.0</v>
      </c>
      <c r="J4" s="15">
        <v>341.0</v>
      </c>
      <c r="K4" s="15">
        <v>376.0</v>
      </c>
      <c r="L4" s="15">
        <v>360.0</v>
      </c>
      <c r="M4" s="15">
        <v>336.0</v>
      </c>
      <c r="N4" s="15">
        <v>336.0</v>
      </c>
      <c r="O4" s="15">
        <v>374.0</v>
      </c>
      <c r="P4" s="15">
        <v>354.0</v>
      </c>
      <c r="Q4" s="15">
        <v>474.0</v>
      </c>
      <c r="R4" s="15">
        <v>260.0</v>
      </c>
    </row>
    <row r="5">
      <c r="A5" s="10"/>
      <c r="B5" s="11" t="s">
        <v>7</v>
      </c>
      <c r="C5" s="12" t="s">
        <v>20</v>
      </c>
      <c r="D5" s="13">
        <v>2.0</v>
      </c>
      <c r="E5" s="14">
        <v>421.0</v>
      </c>
      <c r="F5" s="15">
        <v>421.0</v>
      </c>
      <c r="G5" s="15">
        <v>101.0</v>
      </c>
      <c r="H5" s="15">
        <v>119.0</v>
      </c>
      <c r="I5" s="15">
        <v>102.0</v>
      </c>
      <c r="J5" s="15">
        <v>138.0</v>
      </c>
      <c r="K5" s="15">
        <v>126.0</v>
      </c>
      <c r="L5" s="15">
        <v>110.0</v>
      </c>
      <c r="M5" s="15">
        <v>108.0</v>
      </c>
      <c r="N5" s="15">
        <v>131.0</v>
      </c>
      <c r="O5" s="15">
        <v>146.0</v>
      </c>
      <c r="P5" s="15">
        <v>155.0</v>
      </c>
      <c r="Q5" s="15">
        <v>63.0</v>
      </c>
    </row>
    <row r="6">
      <c r="A6" s="10"/>
      <c r="B6" s="11" t="s">
        <v>8</v>
      </c>
      <c r="C6" s="12" t="s">
        <v>21</v>
      </c>
      <c r="D6" s="13">
        <v>3.0</v>
      </c>
      <c r="E6" s="14">
        <v>380.0</v>
      </c>
      <c r="F6" s="15">
        <v>380.0</v>
      </c>
      <c r="G6" s="15">
        <v>94.0</v>
      </c>
      <c r="H6" s="15">
        <v>73.0</v>
      </c>
      <c r="I6" s="15">
        <v>106.0</v>
      </c>
      <c r="J6" s="15">
        <v>102.0</v>
      </c>
      <c r="K6" s="15">
        <v>94.0</v>
      </c>
      <c r="L6" s="15">
        <v>97.0</v>
      </c>
      <c r="M6" s="15">
        <v>107.0</v>
      </c>
      <c r="N6" s="15">
        <v>98.0</v>
      </c>
      <c r="O6" s="15">
        <v>119.0</v>
      </c>
      <c r="P6" s="15">
        <v>35.0</v>
      </c>
    </row>
    <row r="7">
      <c r="A7" s="10"/>
      <c r="B7" s="11" t="s">
        <v>9</v>
      </c>
      <c r="C7" s="12" t="s">
        <v>22</v>
      </c>
      <c r="D7" s="13">
        <v>4.0</v>
      </c>
      <c r="E7" s="14">
        <v>440.0</v>
      </c>
      <c r="F7" s="15">
        <v>440.0</v>
      </c>
      <c r="G7" s="15">
        <v>84.0</v>
      </c>
      <c r="H7" s="15">
        <v>112.0</v>
      </c>
      <c r="I7" s="15">
        <v>96.0</v>
      </c>
      <c r="J7" s="15">
        <v>102.0</v>
      </c>
      <c r="K7" s="15">
        <v>78.0</v>
      </c>
      <c r="L7" s="15">
        <v>116.0</v>
      </c>
      <c r="M7" s="15">
        <v>105.0</v>
      </c>
      <c r="N7" s="15">
        <v>127.0</v>
      </c>
      <c r="O7" s="15">
        <v>39.0</v>
      </c>
    </row>
    <row r="8">
      <c r="A8" s="10"/>
      <c r="B8" s="11" t="s">
        <v>10</v>
      </c>
      <c r="C8" s="12" t="s">
        <v>23</v>
      </c>
      <c r="D8" s="13">
        <v>5.0</v>
      </c>
      <c r="E8" s="14">
        <v>299.0</v>
      </c>
      <c r="F8" s="15">
        <v>299.0</v>
      </c>
      <c r="G8" s="15">
        <v>68.0</v>
      </c>
      <c r="H8" s="15">
        <v>66.0</v>
      </c>
      <c r="I8" s="15">
        <v>63.0</v>
      </c>
      <c r="J8" s="15">
        <v>62.0</v>
      </c>
      <c r="K8" s="15">
        <v>71.0</v>
      </c>
      <c r="L8" s="15">
        <v>69.0</v>
      </c>
      <c r="M8" s="15">
        <v>78.0</v>
      </c>
      <c r="N8" s="15">
        <v>25.0</v>
      </c>
    </row>
    <row r="9">
      <c r="A9" s="10"/>
      <c r="B9" s="11" t="s">
        <v>11</v>
      </c>
      <c r="C9" s="12" t="s">
        <v>24</v>
      </c>
      <c r="D9" s="13">
        <v>6.0</v>
      </c>
      <c r="E9" s="14">
        <v>279.0</v>
      </c>
      <c r="F9" s="15">
        <v>279.0</v>
      </c>
      <c r="G9" s="15">
        <v>66.0</v>
      </c>
      <c r="H9" s="15">
        <v>48.0</v>
      </c>
      <c r="I9" s="15">
        <v>48.0</v>
      </c>
      <c r="J9" s="15">
        <v>60.0</v>
      </c>
      <c r="K9" s="15">
        <v>68.0</v>
      </c>
      <c r="L9" s="15">
        <v>74.0</v>
      </c>
      <c r="M9" s="15">
        <v>29.0</v>
      </c>
    </row>
    <row r="10">
      <c r="A10" s="10"/>
      <c r="B10" s="11" t="s">
        <v>12</v>
      </c>
      <c r="C10" s="12" t="s">
        <v>25</v>
      </c>
      <c r="D10" s="13">
        <v>7.0</v>
      </c>
      <c r="E10" s="14">
        <v>235.0</v>
      </c>
      <c r="F10" s="15">
        <v>235.0</v>
      </c>
      <c r="G10" s="15">
        <v>49.0</v>
      </c>
      <c r="H10" s="15">
        <v>44.0</v>
      </c>
      <c r="I10" s="15">
        <v>64.0</v>
      </c>
      <c r="J10" s="15">
        <v>58.0</v>
      </c>
      <c r="K10" s="15">
        <v>79.0</v>
      </c>
      <c r="L10" s="15">
        <v>24.0</v>
      </c>
    </row>
    <row r="11">
      <c r="A11" s="10"/>
      <c r="B11" s="11" t="s">
        <v>13</v>
      </c>
      <c r="C11" s="12" t="s">
        <v>26</v>
      </c>
      <c r="D11" s="13">
        <v>8.0</v>
      </c>
      <c r="E11" s="14">
        <v>191.0</v>
      </c>
      <c r="F11" s="15">
        <v>191.0</v>
      </c>
      <c r="G11" s="15">
        <v>40.0</v>
      </c>
      <c r="H11" s="15">
        <v>39.0</v>
      </c>
      <c r="I11" s="15">
        <v>44.0</v>
      </c>
      <c r="J11" s="15">
        <v>52.0</v>
      </c>
      <c r="K11" s="15">
        <v>22.0</v>
      </c>
    </row>
    <row r="12">
      <c r="A12" s="10"/>
      <c r="B12" s="11" t="s">
        <v>14</v>
      </c>
      <c r="C12" s="12" t="s">
        <v>27</v>
      </c>
      <c r="D12" s="13">
        <v>9.0</v>
      </c>
      <c r="E12" s="14">
        <v>167.0</v>
      </c>
      <c r="F12" s="15">
        <v>167.0</v>
      </c>
      <c r="G12" s="15">
        <v>42.0</v>
      </c>
      <c r="H12" s="15">
        <v>42.0</v>
      </c>
      <c r="I12" s="15">
        <v>42.0</v>
      </c>
      <c r="J12" s="15">
        <v>23.0</v>
      </c>
    </row>
    <row r="13">
      <c r="A13" s="10"/>
      <c r="B13" s="11" t="s">
        <v>15</v>
      </c>
      <c r="C13" s="12" t="s">
        <v>28</v>
      </c>
      <c r="D13" s="13">
        <v>10.0</v>
      </c>
      <c r="E13" s="14">
        <v>298.0</v>
      </c>
      <c r="F13" s="15">
        <v>298.0</v>
      </c>
      <c r="G13" s="15">
        <v>89.0</v>
      </c>
      <c r="H13" s="15">
        <v>97.0</v>
      </c>
      <c r="I13" s="15">
        <v>36.0</v>
      </c>
    </row>
    <row r="14">
      <c r="A14" s="10"/>
      <c r="B14" s="11" t="s">
        <v>16</v>
      </c>
      <c r="C14" s="12" t="s">
        <v>29</v>
      </c>
      <c r="D14" s="13">
        <v>11.0</v>
      </c>
      <c r="E14" s="14">
        <v>352.0</v>
      </c>
      <c r="F14" s="15">
        <v>352.0</v>
      </c>
      <c r="G14" s="15">
        <v>93.0</v>
      </c>
      <c r="H14" s="15">
        <v>46.0</v>
      </c>
    </row>
    <row r="15">
      <c r="A15" s="10"/>
      <c r="B15" s="11" t="s">
        <v>17</v>
      </c>
      <c r="C15" s="12" t="s">
        <v>30</v>
      </c>
      <c r="D15" s="13">
        <v>12.0</v>
      </c>
      <c r="E15" s="14">
        <v>321.0</v>
      </c>
      <c r="F15" s="15">
        <v>321.0</v>
      </c>
      <c r="G15" s="15">
        <v>43.0</v>
      </c>
    </row>
    <row r="16">
      <c r="A16" s="10"/>
      <c r="B16" s="11" t="s">
        <v>18</v>
      </c>
      <c r="C16" s="12" t="s">
        <v>19</v>
      </c>
      <c r="D16" s="13">
        <v>13.0</v>
      </c>
      <c r="E16" s="14">
        <v>41.0</v>
      </c>
      <c r="F16" s="15">
        <v>41.0</v>
      </c>
    </row>
    <row r="17">
      <c r="A17" s="16"/>
      <c r="B17" s="17" t="s">
        <v>31</v>
      </c>
      <c r="C17" s="18"/>
      <c r="D17" s="18"/>
      <c r="E17" s="19">
        <v>4372.0</v>
      </c>
      <c r="F17" s="18">
        <v>948.0</v>
      </c>
      <c r="G17" s="18">
        <v>783.0</v>
      </c>
      <c r="H17" s="18">
        <v>798.0</v>
      </c>
      <c r="I17" s="18">
        <v>1020.0</v>
      </c>
      <c r="J17" s="18">
        <v>899.0</v>
      </c>
      <c r="K17" s="18">
        <v>1079.0</v>
      </c>
      <c r="L17" s="18">
        <v>1051.0</v>
      </c>
      <c r="M17" s="18">
        <v>993.0</v>
      </c>
      <c r="N17" s="18">
        <v>980.0</v>
      </c>
      <c r="O17" s="18">
        <v>1302.0</v>
      </c>
      <c r="P17" s="18">
        <v>1425.0</v>
      </c>
      <c r="Q17" s="18">
        <v>1711.0</v>
      </c>
      <c r="R17" s="18">
        <v>686.0</v>
      </c>
    </row>
    <row r="21">
      <c r="A21" s="4"/>
      <c r="B21" s="12" t="s">
        <v>32</v>
      </c>
      <c r="F21" s="1" t="s">
        <v>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>
      <c r="F22" s="2">
        <v>1.0</v>
      </c>
      <c r="G22" s="2">
        <v>2.0</v>
      </c>
      <c r="H22" s="2">
        <v>3.0</v>
      </c>
      <c r="I22" s="2">
        <v>4.0</v>
      </c>
      <c r="J22" s="2">
        <v>5.0</v>
      </c>
      <c r="K22" s="2">
        <v>6.0</v>
      </c>
      <c r="L22" s="2">
        <v>7.0</v>
      </c>
      <c r="M22" s="2">
        <v>8.0</v>
      </c>
      <c r="N22" s="2">
        <v>9.0</v>
      </c>
      <c r="O22" s="2">
        <v>10.0</v>
      </c>
      <c r="P22" s="2">
        <v>11.0</v>
      </c>
      <c r="Q22" s="2">
        <v>12.0</v>
      </c>
      <c r="R22" s="2">
        <v>13.0</v>
      </c>
    </row>
    <row r="23">
      <c r="B23" s="5" t="s">
        <v>2</v>
      </c>
      <c r="C23" s="6" t="s">
        <v>3</v>
      </c>
      <c r="D23" s="20"/>
      <c r="E23" s="8" t="s">
        <v>5</v>
      </c>
      <c r="F23" s="20" t="s">
        <v>6</v>
      </c>
      <c r="G23" s="20" t="s">
        <v>7</v>
      </c>
      <c r="H23" s="20" t="s">
        <v>8</v>
      </c>
      <c r="I23" s="20" t="s">
        <v>9</v>
      </c>
      <c r="J23" s="20" t="s">
        <v>10</v>
      </c>
      <c r="K23" s="20" t="s">
        <v>11</v>
      </c>
      <c r="L23" s="20" t="s">
        <v>12</v>
      </c>
      <c r="M23" s="20" t="s">
        <v>13</v>
      </c>
      <c r="N23" s="20" t="s">
        <v>14</v>
      </c>
      <c r="O23" s="20" t="s">
        <v>15</v>
      </c>
      <c r="P23" s="20" t="s">
        <v>16</v>
      </c>
      <c r="Q23" s="20" t="s">
        <v>17</v>
      </c>
      <c r="R23" s="20" t="s">
        <v>18</v>
      </c>
    </row>
    <row r="24">
      <c r="A24" s="10"/>
      <c r="B24" s="11" t="s">
        <v>6</v>
      </c>
      <c r="C24" s="12" t="s">
        <v>19</v>
      </c>
      <c r="D24" s="21">
        <v>0.0</v>
      </c>
      <c r="E24" s="14">
        <v>948.0</v>
      </c>
      <c r="F24" s="22">
        <f t="shared" ref="F24:R24" si="1">F4/$F4</f>
        <v>1</v>
      </c>
      <c r="G24" s="22">
        <f t="shared" si="1"/>
        <v>0.3818565401</v>
      </c>
      <c r="H24" s="22">
        <f t="shared" si="1"/>
        <v>0.3343881857</v>
      </c>
      <c r="I24" s="22">
        <f t="shared" si="1"/>
        <v>0.3871308017</v>
      </c>
      <c r="J24" s="22">
        <f t="shared" si="1"/>
        <v>0.3597046414</v>
      </c>
      <c r="K24" s="22">
        <f t="shared" si="1"/>
        <v>0.3966244726</v>
      </c>
      <c r="L24" s="22">
        <f t="shared" si="1"/>
        <v>0.3797468354</v>
      </c>
      <c r="M24" s="22">
        <f t="shared" si="1"/>
        <v>0.3544303797</v>
      </c>
      <c r="N24" s="22">
        <f t="shared" si="1"/>
        <v>0.3544303797</v>
      </c>
      <c r="O24" s="22">
        <f t="shared" si="1"/>
        <v>0.3945147679</v>
      </c>
      <c r="P24" s="22">
        <f t="shared" si="1"/>
        <v>0.3734177215</v>
      </c>
      <c r="Q24" s="22">
        <f t="shared" si="1"/>
        <v>0.5</v>
      </c>
      <c r="R24" s="22">
        <f t="shared" si="1"/>
        <v>0.2742616034</v>
      </c>
    </row>
    <row r="25">
      <c r="A25" s="10"/>
      <c r="B25" s="11" t="s">
        <v>7</v>
      </c>
      <c r="C25" s="12" t="s">
        <v>20</v>
      </c>
      <c r="D25" s="21">
        <v>1.0</v>
      </c>
      <c r="E25" s="14">
        <v>421.0</v>
      </c>
      <c r="F25" s="22">
        <f t="shared" ref="F25:Q25" si="2">F5/$F5</f>
        <v>1</v>
      </c>
      <c r="G25" s="22">
        <f t="shared" si="2"/>
        <v>0.2399049881</v>
      </c>
      <c r="H25" s="22">
        <f t="shared" si="2"/>
        <v>0.2826603325</v>
      </c>
      <c r="I25" s="22">
        <f t="shared" si="2"/>
        <v>0.242280285</v>
      </c>
      <c r="J25" s="22">
        <f t="shared" si="2"/>
        <v>0.3277909739</v>
      </c>
      <c r="K25" s="22">
        <f t="shared" si="2"/>
        <v>0.2992874109</v>
      </c>
      <c r="L25" s="22">
        <f t="shared" si="2"/>
        <v>0.2612826603</v>
      </c>
      <c r="M25" s="22">
        <f t="shared" si="2"/>
        <v>0.2565320665</v>
      </c>
      <c r="N25" s="22">
        <f t="shared" si="2"/>
        <v>0.3111638955</v>
      </c>
      <c r="O25" s="22">
        <f t="shared" si="2"/>
        <v>0.3467933492</v>
      </c>
      <c r="P25" s="22">
        <f t="shared" si="2"/>
        <v>0.3681710214</v>
      </c>
      <c r="Q25" s="22">
        <f t="shared" si="2"/>
        <v>0.1496437055</v>
      </c>
      <c r="R25" s="22"/>
    </row>
    <row r="26">
      <c r="A26" s="10"/>
      <c r="B26" s="11" t="s">
        <v>8</v>
      </c>
      <c r="C26" s="12" t="s">
        <v>21</v>
      </c>
      <c r="D26" s="21">
        <v>2.0</v>
      </c>
      <c r="E26" s="14">
        <v>380.0</v>
      </c>
      <c r="F26" s="22">
        <f t="shared" ref="F26:P26" si="3">F6/$F6</f>
        <v>1</v>
      </c>
      <c r="G26" s="22">
        <f t="shared" si="3"/>
        <v>0.2473684211</v>
      </c>
      <c r="H26" s="22">
        <f t="shared" si="3"/>
        <v>0.1921052632</v>
      </c>
      <c r="I26" s="22">
        <f t="shared" si="3"/>
        <v>0.2789473684</v>
      </c>
      <c r="J26" s="22">
        <f t="shared" si="3"/>
        <v>0.2684210526</v>
      </c>
      <c r="K26" s="22">
        <f t="shared" si="3"/>
        <v>0.2473684211</v>
      </c>
      <c r="L26" s="22">
        <f t="shared" si="3"/>
        <v>0.2552631579</v>
      </c>
      <c r="M26" s="22">
        <f t="shared" si="3"/>
        <v>0.2815789474</v>
      </c>
      <c r="N26" s="22">
        <f t="shared" si="3"/>
        <v>0.2578947368</v>
      </c>
      <c r="O26" s="22">
        <f t="shared" si="3"/>
        <v>0.3131578947</v>
      </c>
      <c r="P26" s="22">
        <f t="shared" si="3"/>
        <v>0.09210526316</v>
      </c>
      <c r="Q26" s="22"/>
      <c r="R26" s="22"/>
    </row>
    <row r="27">
      <c r="A27" s="10"/>
      <c r="B27" s="11" t="s">
        <v>9</v>
      </c>
      <c r="C27" s="12" t="s">
        <v>22</v>
      </c>
      <c r="D27" s="21">
        <v>3.0</v>
      </c>
      <c r="E27" s="14">
        <v>440.0</v>
      </c>
      <c r="F27" s="22">
        <f t="shared" ref="F27:O27" si="4">F7/$F7</f>
        <v>1</v>
      </c>
      <c r="G27" s="22">
        <f t="shared" si="4"/>
        <v>0.1909090909</v>
      </c>
      <c r="H27" s="22">
        <f t="shared" si="4"/>
        <v>0.2545454545</v>
      </c>
      <c r="I27" s="22">
        <f t="shared" si="4"/>
        <v>0.2181818182</v>
      </c>
      <c r="J27" s="22">
        <f t="shared" si="4"/>
        <v>0.2318181818</v>
      </c>
      <c r="K27" s="22">
        <f t="shared" si="4"/>
        <v>0.1772727273</v>
      </c>
      <c r="L27" s="22">
        <f t="shared" si="4"/>
        <v>0.2636363636</v>
      </c>
      <c r="M27" s="22">
        <f t="shared" si="4"/>
        <v>0.2386363636</v>
      </c>
      <c r="N27" s="22">
        <f t="shared" si="4"/>
        <v>0.2886363636</v>
      </c>
      <c r="O27" s="22">
        <f t="shared" si="4"/>
        <v>0.08863636364</v>
      </c>
      <c r="P27" s="22"/>
      <c r="Q27" s="22"/>
      <c r="R27" s="22"/>
    </row>
    <row r="28">
      <c r="A28" s="10"/>
      <c r="B28" s="11" t="s">
        <v>10</v>
      </c>
      <c r="C28" s="12" t="s">
        <v>23</v>
      </c>
      <c r="D28" s="21">
        <v>4.0</v>
      </c>
      <c r="E28" s="14">
        <v>299.0</v>
      </c>
      <c r="F28" s="22">
        <f t="shared" ref="F28:N28" si="5">F8/$F8</f>
        <v>1</v>
      </c>
      <c r="G28" s="22">
        <f t="shared" si="5"/>
        <v>0.2274247492</v>
      </c>
      <c r="H28" s="22">
        <f t="shared" si="5"/>
        <v>0.220735786</v>
      </c>
      <c r="I28" s="22">
        <f t="shared" si="5"/>
        <v>0.2107023411</v>
      </c>
      <c r="J28" s="22">
        <f t="shared" si="5"/>
        <v>0.2073578595</v>
      </c>
      <c r="K28" s="22">
        <f t="shared" si="5"/>
        <v>0.237458194</v>
      </c>
      <c r="L28" s="22">
        <f t="shared" si="5"/>
        <v>0.2307692308</v>
      </c>
      <c r="M28" s="22">
        <f t="shared" si="5"/>
        <v>0.2608695652</v>
      </c>
      <c r="N28" s="22">
        <f t="shared" si="5"/>
        <v>0.08361204013</v>
      </c>
      <c r="O28" s="22"/>
      <c r="P28" s="22"/>
      <c r="Q28" s="22"/>
      <c r="R28" s="22"/>
    </row>
    <row r="29">
      <c r="A29" s="10"/>
      <c r="B29" s="11" t="s">
        <v>11</v>
      </c>
      <c r="C29" s="12" t="s">
        <v>24</v>
      </c>
      <c r="D29" s="21">
        <v>5.0</v>
      </c>
      <c r="E29" s="14">
        <v>279.0</v>
      </c>
      <c r="F29" s="22">
        <f t="shared" ref="F29:M29" si="6">F9/$F9</f>
        <v>1</v>
      </c>
      <c r="G29" s="22">
        <f t="shared" si="6"/>
        <v>0.2365591398</v>
      </c>
      <c r="H29" s="22">
        <f t="shared" si="6"/>
        <v>0.1720430108</v>
      </c>
      <c r="I29" s="22">
        <f t="shared" si="6"/>
        <v>0.1720430108</v>
      </c>
      <c r="J29" s="22">
        <f t="shared" si="6"/>
        <v>0.2150537634</v>
      </c>
      <c r="K29" s="22">
        <f t="shared" si="6"/>
        <v>0.2437275986</v>
      </c>
      <c r="L29" s="22">
        <f t="shared" si="6"/>
        <v>0.2652329749</v>
      </c>
      <c r="M29" s="22">
        <f t="shared" si="6"/>
        <v>0.1039426523</v>
      </c>
      <c r="N29" s="22"/>
      <c r="O29" s="22"/>
      <c r="P29" s="22"/>
      <c r="Q29" s="22"/>
      <c r="R29" s="22"/>
    </row>
    <row r="30">
      <c r="A30" s="10"/>
      <c r="B30" s="11" t="s">
        <v>12</v>
      </c>
      <c r="C30" s="12" t="s">
        <v>25</v>
      </c>
      <c r="D30" s="21">
        <v>6.0</v>
      </c>
      <c r="E30" s="14">
        <v>235.0</v>
      </c>
      <c r="F30" s="22">
        <f t="shared" ref="F30:L30" si="7">F10/$F10</f>
        <v>1</v>
      </c>
      <c r="G30" s="22">
        <f t="shared" si="7"/>
        <v>0.2085106383</v>
      </c>
      <c r="H30" s="22">
        <f t="shared" si="7"/>
        <v>0.1872340426</v>
      </c>
      <c r="I30" s="22">
        <f t="shared" si="7"/>
        <v>0.2723404255</v>
      </c>
      <c r="J30" s="22">
        <f t="shared" si="7"/>
        <v>0.2468085106</v>
      </c>
      <c r="K30" s="22">
        <f t="shared" si="7"/>
        <v>0.3361702128</v>
      </c>
      <c r="L30" s="22">
        <f t="shared" si="7"/>
        <v>0.1021276596</v>
      </c>
      <c r="M30" s="22"/>
      <c r="N30" s="22"/>
      <c r="O30" s="22"/>
      <c r="P30" s="22"/>
      <c r="Q30" s="22"/>
      <c r="R30" s="22"/>
    </row>
    <row r="31">
      <c r="A31" s="10"/>
      <c r="B31" s="11" t="s">
        <v>13</v>
      </c>
      <c r="C31" s="12" t="s">
        <v>26</v>
      </c>
      <c r="D31" s="21">
        <v>7.0</v>
      </c>
      <c r="E31" s="14">
        <v>191.0</v>
      </c>
      <c r="F31" s="22">
        <f t="shared" ref="F31:K31" si="8">F11/$F11</f>
        <v>1</v>
      </c>
      <c r="G31" s="22">
        <f t="shared" si="8"/>
        <v>0.2094240838</v>
      </c>
      <c r="H31" s="22">
        <f t="shared" si="8"/>
        <v>0.2041884817</v>
      </c>
      <c r="I31" s="22">
        <f t="shared" si="8"/>
        <v>0.2303664921</v>
      </c>
      <c r="J31" s="22">
        <f t="shared" si="8"/>
        <v>0.2722513089</v>
      </c>
      <c r="K31" s="22">
        <f t="shared" si="8"/>
        <v>0.1151832461</v>
      </c>
      <c r="L31" s="22"/>
      <c r="M31" s="22"/>
      <c r="N31" s="22"/>
      <c r="O31" s="22"/>
      <c r="P31" s="22"/>
      <c r="Q31" s="22"/>
      <c r="R31" s="22"/>
    </row>
    <row r="32">
      <c r="A32" s="10"/>
      <c r="B32" s="11" t="s">
        <v>14</v>
      </c>
      <c r="C32" s="12" t="s">
        <v>27</v>
      </c>
      <c r="D32" s="21">
        <v>8.0</v>
      </c>
      <c r="E32" s="14">
        <v>167.0</v>
      </c>
      <c r="F32" s="22">
        <f t="shared" ref="F32:J32" si="9">F12/$F12</f>
        <v>1</v>
      </c>
      <c r="G32" s="22">
        <f t="shared" si="9"/>
        <v>0.251497006</v>
      </c>
      <c r="H32" s="22">
        <f t="shared" si="9"/>
        <v>0.251497006</v>
      </c>
      <c r="I32" s="22">
        <f t="shared" si="9"/>
        <v>0.251497006</v>
      </c>
      <c r="J32" s="22">
        <f t="shared" si="9"/>
        <v>0.1377245509</v>
      </c>
      <c r="K32" s="22"/>
      <c r="L32" s="22"/>
      <c r="M32" s="22"/>
      <c r="N32" s="22"/>
      <c r="O32" s="22"/>
      <c r="P32" s="22"/>
      <c r="Q32" s="22"/>
      <c r="R32" s="22"/>
    </row>
    <row r="33">
      <c r="A33" s="10"/>
      <c r="B33" s="11" t="s">
        <v>15</v>
      </c>
      <c r="C33" s="12" t="s">
        <v>28</v>
      </c>
      <c r="D33" s="21">
        <v>9.0</v>
      </c>
      <c r="E33" s="14">
        <v>298.0</v>
      </c>
      <c r="F33" s="22">
        <f t="shared" ref="F33:I33" si="10">F13/$F13</f>
        <v>1</v>
      </c>
      <c r="G33" s="22">
        <f t="shared" si="10"/>
        <v>0.2986577181</v>
      </c>
      <c r="H33" s="22">
        <f t="shared" si="10"/>
        <v>0.3255033557</v>
      </c>
      <c r="I33" s="22">
        <f t="shared" si="10"/>
        <v>0.1208053691</v>
      </c>
      <c r="J33" s="22"/>
      <c r="K33" s="22"/>
      <c r="L33" s="22"/>
      <c r="M33" s="22"/>
      <c r="N33" s="22"/>
      <c r="O33" s="22"/>
      <c r="P33" s="22"/>
      <c r="Q33" s="22"/>
      <c r="R33" s="22"/>
    </row>
    <row r="34">
      <c r="A34" s="10"/>
      <c r="B34" s="11" t="s">
        <v>16</v>
      </c>
      <c r="C34" s="12" t="s">
        <v>29</v>
      </c>
      <c r="D34" s="21">
        <v>10.0</v>
      </c>
      <c r="E34" s="14">
        <v>352.0</v>
      </c>
      <c r="F34" s="22">
        <f t="shared" ref="F34:H34" si="11">F14/$F14</f>
        <v>1</v>
      </c>
      <c r="G34" s="22">
        <f t="shared" si="11"/>
        <v>0.2642045455</v>
      </c>
      <c r="H34" s="22">
        <f t="shared" si="11"/>
        <v>0.1306818182</v>
      </c>
      <c r="I34" s="22"/>
      <c r="J34" s="22"/>
      <c r="K34" s="22"/>
      <c r="L34" s="22"/>
      <c r="M34" s="22"/>
      <c r="N34" s="22"/>
      <c r="O34" s="22"/>
      <c r="P34" s="22"/>
      <c r="Q34" s="22"/>
      <c r="R34" s="22"/>
    </row>
    <row r="35">
      <c r="A35" s="10"/>
      <c r="B35" s="11" t="s">
        <v>17</v>
      </c>
      <c r="C35" s="12" t="s">
        <v>30</v>
      </c>
      <c r="D35" s="21">
        <v>11.0</v>
      </c>
      <c r="E35" s="14">
        <v>321.0</v>
      </c>
      <c r="F35" s="22">
        <f t="shared" ref="F35:G35" si="12">F15/$F15</f>
        <v>1</v>
      </c>
      <c r="G35" s="22">
        <f t="shared" si="12"/>
        <v>0.1339563863</v>
      </c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</row>
    <row r="36">
      <c r="A36" s="10"/>
      <c r="B36" s="11" t="s">
        <v>18</v>
      </c>
      <c r="C36" s="12" t="s">
        <v>19</v>
      </c>
      <c r="D36" s="21">
        <v>12.0</v>
      </c>
      <c r="E36" s="14">
        <v>41.0</v>
      </c>
      <c r="F36" s="22">
        <f>F16/$F16</f>
        <v>1</v>
      </c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</row>
    <row r="37">
      <c r="B37" s="23" t="s">
        <v>31</v>
      </c>
      <c r="C37" s="24"/>
      <c r="D37" s="24"/>
      <c r="E37" s="19">
        <v>4372.0</v>
      </c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</row>
    <row r="40">
      <c r="B40" s="4" t="s">
        <v>33</v>
      </c>
    </row>
    <row r="41">
      <c r="B41" s="4">
        <v>1.0</v>
      </c>
      <c r="C41" s="4" t="s">
        <v>34</v>
      </c>
    </row>
    <row r="42">
      <c r="B42" s="4">
        <v>2.0</v>
      </c>
      <c r="C42" s="4" t="s">
        <v>35</v>
      </c>
    </row>
    <row r="43">
      <c r="B43" s="4">
        <v>3.0</v>
      </c>
      <c r="C43" s="4" t="s">
        <v>36</v>
      </c>
    </row>
    <row r="44">
      <c r="B44" s="4">
        <v>4.0</v>
      </c>
      <c r="C44" s="4" t="s">
        <v>37</v>
      </c>
    </row>
    <row r="45">
      <c r="B45" s="4">
        <v>5.0</v>
      </c>
      <c r="C45" s="4" t="s">
        <v>38</v>
      </c>
    </row>
    <row r="46">
      <c r="C46" s="4" t="s">
        <v>39</v>
      </c>
    </row>
    <row r="52">
      <c r="B52" s="4" t="s">
        <v>40</v>
      </c>
    </row>
    <row r="55">
      <c r="B55" s="5" t="s">
        <v>2</v>
      </c>
      <c r="C55" s="6" t="s">
        <v>3</v>
      </c>
      <c r="D55" s="7" t="s">
        <v>4</v>
      </c>
      <c r="E55" s="8" t="s">
        <v>41</v>
      </c>
      <c r="F55" s="9" t="s">
        <v>6</v>
      </c>
      <c r="G55" s="9" t="s">
        <v>7</v>
      </c>
      <c r="H55" s="9" t="s">
        <v>8</v>
      </c>
      <c r="I55" s="9" t="s">
        <v>9</v>
      </c>
      <c r="J55" s="9" t="s">
        <v>10</v>
      </c>
      <c r="K55" s="9" t="s">
        <v>11</v>
      </c>
      <c r="L55" s="9" t="s">
        <v>12</v>
      </c>
      <c r="M55" s="9" t="s">
        <v>13</v>
      </c>
      <c r="N55" s="9" t="s">
        <v>14</v>
      </c>
      <c r="O55" s="9" t="s">
        <v>15</v>
      </c>
      <c r="P55" s="9" t="s">
        <v>16</v>
      </c>
      <c r="Q55" s="9" t="s">
        <v>17</v>
      </c>
      <c r="R55" s="9" t="s">
        <v>18</v>
      </c>
    </row>
    <row r="56">
      <c r="B56" s="11" t="s">
        <v>6</v>
      </c>
      <c r="C56" s="12" t="s">
        <v>19</v>
      </c>
      <c r="D56" s="13">
        <v>1.0</v>
      </c>
      <c r="E56" s="25">
        <v>4409023.950000215</v>
      </c>
      <c r="F56" s="25">
        <v>554604.020000018</v>
      </c>
      <c r="G56" s="25">
        <v>271616.52000000316</v>
      </c>
      <c r="H56" s="25">
        <v>230856.22000000236</v>
      </c>
      <c r="I56" s="25">
        <v>302509.39000000316</v>
      </c>
      <c r="J56" s="25">
        <v>200927.9799999984</v>
      </c>
      <c r="K56" s="25">
        <v>321611.71000000037</v>
      </c>
      <c r="L56" s="25">
        <v>312894.3600000003</v>
      </c>
      <c r="M56" s="25">
        <v>303907.3099999993</v>
      </c>
      <c r="N56" s="25">
        <v>310882.6700000022</v>
      </c>
      <c r="O56" s="25">
        <v>466580.68000000354</v>
      </c>
      <c r="P56" s="25">
        <v>438835.9100000072</v>
      </c>
      <c r="Q56" s="25">
        <v>510982.23000001564</v>
      </c>
      <c r="R56" s="25">
        <v>182814.9499999996</v>
      </c>
    </row>
    <row r="57">
      <c r="B57" s="11" t="s">
        <v>7</v>
      </c>
      <c r="C57" s="12" t="s">
        <v>20</v>
      </c>
      <c r="D57" s="13">
        <v>2.0</v>
      </c>
      <c r="E57" s="25">
        <v>1001324.5810000162</v>
      </c>
      <c r="F57" s="25">
        <v>203457.86000000197</v>
      </c>
      <c r="G57" s="25">
        <v>56168.54999999985</v>
      </c>
      <c r="H57" s="25">
        <v>62264.87999999973</v>
      </c>
      <c r="I57" s="25">
        <v>41516.170000000086</v>
      </c>
      <c r="J57" s="25">
        <v>82313.3099999997</v>
      </c>
      <c r="K57" s="25">
        <v>84009.5399999997</v>
      </c>
      <c r="L57" s="25">
        <v>70218.5000000001</v>
      </c>
      <c r="M57" s="25">
        <v>72886.2700000001</v>
      </c>
      <c r="N57" s="25">
        <v>74430.63099999989</v>
      </c>
      <c r="O57" s="25">
        <v>104181.15999999926</v>
      </c>
      <c r="P57" s="25">
        <v>122027.19999999908</v>
      </c>
      <c r="Q57" s="25">
        <v>27850.51000000008</v>
      </c>
      <c r="R57" s="25"/>
    </row>
    <row r="58">
      <c r="B58" s="11" t="s">
        <v>8</v>
      </c>
      <c r="C58" s="12" t="s">
        <v>21</v>
      </c>
      <c r="D58" s="13">
        <v>3.0</v>
      </c>
      <c r="E58" s="25">
        <v>550117.190000011</v>
      </c>
      <c r="F58" s="25">
        <v>149521.37999999966</v>
      </c>
      <c r="G58" s="25">
        <v>25260.260000000144</v>
      </c>
      <c r="H58" s="25">
        <v>37456.25000000012</v>
      </c>
      <c r="I58" s="25">
        <v>45852.340000000135</v>
      </c>
      <c r="J58" s="25">
        <v>35666.690000000075</v>
      </c>
      <c r="K58" s="25">
        <v>31081.740000000118</v>
      </c>
      <c r="L58" s="25">
        <v>47665.3200000001</v>
      </c>
      <c r="M58" s="25">
        <v>55840.130000000114</v>
      </c>
      <c r="N58" s="25">
        <v>51861.54999999983</v>
      </c>
      <c r="O58" s="25">
        <v>60544.86000000012</v>
      </c>
      <c r="P58" s="25">
        <v>9366.669999999998</v>
      </c>
      <c r="Q58" s="25"/>
      <c r="R58" s="25"/>
    </row>
    <row r="59">
      <c r="B59" s="11" t="s">
        <v>9</v>
      </c>
      <c r="C59" s="12" t="s">
        <v>22</v>
      </c>
      <c r="D59" s="13">
        <v>4.0</v>
      </c>
      <c r="E59" s="25">
        <v>594335.570000009</v>
      </c>
      <c r="F59" s="25">
        <v>189930.07999999955</v>
      </c>
      <c r="G59" s="25">
        <v>26383.19999999999</v>
      </c>
      <c r="H59" s="25">
        <v>53693.950000000135</v>
      </c>
      <c r="I59" s="25">
        <v>40324.05</v>
      </c>
      <c r="J59" s="25">
        <v>46759.9700000002</v>
      </c>
      <c r="K59" s="25">
        <v>38360.360000000044</v>
      </c>
      <c r="L59" s="25">
        <v>60622.28</v>
      </c>
      <c r="M59" s="25">
        <v>61705.52999999993</v>
      </c>
      <c r="N59" s="25">
        <v>65303.87000000029</v>
      </c>
      <c r="O59" s="25">
        <v>11252.280000000012</v>
      </c>
      <c r="P59" s="25"/>
      <c r="Q59" s="25"/>
      <c r="R59" s="25"/>
    </row>
    <row r="60">
      <c r="B60" s="11" t="s">
        <v>10</v>
      </c>
      <c r="C60" s="12" t="s">
        <v>23</v>
      </c>
      <c r="D60" s="13">
        <v>5.0</v>
      </c>
      <c r="E60" s="25">
        <v>321570.86100000184</v>
      </c>
      <c r="F60" s="25">
        <v>119764.2509999987</v>
      </c>
      <c r="G60" s="25">
        <v>28921.030000000028</v>
      </c>
      <c r="H60" s="25">
        <v>24928.060000000067</v>
      </c>
      <c r="I60" s="25">
        <v>23892.080000000016</v>
      </c>
      <c r="J60" s="25">
        <v>26006.540000000055</v>
      </c>
      <c r="K60" s="25">
        <v>29653.29000000011</v>
      </c>
      <c r="L60" s="25">
        <v>28223.830000000038</v>
      </c>
      <c r="M60" s="25">
        <v>33889.78000000008</v>
      </c>
      <c r="N60" s="25">
        <v>6291.999999999989</v>
      </c>
      <c r="O60" s="25"/>
      <c r="P60" s="25"/>
      <c r="Q60" s="25"/>
      <c r="R60" s="25"/>
    </row>
    <row r="61">
      <c r="B61" s="11" t="s">
        <v>11</v>
      </c>
      <c r="C61" s="12" t="s">
        <v>24</v>
      </c>
      <c r="D61" s="13">
        <v>6.0</v>
      </c>
      <c r="E61" s="25">
        <v>271862.2099999964</v>
      </c>
      <c r="F61" s="25">
        <v>115858.73999999953</v>
      </c>
      <c r="G61" s="25">
        <v>17663.949999999968</v>
      </c>
      <c r="H61" s="25">
        <v>18876.660000000014</v>
      </c>
      <c r="I61" s="25">
        <v>17888.89000000001</v>
      </c>
      <c r="J61" s="25">
        <v>26591.529999999984</v>
      </c>
      <c r="K61" s="25">
        <v>32951.520000000135</v>
      </c>
      <c r="L61" s="25">
        <v>31401.900000000158</v>
      </c>
      <c r="M61" s="25">
        <v>10629.02</v>
      </c>
      <c r="N61" s="25"/>
      <c r="O61" s="25"/>
      <c r="P61" s="25"/>
      <c r="Q61" s="25"/>
      <c r="R61" s="25"/>
    </row>
    <row r="62">
      <c r="B62" s="11" t="s">
        <v>12</v>
      </c>
      <c r="C62" s="12" t="s">
        <v>25</v>
      </c>
      <c r="D62" s="13">
        <v>7.0</v>
      </c>
      <c r="E62" s="25">
        <v>223489.97999999937</v>
      </c>
      <c r="F62" s="25">
        <v>92526.50999999956</v>
      </c>
      <c r="G62" s="25">
        <v>13619.349999999995</v>
      </c>
      <c r="H62" s="25">
        <v>13893.449999999999</v>
      </c>
      <c r="I62" s="25">
        <v>29925.030000000035</v>
      </c>
      <c r="J62" s="25">
        <v>25835.74000000004</v>
      </c>
      <c r="K62" s="25">
        <v>39764.29000000015</v>
      </c>
      <c r="L62" s="25">
        <v>7925.609999999984</v>
      </c>
      <c r="M62" s="25"/>
      <c r="N62" s="25"/>
      <c r="O62" s="25"/>
      <c r="P62" s="25"/>
      <c r="Q62" s="25"/>
      <c r="R62" s="25"/>
    </row>
    <row r="63">
      <c r="B63" s="11" t="s">
        <v>13</v>
      </c>
      <c r="C63" s="12" t="s">
        <v>26</v>
      </c>
      <c r="D63" s="13">
        <v>8.0</v>
      </c>
      <c r="E63" s="25">
        <v>135012.5809999979</v>
      </c>
      <c r="F63" s="25">
        <v>65882.87099999993</v>
      </c>
      <c r="G63" s="25">
        <v>11126.269999999997</v>
      </c>
      <c r="H63" s="25">
        <v>15395.709999999995</v>
      </c>
      <c r="I63" s="25">
        <v>17222.509999999984</v>
      </c>
      <c r="J63" s="25">
        <v>19329.06000000006</v>
      </c>
      <c r="K63" s="25">
        <v>6056.159999999991</v>
      </c>
      <c r="L63" s="25"/>
      <c r="M63" s="25"/>
      <c r="N63" s="25"/>
      <c r="O63" s="25"/>
      <c r="P63" s="25"/>
      <c r="Q63" s="25"/>
      <c r="R63" s="25"/>
    </row>
    <row r="64">
      <c r="B64" s="11" t="s">
        <v>14</v>
      </c>
      <c r="C64" s="12" t="s">
        <v>27</v>
      </c>
      <c r="D64" s="13">
        <v>9.0</v>
      </c>
      <c r="E64" s="25">
        <v>183910.5300000034</v>
      </c>
      <c r="F64" s="25">
        <v>77658.2299999998</v>
      </c>
      <c r="G64" s="25">
        <v>19122.49999999991</v>
      </c>
      <c r="H64" s="25">
        <v>33061.56000000003</v>
      </c>
      <c r="I64" s="25">
        <v>39925.010000000024</v>
      </c>
      <c r="J64" s="25">
        <v>14143.22999999997</v>
      </c>
      <c r="K64" s="25"/>
      <c r="L64" s="25"/>
      <c r="M64" s="25"/>
      <c r="N64" s="25"/>
      <c r="O64" s="25"/>
      <c r="P64" s="25"/>
      <c r="Q64" s="25"/>
      <c r="R64" s="25"/>
    </row>
    <row r="65">
      <c r="B65" s="11" t="s">
        <v>15</v>
      </c>
      <c r="C65" s="12" t="s">
        <v>28</v>
      </c>
      <c r="D65" s="13">
        <v>10.0</v>
      </c>
      <c r="E65" s="25">
        <v>227142.63100000014</v>
      </c>
      <c r="F65" s="25">
        <v>153278.59099999952</v>
      </c>
      <c r="G65" s="25">
        <v>25793.590000000073</v>
      </c>
      <c r="H65" s="25">
        <v>35798.240000000056</v>
      </c>
      <c r="I65" s="25">
        <v>12272.210000000005</v>
      </c>
      <c r="J65" s="25"/>
      <c r="K65" s="25"/>
      <c r="L65" s="25"/>
      <c r="M65" s="25"/>
      <c r="N65" s="25"/>
      <c r="O65" s="25"/>
      <c r="P65" s="25"/>
      <c r="Q65" s="25"/>
      <c r="R65" s="25"/>
    </row>
    <row r="66">
      <c r="B66" s="11" t="s">
        <v>16</v>
      </c>
      <c r="C66" s="12" t="s">
        <v>29</v>
      </c>
      <c r="D66" s="13">
        <v>11.0</v>
      </c>
      <c r="E66" s="25">
        <v>206420.07000000146</v>
      </c>
      <c r="F66" s="25">
        <v>154930.68999999884</v>
      </c>
      <c r="G66" s="25">
        <v>39209.92000000006</v>
      </c>
      <c r="H66" s="25">
        <v>12279.460000000012</v>
      </c>
      <c r="I66" s="25"/>
      <c r="J66" s="25"/>
      <c r="K66" s="25"/>
      <c r="L66" s="25"/>
      <c r="M66" s="25"/>
      <c r="N66" s="25"/>
      <c r="O66" s="25"/>
      <c r="P66" s="25"/>
      <c r="Q66" s="25"/>
      <c r="R66" s="25"/>
    </row>
    <row r="67">
      <c r="B67" s="11" t="s">
        <v>17</v>
      </c>
      <c r="C67" s="12" t="s">
        <v>30</v>
      </c>
      <c r="D67" s="13">
        <v>12.0</v>
      </c>
      <c r="E67" s="25">
        <v>149078.9099999981</v>
      </c>
      <c r="F67" s="25">
        <v>134231.37999999744</v>
      </c>
      <c r="G67" s="25">
        <v>14847.53000000002</v>
      </c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</row>
    <row r="68">
      <c r="B68" s="11" t="s">
        <v>18</v>
      </c>
      <c r="C68" s="12" t="s">
        <v>19</v>
      </c>
      <c r="D68" s="13">
        <v>13.0</v>
      </c>
      <c r="E68" s="25">
        <v>26776.75000000003</v>
      </c>
      <c r="F68" s="25">
        <v>26776.75000000003</v>
      </c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</row>
    <row r="69">
      <c r="B69" s="17" t="s">
        <v>31</v>
      </c>
      <c r="C69" s="18"/>
      <c r="D69" s="18"/>
      <c r="E69" s="25">
        <f t="shared" ref="E69:R69" si="13">SUM(E56:E68)</f>
        <v>8300065.814</v>
      </c>
      <c r="F69" s="25">
        <f t="shared" si="13"/>
        <v>2038421.353</v>
      </c>
      <c r="G69" s="25">
        <f t="shared" si="13"/>
        <v>549732.67</v>
      </c>
      <c r="H69" s="25">
        <f t="shared" si="13"/>
        <v>538504.44</v>
      </c>
      <c r="I69" s="25">
        <f t="shared" si="13"/>
        <v>571327.68</v>
      </c>
      <c r="J69" s="25">
        <f t="shared" si="13"/>
        <v>477574.05</v>
      </c>
      <c r="K69" s="25">
        <f t="shared" si="13"/>
        <v>583488.61</v>
      </c>
      <c r="L69" s="25">
        <f t="shared" si="13"/>
        <v>558951.8</v>
      </c>
      <c r="M69" s="25">
        <f t="shared" si="13"/>
        <v>538858.04</v>
      </c>
      <c r="N69" s="25">
        <f t="shared" si="13"/>
        <v>508770.721</v>
      </c>
      <c r="O69" s="25">
        <f t="shared" si="13"/>
        <v>642558.98</v>
      </c>
      <c r="P69" s="25">
        <f t="shared" si="13"/>
        <v>570229.78</v>
      </c>
      <c r="Q69" s="25">
        <f t="shared" si="13"/>
        <v>538832.74</v>
      </c>
      <c r="R69" s="25">
        <f t="shared" si="13"/>
        <v>182814.95</v>
      </c>
    </row>
    <row r="78">
      <c r="B78" s="4" t="s">
        <v>42</v>
      </c>
    </row>
    <row r="80">
      <c r="B80" s="5" t="s">
        <v>2</v>
      </c>
      <c r="C80" s="6" t="s">
        <v>3</v>
      </c>
      <c r="D80" s="7" t="s">
        <v>4</v>
      </c>
      <c r="E80" s="8" t="s">
        <v>5</v>
      </c>
      <c r="F80" s="9" t="s">
        <v>6</v>
      </c>
      <c r="G80" s="9" t="s">
        <v>7</v>
      </c>
      <c r="H80" s="9" t="s">
        <v>8</v>
      </c>
      <c r="I80" s="9" t="s">
        <v>9</v>
      </c>
      <c r="J80" s="9" t="s">
        <v>10</v>
      </c>
      <c r="K80" s="9" t="s">
        <v>11</v>
      </c>
      <c r="L80" s="9" t="s">
        <v>12</v>
      </c>
      <c r="M80" s="9" t="s">
        <v>13</v>
      </c>
      <c r="N80" s="9" t="s">
        <v>14</v>
      </c>
      <c r="O80" s="9" t="s">
        <v>15</v>
      </c>
      <c r="P80" s="9" t="s">
        <v>16</v>
      </c>
      <c r="Q80" s="9" t="s">
        <v>17</v>
      </c>
      <c r="R80" s="9" t="s">
        <v>18</v>
      </c>
    </row>
    <row r="81">
      <c r="B81" s="11" t="s">
        <v>6</v>
      </c>
      <c r="C81" s="12" t="s">
        <v>19</v>
      </c>
      <c r="D81" s="13">
        <v>1.0</v>
      </c>
      <c r="E81" s="25">
        <v>4409023.950000215</v>
      </c>
      <c r="F81" s="25">
        <f t="shared" ref="F81:F93" si="15">F56</f>
        <v>554604.02</v>
      </c>
      <c r="G81" s="25">
        <f t="shared" ref="G81:G93" si="16">F56+G56</f>
        <v>826220.54</v>
      </c>
      <c r="H81" s="25">
        <f t="shared" ref="H81:R81" si="14">F56+G56+H56</f>
        <v>1057076.76</v>
      </c>
      <c r="I81" s="25">
        <f t="shared" si="14"/>
        <v>804982.13</v>
      </c>
      <c r="J81" s="25">
        <f t="shared" si="14"/>
        <v>734293.59</v>
      </c>
      <c r="K81" s="25">
        <f t="shared" si="14"/>
        <v>825049.08</v>
      </c>
      <c r="L81" s="25">
        <f t="shared" si="14"/>
        <v>835434.05</v>
      </c>
      <c r="M81" s="25">
        <f t="shared" si="14"/>
        <v>938413.38</v>
      </c>
      <c r="N81" s="25">
        <f t="shared" si="14"/>
        <v>927684.34</v>
      </c>
      <c r="O81" s="25">
        <f t="shared" si="14"/>
        <v>1081370.66</v>
      </c>
      <c r="P81" s="25">
        <f t="shared" si="14"/>
        <v>1216299.26</v>
      </c>
      <c r="Q81" s="25">
        <f t="shared" si="14"/>
        <v>1416398.82</v>
      </c>
      <c r="R81" s="25">
        <f t="shared" si="14"/>
        <v>1132633.09</v>
      </c>
    </row>
    <row r="82">
      <c r="B82" s="11" t="s">
        <v>7</v>
      </c>
      <c r="C82" s="12" t="s">
        <v>20</v>
      </c>
      <c r="D82" s="13">
        <v>2.0</v>
      </c>
      <c r="E82" s="25">
        <v>1001324.5810000162</v>
      </c>
      <c r="F82" s="25">
        <f t="shared" si="15"/>
        <v>203457.86</v>
      </c>
      <c r="G82" s="25">
        <f t="shared" si="16"/>
        <v>259626.41</v>
      </c>
      <c r="H82" s="25">
        <f t="shared" ref="H82:Q82" si="17">F57+G57+H57</f>
        <v>321891.29</v>
      </c>
      <c r="I82" s="25">
        <f t="shared" si="17"/>
        <v>159949.6</v>
      </c>
      <c r="J82" s="25">
        <f t="shared" si="17"/>
        <v>186094.36</v>
      </c>
      <c r="K82" s="25">
        <f t="shared" si="17"/>
        <v>207839.02</v>
      </c>
      <c r="L82" s="25">
        <f t="shared" si="17"/>
        <v>236541.35</v>
      </c>
      <c r="M82" s="25">
        <f t="shared" si="17"/>
        <v>227114.31</v>
      </c>
      <c r="N82" s="25">
        <f t="shared" si="17"/>
        <v>217535.401</v>
      </c>
      <c r="O82" s="25">
        <f t="shared" si="17"/>
        <v>251498.061</v>
      </c>
      <c r="P82" s="25">
        <f t="shared" si="17"/>
        <v>300638.991</v>
      </c>
      <c r="Q82" s="25">
        <f t="shared" si="17"/>
        <v>254058.87</v>
      </c>
      <c r="R82" s="25"/>
    </row>
    <row r="83">
      <c r="B83" s="11" t="s">
        <v>8</v>
      </c>
      <c r="C83" s="12" t="s">
        <v>21</v>
      </c>
      <c r="D83" s="13">
        <v>3.0</v>
      </c>
      <c r="E83" s="25">
        <v>550117.190000011</v>
      </c>
      <c r="F83" s="25">
        <f t="shared" si="15"/>
        <v>149521.38</v>
      </c>
      <c r="G83" s="25">
        <f t="shared" si="16"/>
        <v>174781.64</v>
      </c>
      <c r="H83" s="25">
        <f t="shared" ref="H83:P83" si="18">F58+G58+H58</f>
        <v>212237.89</v>
      </c>
      <c r="I83" s="25">
        <f t="shared" si="18"/>
        <v>108568.85</v>
      </c>
      <c r="J83" s="25">
        <f t="shared" si="18"/>
        <v>118975.28</v>
      </c>
      <c r="K83" s="25">
        <f t="shared" si="18"/>
        <v>112600.77</v>
      </c>
      <c r="L83" s="25">
        <f t="shared" si="18"/>
        <v>114413.75</v>
      </c>
      <c r="M83" s="25">
        <f t="shared" si="18"/>
        <v>134587.19</v>
      </c>
      <c r="N83" s="25">
        <f t="shared" si="18"/>
        <v>155367</v>
      </c>
      <c r="O83" s="25">
        <f t="shared" si="18"/>
        <v>168246.54</v>
      </c>
      <c r="P83" s="25">
        <f t="shared" si="18"/>
        <v>121773.08</v>
      </c>
      <c r="Q83" s="25"/>
      <c r="R83" s="25"/>
    </row>
    <row r="84">
      <c r="B84" s="11" t="s">
        <v>9</v>
      </c>
      <c r="C84" s="12" t="s">
        <v>22</v>
      </c>
      <c r="D84" s="13">
        <v>4.0</v>
      </c>
      <c r="E84" s="25">
        <v>594335.570000009</v>
      </c>
      <c r="F84" s="25">
        <f t="shared" si="15"/>
        <v>189930.08</v>
      </c>
      <c r="G84" s="25">
        <f t="shared" si="16"/>
        <v>216313.28</v>
      </c>
      <c r="H84" s="25">
        <f t="shared" ref="H84:O84" si="19">F59+G59+H59</f>
        <v>270007.23</v>
      </c>
      <c r="I84" s="25">
        <f t="shared" si="19"/>
        <v>120401.2</v>
      </c>
      <c r="J84" s="25">
        <f t="shared" si="19"/>
        <v>140777.97</v>
      </c>
      <c r="K84" s="25">
        <f t="shared" si="19"/>
        <v>125444.38</v>
      </c>
      <c r="L84" s="25">
        <f t="shared" si="19"/>
        <v>145742.61</v>
      </c>
      <c r="M84" s="25">
        <f t="shared" si="19"/>
        <v>160688.17</v>
      </c>
      <c r="N84" s="25">
        <f t="shared" si="19"/>
        <v>187631.68</v>
      </c>
      <c r="O84" s="25">
        <f t="shared" si="19"/>
        <v>138261.68</v>
      </c>
      <c r="P84" s="25"/>
      <c r="Q84" s="25"/>
      <c r="R84" s="25"/>
    </row>
    <row r="85">
      <c r="B85" s="11" t="s">
        <v>10</v>
      </c>
      <c r="C85" s="12" t="s">
        <v>23</v>
      </c>
      <c r="D85" s="13">
        <v>5.0</v>
      </c>
      <c r="E85" s="25">
        <v>321570.86100000184</v>
      </c>
      <c r="F85" s="25">
        <f t="shared" si="15"/>
        <v>119764.251</v>
      </c>
      <c r="G85" s="25">
        <f t="shared" si="16"/>
        <v>148685.281</v>
      </c>
      <c r="H85" s="25">
        <f t="shared" ref="H85:N85" si="20">F60+G60+H60</f>
        <v>173613.341</v>
      </c>
      <c r="I85" s="25">
        <f t="shared" si="20"/>
        <v>77741.17</v>
      </c>
      <c r="J85" s="25">
        <f t="shared" si="20"/>
        <v>74826.68</v>
      </c>
      <c r="K85" s="25">
        <f t="shared" si="20"/>
        <v>79551.91</v>
      </c>
      <c r="L85" s="25">
        <f t="shared" si="20"/>
        <v>83883.66</v>
      </c>
      <c r="M85" s="25">
        <f t="shared" si="20"/>
        <v>91766.9</v>
      </c>
      <c r="N85" s="25">
        <f t="shared" si="20"/>
        <v>68405.61</v>
      </c>
      <c r="O85" s="25"/>
      <c r="P85" s="25"/>
      <c r="Q85" s="25"/>
      <c r="R85" s="25"/>
    </row>
    <row r="86">
      <c r="B86" s="11" t="s">
        <v>11</v>
      </c>
      <c r="C86" s="12" t="s">
        <v>24</v>
      </c>
      <c r="D86" s="13">
        <v>6.0</v>
      </c>
      <c r="E86" s="25">
        <v>271862.2099999964</v>
      </c>
      <c r="F86" s="25">
        <f t="shared" si="15"/>
        <v>115858.74</v>
      </c>
      <c r="G86" s="25">
        <f t="shared" si="16"/>
        <v>133522.69</v>
      </c>
      <c r="H86" s="25">
        <f t="shared" ref="H86:M86" si="21">F61+G61+H61</f>
        <v>152399.35</v>
      </c>
      <c r="I86" s="25">
        <f t="shared" si="21"/>
        <v>54429.5</v>
      </c>
      <c r="J86" s="25">
        <f t="shared" si="21"/>
        <v>63357.08</v>
      </c>
      <c r="K86" s="25">
        <f t="shared" si="21"/>
        <v>77431.94</v>
      </c>
      <c r="L86" s="25">
        <f t="shared" si="21"/>
        <v>90944.95</v>
      </c>
      <c r="M86" s="25">
        <f t="shared" si="21"/>
        <v>74982.44</v>
      </c>
      <c r="N86" s="25"/>
      <c r="O86" s="25"/>
      <c r="P86" s="25"/>
      <c r="Q86" s="25"/>
      <c r="R86" s="25"/>
    </row>
    <row r="87">
      <c r="B87" s="11" t="s">
        <v>12</v>
      </c>
      <c r="C87" s="12" t="s">
        <v>25</v>
      </c>
      <c r="D87" s="13">
        <v>7.0</v>
      </c>
      <c r="E87" s="25">
        <v>223489.97999999937</v>
      </c>
      <c r="F87" s="25">
        <f t="shared" si="15"/>
        <v>92526.51</v>
      </c>
      <c r="G87" s="25">
        <f t="shared" si="16"/>
        <v>106145.86</v>
      </c>
      <c r="H87" s="25">
        <f t="shared" ref="H87:L87" si="22">F62+G62+H62</f>
        <v>120039.31</v>
      </c>
      <c r="I87" s="25">
        <f t="shared" si="22"/>
        <v>57437.83</v>
      </c>
      <c r="J87" s="25">
        <f t="shared" si="22"/>
        <v>69654.22</v>
      </c>
      <c r="K87" s="25">
        <f t="shared" si="22"/>
        <v>95525.06</v>
      </c>
      <c r="L87" s="25">
        <f t="shared" si="22"/>
        <v>73525.64</v>
      </c>
      <c r="M87" s="25"/>
      <c r="N87" s="25"/>
      <c r="O87" s="25"/>
      <c r="P87" s="25"/>
      <c r="Q87" s="25"/>
      <c r="R87" s="25"/>
    </row>
    <row r="88">
      <c r="B88" s="11" t="s">
        <v>13</v>
      </c>
      <c r="C88" s="12" t="s">
        <v>26</v>
      </c>
      <c r="D88" s="13">
        <v>8.0</v>
      </c>
      <c r="E88" s="25">
        <v>135012.5809999979</v>
      </c>
      <c r="F88" s="25">
        <f t="shared" si="15"/>
        <v>65882.871</v>
      </c>
      <c r="G88" s="25">
        <f t="shared" si="16"/>
        <v>77009.141</v>
      </c>
      <c r="H88" s="25">
        <f t="shared" ref="H88:K88" si="23">F63+G63+H63</f>
        <v>92404.851</v>
      </c>
      <c r="I88" s="25">
        <f t="shared" si="23"/>
        <v>43744.49</v>
      </c>
      <c r="J88" s="25">
        <f t="shared" si="23"/>
        <v>51947.28</v>
      </c>
      <c r="K88" s="25">
        <f t="shared" si="23"/>
        <v>42607.73</v>
      </c>
      <c r="L88" s="25"/>
      <c r="M88" s="25"/>
      <c r="N88" s="25"/>
      <c r="O88" s="25"/>
      <c r="P88" s="25"/>
      <c r="Q88" s="25"/>
      <c r="R88" s="25"/>
    </row>
    <row r="89">
      <c r="B89" s="11" t="s">
        <v>14</v>
      </c>
      <c r="C89" s="12" t="s">
        <v>27</v>
      </c>
      <c r="D89" s="13">
        <v>9.0</v>
      </c>
      <c r="E89" s="25">
        <v>183910.5300000034</v>
      </c>
      <c r="F89" s="25">
        <f t="shared" si="15"/>
        <v>77658.23</v>
      </c>
      <c r="G89" s="25">
        <f t="shared" si="16"/>
        <v>96780.73</v>
      </c>
      <c r="H89" s="25">
        <f t="shared" ref="H89:J89" si="24">F64+G64+H64</f>
        <v>129842.29</v>
      </c>
      <c r="I89" s="25">
        <f t="shared" si="24"/>
        <v>92109.07</v>
      </c>
      <c r="J89" s="25">
        <f t="shared" si="24"/>
        <v>87129.8</v>
      </c>
      <c r="K89" s="25"/>
      <c r="L89" s="25"/>
      <c r="M89" s="25"/>
      <c r="N89" s="25"/>
      <c r="O89" s="25"/>
      <c r="P89" s="25"/>
      <c r="Q89" s="25"/>
      <c r="R89" s="25"/>
    </row>
    <row r="90">
      <c r="B90" s="11" t="s">
        <v>15</v>
      </c>
      <c r="C90" s="12" t="s">
        <v>28</v>
      </c>
      <c r="D90" s="13">
        <v>10.0</v>
      </c>
      <c r="E90" s="25">
        <v>227142.63100000014</v>
      </c>
      <c r="F90" s="25">
        <f t="shared" si="15"/>
        <v>153278.591</v>
      </c>
      <c r="G90" s="25">
        <f t="shared" si="16"/>
        <v>179072.181</v>
      </c>
      <c r="H90" s="25">
        <f t="shared" ref="H90:I90" si="25">F65+G65+H65</f>
        <v>214870.421</v>
      </c>
      <c r="I90" s="25">
        <f t="shared" si="25"/>
        <v>73864.04</v>
      </c>
      <c r="J90" s="25"/>
      <c r="K90" s="25"/>
      <c r="L90" s="25"/>
      <c r="M90" s="25"/>
      <c r="N90" s="25"/>
      <c r="O90" s="25"/>
      <c r="P90" s="25"/>
      <c r="Q90" s="25"/>
      <c r="R90" s="25"/>
    </row>
    <row r="91">
      <c r="B91" s="11" t="s">
        <v>16</v>
      </c>
      <c r="C91" s="12" t="s">
        <v>29</v>
      </c>
      <c r="D91" s="13">
        <v>11.0</v>
      </c>
      <c r="E91" s="25">
        <v>206420.07000000146</v>
      </c>
      <c r="F91" s="25">
        <f t="shared" si="15"/>
        <v>154930.69</v>
      </c>
      <c r="G91" s="25">
        <f t="shared" si="16"/>
        <v>194140.61</v>
      </c>
      <c r="H91" s="25">
        <f>F66+G66+H66</f>
        <v>206420.07</v>
      </c>
      <c r="I91" s="25"/>
      <c r="J91" s="25"/>
      <c r="K91" s="25"/>
      <c r="L91" s="25"/>
      <c r="M91" s="25"/>
      <c r="N91" s="25"/>
      <c r="O91" s="25"/>
      <c r="P91" s="25"/>
      <c r="Q91" s="25"/>
      <c r="R91" s="25"/>
    </row>
    <row r="92">
      <c r="B92" s="11" t="s">
        <v>17</v>
      </c>
      <c r="C92" s="12" t="s">
        <v>30</v>
      </c>
      <c r="D92" s="13">
        <v>12.0</v>
      </c>
      <c r="E92" s="25">
        <v>149078.9099999981</v>
      </c>
      <c r="F92" s="25">
        <f t="shared" si="15"/>
        <v>134231.38</v>
      </c>
      <c r="G92" s="25">
        <f t="shared" si="16"/>
        <v>149078.91</v>
      </c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</row>
    <row r="93">
      <c r="B93" s="11" t="s">
        <v>18</v>
      </c>
      <c r="C93" s="12" t="s">
        <v>19</v>
      </c>
      <c r="D93" s="13">
        <v>13.0</v>
      </c>
      <c r="E93" s="25">
        <v>26776.75000000003</v>
      </c>
      <c r="F93" s="25">
        <f t="shared" si="15"/>
        <v>26776.75</v>
      </c>
      <c r="G93" s="25">
        <f t="shared" si="16"/>
        <v>26776.75</v>
      </c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</row>
    <row r="94">
      <c r="B94" s="17" t="s">
        <v>31</v>
      </c>
      <c r="C94" s="18"/>
      <c r="D94" s="18"/>
      <c r="E94" s="25">
        <f t="shared" ref="E94:R94" si="26">SUM(E81:E93)</f>
        <v>8300065.814</v>
      </c>
      <c r="F94" s="25">
        <f t="shared" si="26"/>
        <v>2038421.353</v>
      </c>
      <c r="G94" s="25">
        <f t="shared" si="26"/>
        <v>2588154.023</v>
      </c>
      <c r="H94" s="25">
        <f t="shared" si="26"/>
        <v>2950802.803</v>
      </c>
      <c r="I94" s="25">
        <f t="shared" si="26"/>
        <v>1593227.88</v>
      </c>
      <c r="J94" s="25">
        <f t="shared" si="26"/>
        <v>1527056.26</v>
      </c>
      <c r="K94" s="25">
        <f t="shared" si="26"/>
        <v>1566049.89</v>
      </c>
      <c r="L94" s="25">
        <f t="shared" si="26"/>
        <v>1580486.01</v>
      </c>
      <c r="M94" s="25">
        <f t="shared" si="26"/>
        <v>1627552.39</v>
      </c>
      <c r="N94" s="25">
        <f t="shared" si="26"/>
        <v>1556624.031</v>
      </c>
      <c r="O94" s="25">
        <f t="shared" si="26"/>
        <v>1639376.941</v>
      </c>
      <c r="P94" s="25">
        <f t="shared" si="26"/>
        <v>1638711.331</v>
      </c>
      <c r="Q94" s="25">
        <f t="shared" si="26"/>
        <v>1670457.69</v>
      </c>
      <c r="R94" s="25">
        <f t="shared" si="26"/>
        <v>1132633.09</v>
      </c>
    </row>
    <row r="99">
      <c r="B99" s="4" t="s">
        <v>43</v>
      </c>
    </row>
    <row r="101">
      <c r="B101" s="15" t="s">
        <v>2</v>
      </c>
      <c r="C101" s="4" t="s">
        <v>3</v>
      </c>
      <c r="D101" s="4" t="s">
        <v>4</v>
      </c>
      <c r="E101" s="4" t="s">
        <v>5</v>
      </c>
      <c r="F101" s="26" t="s">
        <v>6</v>
      </c>
      <c r="G101" s="26" t="s">
        <v>7</v>
      </c>
      <c r="H101" s="26" t="s">
        <v>8</v>
      </c>
      <c r="I101" s="26" t="s">
        <v>9</v>
      </c>
      <c r="J101" s="26" t="s">
        <v>10</v>
      </c>
      <c r="K101" s="26" t="s">
        <v>11</v>
      </c>
      <c r="L101" s="26" t="s">
        <v>12</v>
      </c>
      <c r="M101" s="26" t="s">
        <v>13</v>
      </c>
      <c r="N101" s="26" t="s">
        <v>14</v>
      </c>
      <c r="O101" s="26" t="s">
        <v>15</v>
      </c>
      <c r="P101" s="26" t="s">
        <v>16</v>
      </c>
      <c r="Q101" s="26" t="s">
        <v>17</v>
      </c>
      <c r="R101" s="26" t="s">
        <v>18</v>
      </c>
    </row>
    <row r="102">
      <c r="B102" s="10" t="s">
        <v>6</v>
      </c>
      <c r="C102" s="4" t="s">
        <v>19</v>
      </c>
      <c r="D102" s="4">
        <v>1.0</v>
      </c>
      <c r="E102" s="25"/>
      <c r="F102" s="25">
        <f t="shared" ref="F102:R102" si="27">F81/$F4</f>
        <v>585.0253376</v>
      </c>
      <c r="G102" s="25">
        <f t="shared" si="27"/>
        <v>871.540654</v>
      </c>
      <c r="H102" s="25">
        <f t="shared" si="27"/>
        <v>1115.059873</v>
      </c>
      <c r="I102" s="25">
        <f t="shared" si="27"/>
        <v>849.1372679</v>
      </c>
      <c r="J102" s="25">
        <f t="shared" si="27"/>
        <v>774.5712975</v>
      </c>
      <c r="K102" s="25">
        <f t="shared" si="27"/>
        <v>870.3049367</v>
      </c>
      <c r="L102" s="25">
        <f t="shared" si="27"/>
        <v>881.2595464</v>
      </c>
      <c r="M102" s="25">
        <f t="shared" si="27"/>
        <v>989.8875316</v>
      </c>
      <c r="N102" s="25">
        <f t="shared" si="27"/>
        <v>978.5699789</v>
      </c>
      <c r="O102" s="25">
        <f t="shared" si="27"/>
        <v>1140.68635</v>
      </c>
      <c r="P102" s="25">
        <f t="shared" si="27"/>
        <v>1283.016097</v>
      </c>
      <c r="Q102" s="25">
        <f t="shared" si="27"/>
        <v>1494.091582</v>
      </c>
      <c r="R102" s="25">
        <f t="shared" si="27"/>
        <v>1194.760643</v>
      </c>
    </row>
    <row r="103">
      <c r="B103" s="10" t="s">
        <v>7</v>
      </c>
      <c r="C103" s="4" t="s">
        <v>20</v>
      </c>
      <c r="D103" s="4">
        <v>2.0</v>
      </c>
      <c r="E103" s="25"/>
      <c r="F103" s="25">
        <f t="shared" ref="F103:Q103" si="28">F82/$F5</f>
        <v>483.2728266</v>
      </c>
      <c r="G103" s="25">
        <f t="shared" si="28"/>
        <v>616.68981</v>
      </c>
      <c r="H103" s="25">
        <f t="shared" si="28"/>
        <v>764.5873872</v>
      </c>
      <c r="I103" s="25">
        <f t="shared" si="28"/>
        <v>379.927791</v>
      </c>
      <c r="J103" s="25">
        <f t="shared" si="28"/>
        <v>442.0293587</v>
      </c>
      <c r="K103" s="25">
        <f t="shared" si="28"/>
        <v>493.6793824</v>
      </c>
      <c r="L103" s="25">
        <f t="shared" si="28"/>
        <v>561.8559382</v>
      </c>
      <c r="M103" s="25">
        <f t="shared" si="28"/>
        <v>539.4639192</v>
      </c>
      <c r="N103" s="25">
        <f t="shared" si="28"/>
        <v>516.7111663</v>
      </c>
      <c r="O103" s="25">
        <f t="shared" si="28"/>
        <v>597.3825677</v>
      </c>
      <c r="P103" s="25">
        <f t="shared" si="28"/>
        <v>714.106867</v>
      </c>
      <c r="Q103" s="25">
        <f t="shared" si="28"/>
        <v>603.4652494</v>
      </c>
      <c r="R103" s="25"/>
    </row>
    <row r="104">
      <c r="B104" s="10" t="s">
        <v>8</v>
      </c>
      <c r="C104" s="4" t="s">
        <v>21</v>
      </c>
      <c r="D104" s="4">
        <v>3.0</v>
      </c>
      <c r="E104" s="25"/>
      <c r="F104" s="25">
        <f t="shared" ref="F104:P104" si="29">F83/$F6</f>
        <v>393.4773158</v>
      </c>
      <c r="G104" s="25">
        <f t="shared" si="29"/>
        <v>459.9516842</v>
      </c>
      <c r="H104" s="25">
        <f t="shared" si="29"/>
        <v>558.5207632</v>
      </c>
      <c r="I104" s="25">
        <f t="shared" si="29"/>
        <v>285.7075</v>
      </c>
      <c r="J104" s="25">
        <f t="shared" si="29"/>
        <v>313.0928421</v>
      </c>
      <c r="K104" s="25">
        <f t="shared" si="29"/>
        <v>296.3178158</v>
      </c>
      <c r="L104" s="25">
        <f t="shared" si="29"/>
        <v>301.0888158</v>
      </c>
      <c r="M104" s="25">
        <f t="shared" si="29"/>
        <v>354.1768158</v>
      </c>
      <c r="N104" s="25">
        <f t="shared" si="29"/>
        <v>408.8605263</v>
      </c>
      <c r="O104" s="25">
        <f t="shared" si="29"/>
        <v>442.7540526</v>
      </c>
      <c r="P104" s="25">
        <f t="shared" si="29"/>
        <v>320.4554737</v>
      </c>
      <c r="Q104" s="25"/>
      <c r="R104" s="25"/>
    </row>
    <row r="105">
      <c r="B105" s="10" t="s">
        <v>9</v>
      </c>
      <c r="C105" s="4" t="s">
        <v>22</v>
      </c>
      <c r="D105" s="4">
        <v>4.0</v>
      </c>
      <c r="E105" s="25"/>
      <c r="F105" s="25">
        <f t="shared" ref="F105:O105" si="30">F84/$F7</f>
        <v>431.6592727</v>
      </c>
      <c r="G105" s="25">
        <f t="shared" si="30"/>
        <v>491.6210909</v>
      </c>
      <c r="H105" s="25">
        <f t="shared" si="30"/>
        <v>613.6527955</v>
      </c>
      <c r="I105" s="25">
        <f t="shared" si="30"/>
        <v>273.6390909</v>
      </c>
      <c r="J105" s="25">
        <f t="shared" si="30"/>
        <v>319.9499318</v>
      </c>
      <c r="K105" s="25">
        <f t="shared" si="30"/>
        <v>285.1008636</v>
      </c>
      <c r="L105" s="25">
        <f t="shared" si="30"/>
        <v>331.2332045</v>
      </c>
      <c r="M105" s="25">
        <f t="shared" si="30"/>
        <v>365.2003864</v>
      </c>
      <c r="N105" s="25">
        <f t="shared" si="30"/>
        <v>426.4356364</v>
      </c>
      <c r="O105" s="25">
        <f t="shared" si="30"/>
        <v>314.2310909</v>
      </c>
      <c r="P105" s="25"/>
      <c r="Q105" s="25"/>
      <c r="R105" s="25"/>
    </row>
    <row r="106">
      <c r="B106" s="10" t="s">
        <v>10</v>
      </c>
      <c r="C106" s="4" t="s">
        <v>23</v>
      </c>
      <c r="D106" s="4">
        <v>5.0</v>
      </c>
      <c r="E106" s="25"/>
      <c r="F106" s="25">
        <f t="shared" ref="F106:N106" si="31">F85/$F8</f>
        <v>400.5493344</v>
      </c>
      <c r="G106" s="25">
        <f t="shared" si="31"/>
        <v>497.2751873</v>
      </c>
      <c r="H106" s="25">
        <f t="shared" si="31"/>
        <v>580.6466254</v>
      </c>
      <c r="I106" s="25">
        <f t="shared" si="31"/>
        <v>260.003913</v>
      </c>
      <c r="J106" s="25">
        <f t="shared" si="31"/>
        <v>250.2564548</v>
      </c>
      <c r="K106" s="25">
        <f t="shared" si="31"/>
        <v>266.0598997</v>
      </c>
      <c r="L106" s="25">
        <f t="shared" si="31"/>
        <v>280.5473579</v>
      </c>
      <c r="M106" s="25">
        <f t="shared" si="31"/>
        <v>306.912709</v>
      </c>
      <c r="N106" s="25">
        <f t="shared" si="31"/>
        <v>228.7813043</v>
      </c>
      <c r="O106" s="25"/>
      <c r="P106" s="25"/>
      <c r="Q106" s="25"/>
      <c r="R106" s="25"/>
    </row>
    <row r="107">
      <c r="B107" s="10" t="s">
        <v>11</v>
      </c>
      <c r="C107" s="4" t="s">
        <v>24</v>
      </c>
      <c r="D107" s="4">
        <v>6.0</v>
      </c>
      <c r="E107" s="25"/>
      <c r="F107" s="25">
        <f t="shared" ref="F107:M107" si="32">F86/$F9</f>
        <v>415.2643011</v>
      </c>
      <c r="G107" s="25">
        <f t="shared" si="32"/>
        <v>478.5759498</v>
      </c>
      <c r="H107" s="25">
        <f t="shared" si="32"/>
        <v>546.2342294</v>
      </c>
      <c r="I107" s="25">
        <f t="shared" si="32"/>
        <v>195.0878136</v>
      </c>
      <c r="J107" s="25">
        <f t="shared" si="32"/>
        <v>227.0863082</v>
      </c>
      <c r="K107" s="25">
        <f t="shared" si="32"/>
        <v>277.5338351</v>
      </c>
      <c r="L107" s="25">
        <f t="shared" si="32"/>
        <v>325.9675627</v>
      </c>
      <c r="M107" s="25">
        <f t="shared" si="32"/>
        <v>268.7542652</v>
      </c>
      <c r="N107" s="25"/>
      <c r="O107" s="25"/>
      <c r="P107" s="25"/>
      <c r="Q107" s="25"/>
      <c r="R107" s="25"/>
    </row>
    <row r="108">
      <c r="B108" s="10" t="s">
        <v>12</v>
      </c>
      <c r="C108" s="4" t="s">
        <v>25</v>
      </c>
      <c r="D108" s="4">
        <v>7.0</v>
      </c>
      <c r="E108" s="25"/>
      <c r="F108" s="25">
        <f t="shared" ref="F108:L108" si="33">F87/$F10</f>
        <v>393.7298298</v>
      </c>
      <c r="G108" s="25">
        <f t="shared" si="33"/>
        <v>451.6845106</v>
      </c>
      <c r="H108" s="25">
        <f t="shared" si="33"/>
        <v>510.8055745</v>
      </c>
      <c r="I108" s="25">
        <f t="shared" si="33"/>
        <v>244.4162979</v>
      </c>
      <c r="J108" s="25">
        <f t="shared" si="33"/>
        <v>296.4009362</v>
      </c>
      <c r="K108" s="25">
        <f t="shared" si="33"/>
        <v>406.489617</v>
      </c>
      <c r="L108" s="25">
        <f t="shared" si="33"/>
        <v>312.8750638</v>
      </c>
      <c r="M108" s="25"/>
      <c r="N108" s="25"/>
      <c r="O108" s="25"/>
      <c r="P108" s="25"/>
      <c r="Q108" s="25"/>
      <c r="R108" s="25"/>
    </row>
    <row r="109">
      <c r="B109" s="10" t="s">
        <v>13</v>
      </c>
      <c r="C109" s="4" t="s">
        <v>26</v>
      </c>
      <c r="D109" s="4">
        <v>8.0</v>
      </c>
      <c r="E109" s="25"/>
      <c r="F109" s="25">
        <f t="shared" ref="F109:K109" si="34">F88/$F11</f>
        <v>344.9364974</v>
      </c>
      <c r="G109" s="25">
        <f t="shared" si="34"/>
        <v>403.1892199</v>
      </c>
      <c r="H109" s="25">
        <f t="shared" si="34"/>
        <v>483.7950314</v>
      </c>
      <c r="I109" s="25">
        <f t="shared" si="34"/>
        <v>229.0287435</v>
      </c>
      <c r="J109" s="25">
        <f t="shared" si="34"/>
        <v>271.975288</v>
      </c>
      <c r="K109" s="25">
        <f t="shared" si="34"/>
        <v>223.0771204</v>
      </c>
      <c r="L109" s="25"/>
      <c r="M109" s="25"/>
      <c r="N109" s="25"/>
      <c r="O109" s="25"/>
      <c r="P109" s="25"/>
      <c r="Q109" s="25"/>
      <c r="R109" s="25"/>
    </row>
    <row r="110">
      <c r="B110" s="10" t="s">
        <v>14</v>
      </c>
      <c r="C110" s="4" t="s">
        <v>27</v>
      </c>
      <c r="D110" s="4">
        <v>9.0</v>
      </c>
      <c r="E110" s="25"/>
      <c r="F110" s="25">
        <f t="shared" ref="F110:J110" si="35">F89/$F12</f>
        <v>465.0193413</v>
      </c>
      <c r="G110" s="25">
        <f t="shared" si="35"/>
        <v>579.5253293</v>
      </c>
      <c r="H110" s="25">
        <f t="shared" si="35"/>
        <v>777.4987425</v>
      </c>
      <c r="I110" s="25">
        <f t="shared" si="35"/>
        <v>551.5513174</v>
      </c>
      <c r="J110" s="25">
        <f t="shared" si="35"/>
        <v>521.7353293</v>
      </c>
      <c r="K110" s="25"/>
      <c r="L110" s="25"/>
      <c r="M110" s="25"/>
      <c r="N110" s="25"/>
      <c r="O110" s="25"/>
      <c r="P110" s="25"/>
      <c r="Q110" s="25"/>
      <c r="R110" s="25"/>
    </row>
    <row r="111">
      <c r="B111" s="10" t="s">
        <v>15</v>
      </c>
      <c r="C111" s="4" t="s">
        <v>28</v>
      </c>
      <c r="D111" s="4">
        <v>10.0</v>
      </c>
      <c r="E111" s="25"/>
      <c r="F111" s="25">
        <f t="shared" ref="F111:I111" si="36">F90/$F13</f>
        <v>514.3576879</v>
      </c>
      <c r="G111" s="25">
        <f t="shared" si="36"/>
        <v>600.9133591</v>
      </c>
      <c r="H111" s="25">
        <f t="shared" si="36"/>
        <v>721.0416812</v>
      </c>
      <c r="I111" s="25">
        <f t="shared" si="36"/>
        <v>247.865906</v>
      </c>
      <c r="J111" s="25"/>
      <c r="K111" s="25"/>
      <c r="L111" s="25"/>
      <c r="M111" s="25"/>
      <c r="N111" s="25"/>
      <c r="O111" s="25"/>
      <c r="P111" s="25"/>
      <c r="Q111" s="25"/>
      <c r="R111" s="25"/>
    </row>
    <row r="112">
      <c r="B112" s="10" t="s">
        <v>16</v>
      </c>
      <c r="C112" s="4" t="s">
        <v>29</v>
      </c>
      <c r="D112" s="4">
        <v>11.0</v>
      </c>
      <c r="E112" s="25"/>
      <c r="F112" s="25">
        <f t="shared" ref="F112:H112" si="37">F91/$F14</f>
        <v>440.1440057</v>
      </c>
      <c r="G112" s="25">
        <f t="shared" si="37"/>
        <v>551.5358239</v>
      </c>
      <c r="H112" s="25">
        <f t="shared" si="37"/>
        <v>586.4206534</v>
      </c>
      <c r="I112" s="25"/>
      <c r="J112" s="25"/>
      <c r="K112" s="25"/>
      <c r="L112" s="25"/>
      <c r="M112" s="25"/>
      <c r="N112" s="25"/>
      <c r="O112" s="25"/>
      <c r="P112" s="25"/>
      <c r="Q112" s="25"/>
      <c r="R112" s="25"/>
    </row>
    <row r="113">
      <c r="B113" s="10" t="s">
        <v>17</v>
      </c>
      <c r="C113" s="4" t="s">
        <v>30</v>
      </c>
      <c r="D113" s="4">
        <v>12.0</v>
      </c>
      <c r="E113" s="25"/>
      <c r="F113" s="25">
        <f t="shared" ref="F113:G113" si="38">F92/$F15</f>
        <v>418.1662928</v>
      </c>
      <c r="G113" s="25">
        <f t="shared" si="38"/>
        <v>464.4202804</v>
      </c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</row>
    <row r="114">
      <c r="B114" s="10" t="s">
        <v>18</v>
      </c>
      <c r="C114" s="4" t="s">
        <v>19</v>
      </c>
      <c r="D114" s="4">
        <v>13.0</v>
      </c>
      <c r="E114" s="25"/>
      <c r="F114" s="25">
        <f t="shared" ref="F114:G114" si="39">F93/$F16</f>
        <v>653.0914634</v>
      </c>
      <c r="G114" s="25">
        <f t="shared" si="39"/>
        <v>653.0914634</v>
      </c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</row>
    <row r="115">
      <c r="B115" s="15" t="s">
        <v>31</v>
      </c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</row>
  </sheetData>
  <drawing r:id="rId1"/>
</worksheet>
</file>