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ituraj.a.lv\Desktop\"/>
    </mc:Choice>
  </mc:AlternateContent>
  <xr:revisionPtr revIDLastSave="0" documentId="13_ncr:1_{26C9490C-6432-442D-B777-67CFC11FECFA}" xr6:coauthVersionLast="47" xr6:coauthVersionMax="47" xr10:uidLastSave="{00000000-0000-0000-0000-000000000000}"/>
  <bookViews>
    <workbookView xWindow="-110" yWindow="-110" windowWidth="19420" windowHeight="10300" activeTab="10" xr2:uid="{65C14963-D7D9-489F-85DF-B390E3AF6B64}"/>
  </bookViews>
  <sheets>
    <sheet name="Data" sheetId="1" r:id="rId1"/>
    <sheet name="10th" sheetId="21" r:id="rId2"/>
    <sheet name="1st" sheetId="9" r:id="rId3"/>
    <sheet name="2nd" sheetId="12" r:id="rId4"/>
    <sheet name="3rd" sheetId="10" r:id="rId5"/>
    <sheet name="4th" sheetId="14" r:id="rId6"/>
    <sheet name="5th" sheetId="15" r:id="rId7"/>
    <sheet name="6th" sheetId="17" r:id="rId8"/>
    <sheet name="7th" sheetId="18" r:id="rId9"/>
    <sheet name="8th" sheetId="19" r:id="rId10"/>
    <sheet name="9th" sheetId="20" r:id="rId11"/>
  </sheets>
  <definedNames>
    <definedName name="_xlnm._FilterDatabase" localSheetId="9" hidden="1">'8th'!$C$1:$C$1001</definedName>
  </definedNames>
  <calcPr calcId="191029"/>
  <pivotCaches>
    <pivotCache cacheId="5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0" l="1"/>
  <c r="F7" i="20"/>
  <c r="F8" i="20"/>
  <c r="F9" i="20"/>
  <c r="F10" i="20"/>
  <c r="F11" i="20"/>
  <c r="F5" i="20"/>
  <c r="C12" i="20"/>
  <c r="D12" i="20"/>
  <c r="E12" i="20"/>
  <c r="B12" i="20"/>
  <c r="D752" i="19"/>
  <c r="D739" i="19"/>
  <c r="D293" i="19"/>
  <c r="D378" i="19"/>
  <c r="D402" i="19"/>
  <c r="D870" i="19"/>
  <c r="D432" i="19"/>
  <c r="D907" i="19"/>
  <c r="D92" i="19"/>
  <c r="D780" i="19"/>
  <c r="D606" i="19"/>
  <c r="D959" i="19"/>
  <c r="D9" i="19"/>
  <c r="D697" i="19"/>
  <c r="D64" i="19"/>
  <c r="D602" i="19"/>
  <c r="D650" i="19"/>
  <c r="D717" i="19"/>
  <c r="D506" i="19"/>
  <c r="D322" i="19"/>
  <c r="D161" i="19"/>
  <c r="D519" i="19"/>
  <c r="D229" i="19"/>
  <c r="D749" i="19"/>
  <c r="D63" i="19"/>
  <c r="D750" i="19"/>
  <c r="D730" i="19"/>
  <c r="D993" i="19"/>
  <c r="D480" i="19"/>
  <c r="D631" i="19"/>
  <c r="D300" i="19"/>
  <c r="D68" i="19"/>
  <c r="D416" i="19"/>
  <c r="D731" i="19"/>
  <c r="D132" i="19"/>
  <c r="D455" i="19"/>
  <c r="D461" i="19"/>
  <c r="D655" i="19"/>
  <c r="D646" i="19"/>
  <c r="D264" i="19"/>
  <c r="D77" i="19"/>
  <c r="D696" i="19"/>
  <c r="D413" i="19"/>
  <c r="D347" i="19"/>
  <c r="D72" i="19"/>
  <c r="D616" i="19"/>
  <c r="D965" i="19"/>
  <c r="D489" i="19"/>
  <c r="D578" i="19"/>
  <c r="D740" i="19"/>
  <c r="D781" i="19"/>
  <c r="D813" i="19"/>
  <c r="D848" i="19"/>
  <c r="D732" i="19"/>
  <c r="D897" i="19"/>
  <c r="D304" i="19"/>
  <c r="D240" i="19"/>
  <c r="D106" i="19"/>
  <c r="D998" i="19"/>
  <c r="D621" i="19"/>
  <c r="D829" i="19"/>
  <c r="D329" i="19"/>
  <c r="D836" i="19"/>
  <c r="D2" i="19"/>
  <c r="D629" i="19"/>
  <c r="D78" i="19"/>
  <c r="D746" i="19"/>
  <c r="D238" i="19"/>
  <c r="D785" i="19"/>
  <c r="D352" i="19"/>
  <c r="D985" i="19"/>
  <c r="D744" i="19"/>
  <c r="D892" i="19"/>
  <c r="D244" i="19"/>
  <c r="D672" i="19"/>
  <c r="D42" i="19"/>
  <c r="D641" i="19"/>
  <c r="D984" i="19"/>
  <c r="D677" i="19"/>
  <c r="D910" i="19"/>
  <c r="D201" i="19"/>
  <c r="D16" i="19"/>
  <c r="D592" i="19"/>
  <c r="D85" i="19"/>
  <c r="D714" i="19"/>
  <c r="E6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U85" i="1"/>
  <c r="O4" i="1"/>
  <c r="O5" i="1"/>
  <c r="O6" i="1"/>
  <c r="O7" i="1"/>
  <c r="O8" i="1"/>
  <c r="O9" i="1"/>
  <c r="O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<sst xmlns="http://schemas.openxmlformats.org/spreadsheetml/2006/main" count="13971" uniqueCount="2032">
  <si>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</si>
  <si>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</si>
  <si>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</si>
  <si>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</si>
  <si>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</si>
  <si>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</si>
  <si>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</si>
  <si>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</si>
  <si>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</si>
  <si>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</si>
  <si>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</si>
  <si>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</si>
  <si>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</si>
  <si>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</si>
  <si>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</si>
  <si>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</si>
  <si>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</si>
  <si>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</si>
  <si>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</si>
  <si>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</si>
  <si>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</si>
  <si>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</si>
  <si>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</si>
  <si>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</si>
  <si>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</si>
  <si>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</si>
  <si>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</si>
  <si>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</si>
  <si>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</si>
  <si>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</si>
  <si>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</si>
  <si>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</si>
  <si>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</si>
  <si>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</si>
  <si>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</si>
  <si>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</si>
  <si>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</si>
  <si>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</si>
  <si>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</si>
  <si>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</si>
  <si>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</si>
  <si>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</si>
  <si>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</si>
  <si>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</si>
  <si>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</si>
  <si>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</si>
  <si>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</si>
  <si>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</si>
  <si>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</si>
  <si>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</si>
  <si>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</si>
  <si>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</si>
  <si>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</si>
  <si>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</si>
  <si>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</si>
  <si>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</si>
  <si>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</si>
  <si>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</si>
  <si>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</si>
  <si>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</si>
  <si>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</si>
  <si>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</si>
  <si>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</si>
  <si>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</si>
  <si>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</si>
  <si>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</si>
  <si>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</si>
  <si>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</si>
  <si>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</si>
  <si>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</si>
  <si>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</si>
  <si>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</si>
  <si>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</si>
  <si>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</si>
  <si>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</si>
  <si>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</si>
  <si>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</si>
  <si>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</si>
  <si>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</si>
  <si>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</si>
  <si>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</si>
  <si>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</si>
  <si>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</si>
  <si>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</si>
  <si>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</si>
  <si>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</si>
  <si>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</si>
  <si>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</si>
  <si>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</si>
  <si>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</si>
  <si>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</si>
  <si>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</si>
  <si>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</si>
  <si>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</si>
  <si>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</si>
  <si>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</si>
  <si>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</si>
  <si>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</si>
  <si>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</si>
  <si>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</si>
  <si>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</si>
  <si>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</si>
  <si>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</si>
  <si>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</si>
  <si>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</si>
  <si>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</si>
  <si>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</si>
  <si>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</si>
  <si>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</si>
  <si>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</si>
  <si>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</si>
  <si>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</si>
  <si>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</si>
  <si>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</si>
  <si>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</si>
  <si>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</si>
  <si>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</si>
  <si>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</si>
  <si>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</si>
  <si>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</si>
  <si>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</si>
  <si>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</si>
  <si>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</si>
  <si>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</si>
  <si>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</si>
  <si>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</si>
  <si>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</si>
  <si>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</si>
  <si>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</si>
  <si>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</si>
  <si>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</si>
  <si>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</si>
  <si>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</si>
  <si>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</si>
  <si>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</si>
  <si>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</si>
  <si>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</si>
  <si>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</si>
  <si>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</si>
  <si>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</si>
  <si>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</si>
  <si>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</si>
  <si>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</si>
  <si>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</si>
  <si>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</si>
  <si>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</si>
  <si>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</si>
  <si>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</si>
  <si>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</si>
  <si>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</si>
  <si>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</si>
  <si>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</si>
  <si>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</si>
  <si>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</si>
  <si>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</si>
  <si>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</si>
  <si>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</si>
  <si>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</si>
  <si>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</si>
  <si>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</si>
  <si>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</si>
  <si>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</si>
  <si>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</si>
  <si>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</si>
  <si>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</si>
  <si>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</si>
  <si>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</si>
  <si>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</si>
  <si>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</si>
  <si>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</si>
  <si>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</si>
  <si>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</si>
  <si>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</si>
  <si>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</si>
  <si>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</si>
  <si>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</si>
  <si>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</si>
  <si>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</si>
  <si>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</si>
  <si>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</si>
  <si>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</si>
  <si>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</si>
  <si>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</si>
  <si>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</si>
  <si>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</si>
  <si>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</si>
  <si>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</si>
  <si>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</si>
  <si>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</si>
  <si>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</si>
  <si>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</si>
  <si>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</si>
  <si>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</si>
  <si>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</si>
  <si>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</si>
  <si>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</si>
  <si>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</si>
  <si>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</si>
  <si>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</si>
  <si>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</si>
  <si>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</si>
  <si>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</si>
  <si>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</si>
  <si>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</si>
  <si>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</si>
  <si>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</si>
  <si>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</si>
  <si>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</si>
  <si>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</si>
  <si>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</si>
  <si>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</si>
  <si>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</si>
  <si>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</si>
  <si>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</si>
  <si>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</si>
  <si>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</si>
  <si>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</si>
  <si>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</si>
  <si>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</si>
  <si>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</si>
  <si>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</si>
  <si>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</si>
  <si>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</si>
  <si>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</si>
  <si>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</si>
  <si>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</si>
  <si>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</si>
  <si>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</si>
  <si>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</si>
  <si>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</si>
  <si>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</si>
  <si>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</si>
  <si>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</si>
  <si>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</si>
  <si>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</si>
  <si>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</si>
  <si>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</si>
  <si>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</si>
  <si>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</si>
  <si>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</si>
  <si>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</si>
  <si>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</si>
  <si>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</si>
  <si>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</si>
  <si>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</si>
  <si>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</si>
  <si>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</si>
  <si>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</si>
  <si>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</si>
  <si>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</si>
  <si>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</si>
  <si>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</si>
  <si>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</si>
  <si>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</si>
  <si>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</si>
  <si>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</si>
  <si>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</si>
  <si>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</si>
  <si>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</si>
  <si>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</si>
  <si>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</si>
  <si>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</si>
  <si>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</si>
  <si>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</si>
  <si>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</si>
  <si>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</si>
  <si>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</si>
  <si>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</si>
  <si>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</si>
  <si>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</si>
  <si>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</si>
  <si>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</si>
  <si>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</si>
  <si>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</si>
  <si>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</si>
  <si>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</si>
  <si>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</si>
  <si>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</si>
  <si>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</si>
  <si>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</si>
  <si>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</si>
  <si>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</si>
  <si>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</si>
  <si>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</si>
  <si>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</si>
  <si>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</si>
  <si>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</si>
  <si>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</si>
  <si>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</si>
  <si>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</si>
  <si>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</si>
  <si>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</si>
  <si>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</si>
  <si>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</si>
  <si>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</si>
  <si>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</si>
  <si>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</si>
  <si>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</si>
  <si>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</si>
  <si>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</si>
  <si>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</si>
  <si>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</si>
  <si>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</si>
  <si>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</si>
  <si>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</si>
  <si>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</si>
  <si>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</si>
  <si>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</si>
  <si>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</si>
  <si>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</si>
  <si>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</si>
  <si>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</si>
  <si>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</si>
  <si>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</si>
  <si>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</si>
  <si>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</si>
  <si>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</si>
  <si>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</si>
  <si>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</si>
  <si>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</si>
  <si>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</si>
  <si>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</si>
  <si>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</si>
  <si>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</si>
  <si>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</si>
  <si>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</si>
  <si>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</si>
  <si>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</si>
  <si>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</si>
  <si>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</si>
  <si>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</si>
  <si>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</si>
  <si>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</si>
  <si>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</si>
  <si>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</si>
  <si>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</si>
  <si>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</si>
  <si>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</si>
  <si>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</si>
  <si>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</si>
  <si>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</si>
  <si>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</si>
  <si>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</si>
  <si>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</si>
  <si>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</si>
  <si>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</si>
  <si>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</si>
  <si>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</si>
  <si>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</si>
  <si>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</si>
  <si>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</si>
  <si>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</si>
  <si>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</si>
  <si>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</si>
  <si>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</si>
  <si>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</si>
  <si>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</si>
  <si>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</si>
  <si>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</si>
  <si>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</si>
  <si>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</si>
  <si>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</si>
  <si>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</si>
  <si>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</si>
  <si>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</si>
  <si>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</si>
  <si>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</si>
  <si>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</si>
  <si>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</si>
  <si>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</si>
  <si>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</si>
  <si>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</si>
  <si>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</si>
  <si>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</si>
  <si>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</si>
  <si>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</si>
  <si>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</si>
  <si>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</si>
  <si>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</si>
  <si>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</si>
  <si>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</si>
  <si>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</si>
  <si>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</si>
  <si>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</si>
  <si>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</si>
  <si>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</si>
  <si>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</si>
  <si>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</si>
  <si>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</si>
  <si>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</si>
  <si>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</si>
  <si>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</si>
  <si>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</si>
  <si>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</si>
  <si>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</si>
  <si>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</si>
  <si>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</si>
  <si>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</si>
  <si>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</si>
  <si>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</si>
  <si>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</si>
  <si>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</si>
  <si>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</si>
  <si>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</si>
  <si>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</si>
  <si>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</si>
  <si>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</si>
  <si>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</si>
  <si>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</si>
  <si>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</si>
  <si>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</si>
  <si>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</si>
  <si>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</si>
  <si>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</si>
  <si>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</si>
  <si>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</si>
  <si>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</si>
  <si>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</si>
  <si>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</si>
  <si>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</si>
  <si>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</si>
  <si>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</si>
  <si>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</si>
  <si>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</si>
  <si>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</si>
  <si>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</si>
  <si>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</si>
  <si>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</si>
  <si>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</si>
  <si>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</si>
  <si>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</si>
  <si>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</si>
  <si>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</si>
  <si>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</si>
  <si>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</si>
  <si>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</si>
  <si>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</si>
  <si>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</si>
  <si>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</si>
  <si>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</si>
  <si>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</si>
  <si>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</si>
  <si>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</si>
  <si>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</si>
  <si>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</si>
  <si>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</si>
  <si>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</si>
  <si>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</si>
  <si>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</si>
  <si>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</si>
  <si>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</si>
  <si>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</si>
  <si>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</si>
  <si>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</si>
  <si>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</si>
  <si>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</si>
  <si>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</si>
  <si>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</si>
  <si>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</si>
  <si>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</si>
  <si>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</si>
  <si>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</si>
  <si>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</si>
  <si>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</si>
  <si>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</si>
  <si>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</si>
  <si>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</si>
  <si>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</si>
  <si>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</si>
  <si>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</si>
  <si>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</si>
  <si>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</si>
  <si>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</si>
  <si>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</si>
  <si>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</si>
  <si>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</si>
  <si>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</si>
  <si>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</si>
  <si>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</si>
  <si>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</si>
  <si>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</si>
  <si>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</si>
  <si>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</si>
  <si>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</si>
  <si>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</si>
  <si>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</si>
  <si>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</si>
  <si>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</si>
  <si>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</si>
  <si>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</si>
  <si>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</si>
  <si>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</si>
  <si>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</si>
  <si>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</si>
  <si>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</si>
  <si>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</si>
  <si>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</si>
  <si>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</si>
  <si>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</si>
  <si>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</si>
  <si>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</si>
  <si>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</si>
  <si>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</si>
  <si>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</si>
  <si>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</si>
  <si>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</si>
  <si>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</si>
  <si>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</si>
  <si>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</si>
  <si>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</si>
  <si>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</si>
  <si>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</si>
  <si>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</si>
  <si>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</si>
  <si>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</si>
  <si>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</si>
  <si>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</si>
  <si>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</si>
  <si>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</si>
  <si>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</si>
  <si>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</si>
  <si>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</si>
  <si>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</si>
  <si>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</si>
  <si>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</si>
  <si>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</si>
  <si>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</si>
  <si>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</si>
  <si>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</si>
  <si>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</si>
  <si>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</si>
  <si>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</si>
  <si>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</si>
  <si>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</si>
  <si>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</si>
  <si>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</si>
  <si>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</si>
  <si>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</si>
  <si>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</si>
  <si>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</si>
  <si>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</si>
  <si>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</si>
  <si>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</si>
  <si>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</si>
  <si>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</si>
  <si>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</si>
  <si>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</si>
  <si>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</si>
  <si>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</si>
  <si>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</si>
  <si>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</si>
  <si>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</si>
  <si>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</si>
  <si>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</si>
  <si>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</si>
  <si>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</si>
  <si>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</si>
  <si>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</si>
  <si>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</si>
  <si>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</si>
  <si>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</si>
  <si>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</si>
  <si>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</si>
  <si>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</si>
  <si>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</si>
  <si>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</si>
  <si>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</si>
  <si>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</si>
  <si>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</si>
  <si>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</si>
  <si>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</si>
  <si>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</si>
  <si>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</si>
  <si>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</si>
  <si>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</si>
  <si>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</si>
  <si>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</si>
  <si>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</si>
  <si>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</si>
  <si>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</si>
  <si>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</si>
  <si>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</si>
  <si>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</si>
  <si>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</si>
  <si>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</si>
  <si>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</si>
  <si>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</si>
  <si>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</si>
  <si>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</si>
  <si>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</si>
  <si>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</si>
  <si>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</si>
  <si>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</si>
  <si>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</si>
  <si>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</si>
  <si>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</si>
  <si>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</si>
  <si>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</si>
  <si>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</si>
  <si>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</si>
  <si>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</si>
  <si>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</si>
  <si>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</si>
  <si>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</si>
  <si>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</si>
  <si>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</si>
  <si>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</si>
  <si>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</si>
  <si>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</si>
  <si>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</si>
  <si>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</si>
  <si>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</si>
  <si>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</si>
  <si>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</si>
  <si>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</si>
  <si>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</si>
  <si>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</si>
  <si>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</si>
  <si>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</si>
  <si>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</si>
  <si>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</si>
  <si>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</si>
  <si>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</si>
  <si>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</si>
  <si>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</si>
  <si>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</si>
  <si>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</si>
  <si>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</si>
  <si>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</si>
  <si>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</si>
  <si>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</si>
  <si>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</si>
  <si>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</si>
  <si>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</si>
  <si>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</si>
  <si>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</si>
  <si>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</si>
  <si>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</si>
  <si>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</si>
  <si>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</si>
  <si>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</si>
  <si>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</si>
  <si>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</si>
  <si>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</si>
  <si>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</si>
  <si>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</si>
  <si>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</si>
  <si>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</si>
  <si>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</si>
  <si>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</si>
  <si>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</si>
  <si>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</si>
  <si>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</si>
  <si>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</si>
  <si>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</si>
  <si>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</si>
  <si>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</si>
  <si>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</si>
  <si>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</si>
  <si>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</si>
  <si>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</si>
  <si>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</si>
  <si>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</si>
  <si>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</si>
  <si>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</si>
  <si>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</si>
  <si>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</si>
  <si>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</si>
  <si>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</si>
  <si>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</si>
  <si>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</si>
  <si>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</si>
  <si>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</si>
  <si>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</si>
  <si>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</si>
  <si>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</si>
  <si>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</si>
  <si>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</si>
  <si>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</si>
  <si>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</si>
  <si>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</si>
  <si>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</si>
  <si>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</si>
  <si>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</si>
  <si>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</si>
  <si>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</si>
  <si>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</si>
  <si>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</si>
  <si>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</si>
  <si>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</si>
  <si>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</si>
  <si>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</si>
  <si>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</si>
  <si>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</si>
  <si>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</si>
  <si>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</si>
  <si>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</si>
  <si>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</si>
  <si>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</si>
  <si>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</si>
  <si>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</si>
  <si>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</si>
  <si>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</si>
  <si>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</si>
  <si>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</si>
  <si>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</si>
  <si>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</si>
  <si>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</si>
  <si>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</si>
  <si>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</si>
  <si>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</si>
  <si>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</si>
  <si>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</si>
  <si>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</si>
  <si>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</si>
  <si>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</si>
  <si>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</si>
  <si>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</si>
  <si>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</si>
  <si>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</si>
  <si>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</si>
  <si>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</si>
  <si>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</si>
  <si>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</si>
  <si>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</si>
  <si>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</si>
  <si>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</si>
  <si>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</si>
  <si>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</si>
  <si>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</si>
  <si>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</si>
  <si>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</si>
  <si>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</si>
  <si>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</si>
  <si>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</si>
  <si>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</si>
  <si>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</si>
  <si>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</si>
  <si>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</si>
  <si>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</si>
  <si>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</si>
  <si>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</si>
  <si>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</si>
  <si>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</si>
  <si>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</si>
  <si>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</si>
  <si>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</si>
  <si>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</si>
  <si>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</si>
  <si>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</si>
  <si>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</si>
  <si>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</si>
  <si>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</si>
  <si>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</si>
  <si>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</si>
  <si>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</si>
  <si>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</si>
  <si>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</si>
  <si>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</si>
  <si>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</si>
  <si>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</si>
  <si>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</si>
  <si>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</si>
  <si>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</si>
  <si>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</si>
  <si>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</si>
  <si>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</si>
  <si>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</si>
  <si>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</si>
  <si>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</si>
  <si>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</si>
  <si>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</si>
  <si>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</si>
  <si>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</si>
  <si>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</si>
  <si>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</si>
  <si>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</si>
  <si>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</si>
  <si>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</si>
  <si>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</si>
  <si>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</si>
  <si>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</si>
  <si>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</si>
  <si>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</si>
  <si>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</si>
  <si>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</si>
  <si>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</si>
  <si>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</si>
  <si>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</si>
  <si>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</si>
  <si>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</si>
  <si>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</si>
  <si>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</si>
  <si>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</si>
  <si>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</si>
  <si>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</si>
  <si>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</si>
  <si>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</si>
  <si>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</si>
  <si>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</si>
  <si>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</si>
  <si>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</si>
  <si>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</si>
  <si>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</si>
  <si>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</si>
  <si>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</si>
  <si>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</si>
  <si>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</si>
  <si>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</si>
  <si>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</si>
  <si>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</si>
  <si>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</si>
  <si>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</si>
  <si>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</si>
  <si>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</si>
  <si>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</si>
  <si>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</si>
  <si>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</si>
  <si>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</si>
  <si>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</si>
  <si>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</si>
  <si>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</si>
  <si>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</si>
  <si>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</si>
  <si>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</si>
  <si>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</si>
  <si>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</si>
  <si>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</si>
  <si>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</si>
  <si>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</si>
  <si>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</si>
  <si>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</si>
  <si>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</si>
  <si>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</si>
  <si>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</si>
  <si>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</si>
  <si>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</si>
  <si>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</si>
  <si>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</si>
  <si>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</si>
  <si>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</si>
  <si>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</si>
  <si>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</si>
  <si>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</si>
  <si>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</si>
  <si>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</si>
  <si>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</si>
  <si>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</si>
  <si>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</si>
  <si>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</si>
  <si>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</si>
  <si>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</si>
  <si>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</si>
  <si>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</si>
  <si>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</si>
  <si>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</si>
  <si>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</si>
  <si>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</si>
  <si>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</si>
  <si>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</si>
  <si>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</si>
  <si>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</si>
  <si>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</si>
  <si>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</si>
  <si>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</si>
  <si>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</si>
  <si>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</si>
  <si>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</si>
  <si>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</si>
  <si>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</si>
  <si>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</si>
  <si>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</si>
  <si>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</si>
  <si>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</si>
  <si>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</si>
  <si>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</si>
  <si>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</si>
  <si>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</si>
  <si>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</si>
  <si>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</si>
  <si>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</si>
  <si>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</si>
  <si>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</si>
  <si>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</si>
  <si>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</si>
  <si>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</si>
  <si>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</si>
  <si>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</si>
  <si>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</si>
  <si>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</si>
  <si>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</si>
  <si>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</si>
  <si>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</si>
  <si>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</si>
  <si>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</si>
  <si>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</si>
  <si>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</si>
  <si>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</si>
  <si>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</si>
  <si>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</si>
  <si>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</si>
  <si>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</si>
  <si>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</si>
  <si>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</si>
  <si>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</si>
  <si>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</si>
  <si>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</si>
  <si>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</si>
  <si>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</si>
  <si>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</si>
  <si>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</si>
  <si>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</si>
  <si>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</si>
  <si>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</si>
  <si>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</si>
  <si>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</si>
  <si>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</si>
  <si>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</si>
  <si>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</si>
  <si>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</si>
  <si>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</si>
  <si>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</si>
  <si>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</si>
  <si>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</si>
  <si>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</si>
  <si>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</si>
  <si>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</si>
  <si>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</si>
  <si>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</si>
  <si>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</si>
  <si>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</si>
  <si>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</si>
  <si>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</si>
  <si>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</si>
  <si>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</si>
  <si>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</si>
  <si>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</si>
  <si>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</si>
  <si>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</si>
  <si>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</si>
  <si>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</si>
  <si>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</si>
  <si>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</si>
  <si>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</si>
  <si>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</si>
  <si>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</si>
  <si>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</si>
  <si>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</si>
  <si>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</si>
  <si>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</si>
  <si>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</si>
  <si>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</si>
  <si>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</si>
  <si>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</si>
  <si>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</si>
  <si>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</si>
  <si>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</si>
  <si>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</si>
  <si>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</si>
  <si>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</si>
  <si>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</si>
  <si>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</si>
  <si>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</si>
  <si>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</si>
  <si>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</si>
  <si>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</si>
  <si>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</si>
  <si>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</si>
  <si>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</si>
  <si>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</si>
  <si>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</si>
  <si>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</si>
  <si>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</si>
  <si>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</si>
  <si>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</si>
  <si>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</si>
  <si>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</si>
  <si>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</si>
  <si>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</si>
  <si>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</si>
  <si>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</si>
  <si>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</si>
  <si>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</si>
  <si>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</si>
  <si>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</si>
  <si>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</si>
  <si>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</si>
  <si>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</si>
  <si>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</si>
  <si>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</si>
  <si>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</si>
  <si>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</si>
  <si>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</si>
  <si>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</si>
  <si>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</si>
  <si>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</si>
  <si>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</si>
  <si>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</si>
  <si>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</si>
  <si>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</si>
  <si>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</si>
  <si>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</si>
  <si>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</si>
  <si>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</si>
  <si>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</si>
  <si>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</si>
  <si>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</si>
  <si>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</si>
  <si>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</si>
  <si>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</si>
  <si>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</si>
  <si>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</si>
  <si>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</si>
  <si>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</si>
  <si>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</si>
  <si>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</si>
  <si>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</si>
  <si>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</si>
  <si>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</si>
  <si>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</si>
  <si>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</si>
  <si>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</si>
  <si>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</si>
  <si>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</si>
  <si>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</si>
  <si>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</si>
  <si>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</si>
  <si>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</si>
  <si>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</si>
  <si>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</si>
  <si>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</si>
  <si>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</si>
  <si>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</si>
  <si>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</si>
  <si>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</si>
  <si>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</si>
  <si>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</si>
  <si>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</si>
  <si>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</si>
  <si>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</si>
  <si>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</si>
  <si>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</si>
  <si>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</si>
  <si>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</si>
  <si>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</si>
  <si>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</si>
  <si>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</si>
  <si>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</si>
  <si>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</si>
  <si>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</si>
  <si>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</si>
  <si>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</si>
  <si>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</si>
  <si>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</si>
  <si>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</si>
  <si>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</si>
  <si>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</si>
  <si>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</si>
  <si>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</si>
  <si>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</si>
  <si>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</si>
  <si>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</si>
  <si>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</si>
  <si>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</si>
  <si>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</si>
  <si>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</si>
  <si>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</si>
  <si>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</si>
  <si>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</si>
  <si>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</si>
  <si>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</si>
  <si>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</si>
  <si>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</si>
  <si>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</si>
  <si>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</si>
  <si>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</si>
  <si>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</si>
  <si>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</si>
  <si>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</si>
  <si>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</si>
  <si>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</si>
  <si>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</si>
  <si>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</si>
  <si>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</si>
  <si>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</si>
  <si>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</si>
  <si>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</si>
  <si>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</si>
  <si>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</si>
  <si>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</si>
  <si>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</si>
  <si>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</si>
  <si>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</si>
  <si>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</si>
  <si>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</si>
  <si>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</si>
  <si>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</si>
  <si>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</si>
  <si>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</si>
  <si>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</si>
  <si>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</si>
  <si>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</si>
  <si>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</si>
  <si>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</si>
  <si>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</si>
  <si>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</si>
  <si>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</si>
  <si>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</si>
  <si>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</si>
  <si>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</si>
  <si>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</si>
  <si>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</si>
  <si>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</si>
  <si>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</si>
  <si>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</si>
  <si>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</si>
  <si>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</si>
  <si>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</si>
  <si>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</si>
  <si>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</si>
  <si>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</si>
  <si>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</si>
  <si>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</si>
  <si>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</si>
  <si>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</si>
  <si>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</si>
  <si>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</si>
  <si>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</si>
  <si>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</si>
  <si>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</si>
  <si>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</si>
  <si>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</si>
  <si>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</si>
  <si>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</si>
  <si>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</si>
  <si>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</si>
  <si>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</si>
  <si>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</si>
  <si>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</si>
  <si>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</si>
  <si>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</si>
  <si>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</si>
  <si>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</si>
  <si>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</si>
  <si>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</si>
  <si>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</si>
  <si>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</si>
  <si>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</si>
  <si>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</si>
  <si>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</si>
  <si>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</si>
  <si>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</si>
  <si>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</si>
  <si>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</si>
  <si>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</si>
  <si>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</si>
  <si>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</si>
  <si>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</si>
  <si>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</si>
  <si>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</si>
  <si>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</si>
  <si>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</si>
  <si>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</si>
  <si>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</si>
  <si>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</si>
  <si>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</si>
  <si>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</si>
  <si>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</si>
  <si>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</si>
  <si>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</si>
  <si>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</si>
  <si>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</si>
  <si>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</si>
  <si>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</si>
  <si>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</si>
  <si>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</si>
  <si>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</si>
  <si>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</si>
  <si>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</si>
  <si>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</si>
  <si>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</si>
  <si>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</si>
  <si>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</si>
  <si>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</si>
  <si>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</si>
  <si>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</si>
  <si>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</si>
  <si>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</si>
  <si>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</si>
  <si>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</si>
  <si>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</si>
  <si>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</si>
  <si>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</si>
  <si>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</si>
  <si>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</si>
  <si>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</si>
  <si>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</si>
  <si>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</si>
  <si>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</si>
  <si>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</si>
  <si>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</si>
  <si>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</si>
  <si>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</si>
  <si>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</si>
  <si>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</si>
  <si>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</si>
  <si>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</si>
  <si>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</si>
  <si>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</si>
  <si>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</si>
  <si>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</si>
  <si>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</si>
  <si>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</si>
  <si>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</si>
  <si>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</si>
  <si>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</si>
  <si>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</si>
  <si>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</si>
  <si>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</si>
  <si>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</si>
  <si>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</si>
  <si>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</si>
  <si>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</si>
  <si>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</si>
  <si>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</si>
  <si>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</si>
  <si>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</si>
  <si>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</si>
  <si>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</si>
  <si>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</si>
  <si>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</si>
  <si>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</si>
  <si>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</si>
  <si>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</si>
  <si>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</si>
  <si>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</si>
  <si>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</si>
  <si>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</si>
  <si>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</si>
  <si>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</si>
  <si>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</si>
  <si>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</si>
  <si>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</si>
  <si>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</si>
  <si>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</si>
  <si>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</si>
  <si>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</si>
  <si>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</si>
  <si>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</si>
  <si>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</si>
  <si>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</si>
  <si>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</si>
  <si>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</si>
  <si>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</si>
  <si>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</si>
  <si>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</si>
  <si>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</si>
  <si>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</si>
  <si>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</si>
  <si>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</si>
  <si>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</si>
  <si>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</si>
  <si>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</si>
  <si>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</si>
  <si>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</si>
  <si>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</si>
  <si>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</si>
  <si>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</si>
  <si>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</si>
  <si>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</si>
  <si>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</si>
  <si>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</si>
  <si>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</si>
  <si>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</si>
  <si>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</si>
  <si>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</si>
  <si>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</si>
  <si>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</si>
  <si>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</si>
  <si>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</si>
  <si>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</si>
  <si>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</si>
  <si>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</si>
  <si>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</si>
  <si>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</si>
  <si>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</si>
  <si>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</si>
  <si>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</si>
  <si>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</si>
  <si>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</si>
  <si>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</si>
  <si>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</si>
  <si>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</si>
  <si>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</si>
  <si>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</si>
  <si>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</si>
  <si>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</si>
  <si>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</si>
  <si>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</si>
  <si>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</si>
  <si>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</si>
  <si>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</si>
  <si>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</si>
  <si>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</si>
  <si>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</si>
  <si>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</si>
  <si>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</si>
  <si>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</si>
  <si>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</si>
  <si>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</si>
  <si>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</si>
  <si>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</si>
  <si>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</si>
  <si>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</si>
  <si>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</si>
  <si>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</si>
  <si>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</si>
  <si>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</si>
  <si>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</si>
  <si>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</si>
  <si>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</si>
  <si>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</si>
  <si>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</si>
  <si>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</si>
  <si>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</si>
  <si>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</si>
  <si>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</si>
  <si>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</si>
  <si>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</si>
  <si>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</si>
  <si>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</si>
  <si>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</si>
  <si>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</si>
  <si>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</si>
  <si>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</si>
  <si>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</si>
  <si>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</si>
  <si>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</si>
  <si>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</si>
  <si>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</si>
  <si>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</si>
  <si>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</si>
  <si>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</si>
  <si>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</si>
  <si>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</si>
  <si>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</si>
  <si>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</si>
  <si>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</si>
  <si>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</si>
  <si>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</si>
  <si>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</si>
  <si>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</si>
  <si>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</si>
  <si>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</si>
  <si>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</si>
  <si>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</si>
  <si>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</si>
  <si>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</si>
  <si>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</si>
  <si>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</si>
  <si>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</si>
  <si>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</si>
  <si>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</si>
  <si>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</si>
  <si>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</si>
  <si>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</si>
  <si>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</si>
  <si>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</si>
  <si>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</si>
  <si>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</si>
  <si>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</si>
  <si>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</si>
  <si>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</si>
  <si>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</si>
  <si>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</si>
  <si>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</si>
  <si>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</si>
  <si>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</si>
  <si>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</si>
  <si>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</si>
  <si>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</si>
  <si>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</si>
  <si>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</si>
  <si>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</si>
  <si>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</si>
  <si>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</si>
  <si>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</si>
  <si>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</si>
  <si>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</si>
  <si>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</si>
  <si>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</si>
  <si>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</si>
  <si>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</si>
  <si>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</si>
  <si>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</si>
  <si>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</si>
  <si>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</si>
  <si>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</si>
  <si>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</si>
  <si>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</si>
  <si>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</si>
  <si>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</si>
  <si>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</si>
  <si>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</si>
  <si>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</si>
  <si>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</si>
  <si>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</si>
  <si>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</si>
  <si>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</si>
  <si>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</si>
  <si>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</si>
  <si>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</si>
  <si>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</si>
  <si>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</si>
  <si>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</si>
  <si>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</si>
  <si>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</si>
  <si>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</si>
  <si>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</si>
  <si>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</si>
  <si>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</si>
  <si>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</si>
  <si>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</si>
  <si>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</si>
  <si>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</si>
  <si>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</si>
  <si>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</si>
  <si>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</si>
  <si>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</si>
  <si>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</si>
  <si>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</si>
  <si>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</si>
  <si>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</si>
  <si>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</si>
  <si>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</si>
  <si>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</si>
  <si>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</si>
  <si>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</si>
  <si>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</si>
  <si>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</si>
  <si>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</si>
  <si>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</si>
  <si>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</si>
  <si>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</si>
  <si>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</si>
  <si>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</si>
  <si>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</si>
  <si>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</si>
  <si>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</si>
  <si>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</si>
  <si>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</si>
  <si>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</si>
  <si>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</si>
  <si>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</si>
  <si>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</si>
  <si>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</si>
  <si>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</si>
  <si>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</si>
  <si>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</si>
  <si>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</si>
  <si>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</si>
  <si>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</si>
  <si>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</si>
  <si>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</si>
  <si>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</si>
  <si>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</si>
  <si>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</si>
  <si>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</si>
  <si>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</si>
  <si>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</si>
  <si>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</si>
  <si>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</si>
  <si>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</si>
  <si>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</si>
  <si>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</si>
  <si>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</si>
  <si>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</si>
  <si>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</si>
  <si>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</si>
  <si>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</si>
  <si>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</si>
  <si>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</si>
  <si>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</si>
  <si>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</si>
  <si>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</si>
  <si>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</si>
  <si>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</si>
  <si>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</si>
  <si>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</si>
  <si>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</si>
  <si>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</si>
  <si>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</si>
  <si>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</si>
  <si>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</si>
  <si>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</si>
  <si>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</si>
  <si>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</si>
  <si>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</si>
  <si>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</si>
  <si>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</si>
  <si>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</si>
  <si>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</si>
  <si>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</si>
  <si>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</si>
  <si>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</si>
  <si>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</si>
  <si>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</si>
  <si>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</si>
  <si>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</si>
  <si>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</si>
  <si>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</si>
  <si>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</si>
  <si>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</si>
  <si>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</si>
  <si>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</si>
  <si>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</si>
  <si>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</si>
  <si>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</si>
  <si>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</si>
  <si>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</si>
  <si>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</si>
  <si>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</si>
  <si>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</si>
  <si>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</si>
  <si>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</si>
  <si>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</si>
  <si>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</si>
  <si>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</si>
  <si>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</si>
  <si>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</si>
  <si>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</si>
  <si>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</si>
  <si>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</si>
  <si>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</si>
  <si>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</si>
  <si>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</si>
  <si>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</si>
  <si>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</si>
  <si>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</si>
  <si>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</si>
  <si>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</si>
  <si>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</si>
  <si>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</si>
  <si>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</si>
  <si>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</si>
  <si>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</si>
  <si>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</si>
  <si>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</si>
  <si>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</si>
  <si>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</si>
  <si>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</si>
  <si>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</si>
  <si>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</si>
  <si>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</si>
  <si>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</si>
  <si>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</si>
  <si>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</si>
  <si>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</si>
  <si>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</si>
  <si>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</si>
  <si>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</si>
  <si>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</si>
  <si>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</si>
  <si>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</si>
  <si>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</si>
  <si>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</si>
  <si>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</si>
  <si>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</si>
  <si>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</si>
  <si>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</si>
  <si>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</si>
  <si>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</si>
  <si>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</si>
  <si>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</si>
  <si>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</si>
  <si>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</si>
  <si>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</si>
  <si>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</si>
  <si>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</si>
  <si>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</si>
  <si>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</si>
  <si>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</si>
  <si>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</si>
  <si>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</si>
  <si>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</si>
  <si>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</si>
  <si>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</si>
  <si>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</si>
  <si>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</si>
  <si>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</si>
  <si>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</si>
  <si>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</si>
  <si>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</si>
  <si>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</si>
  <si>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</si>
  <si>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</si>
  <si>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</si>
  <si>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</si>
  <si>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</si>
  <si>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</si>
  <si>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</si>
  <si>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</si>
  <si>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</si>
  <si>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</si>
  <si>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</si>
  <si>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</si>
  <si>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</si>
  <si>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</si>
  <si>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</si>
  <si>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</si>
  <si>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</si>
  <si>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</si>
  <si>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</si>
  <si>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</si>
  <si>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</si>
  <si>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</si>
  <si>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</si>
  <si>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</si>
  <si>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</si>
  <si>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</si>
  <si>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</si>
  <si>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</si>
  <si>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</si>
  <si>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</si>
  <si>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</si>
  <si>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</si>
  <si>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</si>
  <si>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</si>
  <si>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</si>
  <si>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</si>
  <si>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</si>
  <si>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</si>
  <si>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</si>
  <si>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</si>
  <si>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</si>
  <si>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</si>
  <si>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</si>
  <si>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</si>
  <si>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</si>
  <si>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</si>
  <si>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</si>
  <si>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</si>
  <si>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</si>
  <si>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</si>
  <si>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</si>
  <si>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</si>
  <si>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</si>
  <si>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</si>
  <si>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</si>
  <si>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</si>
  <si>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</si>
  <si>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</si>
  <si>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</si>
  <si>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</si>
  <si>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</si>
  <si>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</si>
  <si>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</si>
  <si>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</si>
  <si>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</si>
  <si>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</si>
  <si>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</si>
  <si>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</si>
  <si>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</si>
  <si>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</si>
  <si>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</si>
  <si>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</si>
  <si>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</si>
  <si>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</si>
  <si>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</si>
  <si>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</si>
  <si>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</si>
  <si>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</si>
  <si>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</si>
  <si>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</si>
  <si>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</si>
  <si>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</si>
  <si>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</si>
  <si>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</si>
  <si>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</si>
  <si>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</si>
  <si>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</si>
  <si>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</si>
  <si>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</si>
  <si>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</si>
  <si>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</si>
  <si>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</si>
  <si>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</si>
  <si>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</si>
  <si>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</si>
  <si>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</si>
  <si>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</si>
  <si>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</si>
  <si>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</si>
  <si>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</si>
  <si>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</si>
  <si>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</si>
  <si>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</si>
  <si>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</si>
  <si>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</si>
  <si>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</si>
  <si>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</si>
  <si>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</si>
  <si>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</si>
  <si>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</si>
  <si>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</si>
  <si>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</si>
  <si>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</si>
  <si>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</si>
  <si>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</si>
  <si>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</si>
  <si>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</si>
  <si>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</si>
  <si>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</si>
  <si>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</si>
  <si>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</si>
  <si>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</si>
  <si>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</si>
  <si>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</si>
  <si>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</si>
  <si>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</si>
  <si>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</si>
  <si>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</si>
  <si>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</si>
  <si>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</si>
  <si>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</si>
  <si>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</si>
  <si>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</si>
  <si>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</si>
  <si>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</si>
  <si>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</si>
  <si>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</si>
  <si>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</si>
  <si>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</si>
  <si>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</si>
  <si>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</si>
  <si>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</si>
  <si>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</si>
  <si>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</si>
  <si>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</si>
  <si>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</si>
  <si>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</si>
  <si>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</si>
  <si>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</si>
  <si>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</si>
  <si>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</si>
  <si>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</si>
  <si>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</si>
  <si>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</si>
  <si>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</si>
  <si>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</si>
  <si>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</si>
  <si>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</si>
  <si>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</si>
  <si>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</si>
  <si>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</si>
  <si>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</si>
  <si>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</si>
  <si>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</si>
  <si>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</si>
  <si>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</si>
  <si>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</si>
  <si>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</si>
  <si>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</si>
  <si>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</si>
  <si>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</si>
  <si>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</si>
  <si>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</si>
  <si>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</si>
  <si>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</si>
  <si>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</si>
  <si>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</si>
  <si>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</si>
  <si>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</si>
  <si>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</si>
  <si>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</si>
  <si>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</si>
  <si>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</si>
  <si>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</si>
  <si>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</si>
  <si>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</si>
  <si>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</si>
  <si>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</si>
  <si>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</si>
  <si>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</si>
  <si>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</si>
  <si>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</si>
  <si>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</si>
  <si>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</si>
  <si>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</si>
  <si>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</si>
  <si>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</si>
  <si>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</si>
  <si>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</si>
  <si>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</si>
  <si>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</si>
  <si>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</si>
  <si>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</si>
  <si>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</si>
  <si>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</si>
  <si>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</si>
  <si>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</si>
  <si>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</si>
  <si>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</si>
  <si>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</si>
  <si>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</si>
  <si>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</si>
  <si>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</si>
  <si>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</si>
  <si>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</si>
  <si>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</si>
  <si>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</si>
  <si>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</si>
  <si>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</si>
  <si>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</si>
  <si>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</si>
  <si>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</si>
  <si>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</si>
  <si>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</si>
  <si>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</si>
  <si>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</si>
  <si>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</si>
  <si>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</si>
  <si>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</si>
  <si>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</si>
  <si>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</si>
  <si>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</si>
  <si>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</si>
  <si>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</si>
  <si>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</si>
  <si>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</si>
  <si>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</si>
  <si>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</si>
  <si>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</si>
  <si>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</si>
  <si>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</si>
  <si>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</si>
  <si>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</si>
  <si>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</si>
  <si>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</si>
  <si>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</si>
  <si>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</si>
  <si>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</si>
  <si>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</si>
  <si>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</si>
  <si>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</si>
  <si>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</si>
  <si>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</si>
  <si>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</si>
  <si>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</si>
  <si>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</si>
  <si>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</si>
  <si>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</si>
  <si>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</si>
  <si>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</si>
  <si>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</si>
  <si>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</si>
  <si>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</si>
  <si>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</si>
  <si>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</si>
  <si>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</si>
  <si>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</si>
  <si>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</si>
  <si>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</si>
  <si>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</si>
  <si>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</si>
  <si>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</si>
  <si>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</si>
  <si>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</si>
  <si>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</si>
  <si>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</si>
  <si>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</si>
  <si>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</si>
  <si>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</si>
  <si>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</si>
  <si>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</si>
  <si>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</si>
  <si>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</si>
  <si>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</si>
  <si>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</si>
  <si>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</si>
  <si>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</si>
  <si>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</si>
  <si>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</si>
  <si>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</si>
  <si>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</si>
  <si>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</si>
  <si>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</si>
  <si>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</si>
  <si>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</si>
  <si>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</si>
  <si>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</si>
  <si>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</si>
  <si>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</si>
  <si>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</si>
  <si>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</si>
  <si>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</si>
  <si>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</si>
  <si>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</si>
  <si>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</si>
  <si>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</si>
  <si>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</si>
  <si>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</si>
  <si>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</si>
  <si>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</si>
  <si>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</si>
  <si>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</si>
  <si>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</si>
  <si>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</si>
  <si>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</si>
  <si>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</si>
  <si>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</si>
  <si>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</si>
  <si>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</si>
  <si>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</si>
  <si>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</si>
  <si>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</si>
  <si>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</si>
  <si>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</si>
  <si>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</si>
  <si>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</si>
  <si>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</si>
  <si>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</si>
  <si>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</si>
  <si>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</si>
  <si>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</si>
  <si>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</si>
  <si>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</si>
  <si>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</si>
  <si>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</si>
  <si>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</si>
  <si>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</si>
  <si>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</si>
  <si>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</si>
  <si>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</si>
  <si>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</si>
  <si>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</si>
  <si>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</si>
  <si>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</si>
  <si>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</si>
  <si>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</si>
  <si>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</si>
  <si>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</si>
  <si>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</si>
  <si>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</si>
  <si>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</si>
  <si>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</si>
  <si>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</si>
  <si>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</si>
  <si>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</si>
  <si>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</si>
  <si>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</si>
  <si>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</si>
  <si>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</si>
  <si>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</si>
  <si>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</si>
  <si>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</si>
  <si>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</si>
  <si>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</si>
  <si>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</si>
  <si>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</si>
  <si>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</si>
  <si>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</si>
  <si>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</si>
  <si>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</si>
  <si>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</si>
  <si>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</si>
  <si>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</si>
  <si>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</si>
  <si>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</si>
  <si>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</si>
  <si>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</si>
  <si>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</si>
  <si>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</si>
  <si>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</si>
  <si>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</si>
  <si>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</si>
  <si>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</si>
  <si>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</si>
  <si>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</si>
  <si>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</si>
  <si>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</si>
  <si>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</si>
  <si>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</si>
  <si>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total_bonus</t>
  </si>
  <si>
    <t>Column1</t>
  </si>
  <si>
    <t>boinus _amnt</t>
  </si>
  <si>
    <t>Row Labels</t>
  </si>
  <si>
    <t>Grand Total</t>
  </si>
  <si>
    <t>Count of EEID</t>
  </si>
  <si>
    <t>Column Labels</t>
  </si>
  <si>
    <t>Hire_year</t>
  </si>
  <si>
    <t>Exit_year</t>
  </si>
  <si>
    <t>years served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</si>
  <si>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</si>
  <si>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</si>
  <si>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</si>
  <si>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</si>
  <si>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</si>
  <si>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</si>
  <si>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</si>
  <si>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</si>
  <si>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</si>
  <si>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</si>
  <si>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</si>
  <si>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</si>
  <si>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</si>
  <si>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</si>
  <si>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</si>
  <si>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</si>
  <si>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</si>
  <si>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</si>
  <si>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</si>
  <si>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</si>
  <si>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</si>
  <si>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</si>
  <si>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</si>
  <si>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</si>
  <si>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</si>
  <si>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</si>
  <si>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</si>
  <si>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</si>
  <si>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</si>
  <si>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</si>
  <si>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</si>
  <si>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 xml:space="preserve">Avg years served = </t>
  </si>
  <si>
    <t>Ans =</t>
  </si>
  <si>
    <t>Average of Annual Salary</t>
  </si>
  <si>
    <t>Average of Bonus %</t>
  </si>
  <si>
    <t>Average=</t>
  </si>
  <si>
    <t>Years served</t>
  </si>
  <si>
    <t xml:space="preserve">sum= 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</si>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</sst>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Font="1" applyBorder="1"/>
    <xf numFmtId="0" fontId="0" fillId="0" borderId="0" xfId="0" applyNumberFormat="1"/>
    <xf numFmtId="0" fontId="3" fillId="3" borderId="6" xfId="0" applyFont="1" applyFill="1" applyBorder="1"/>
    <xf numFmtId="0" fontId="0" fillId="0" borderId="0" xfId="0" pivotButton="1"/>
    <xf numFmtId="0" fontId="1" fillId="2" borderId="2" xfId="1" applyNumberFormat="1" applyFont="1" applyFill="1" applyBorder="1" applyAlignment="1">
      <alignment horizontal="left"/>
    </xf>
    <xf numFmtId="0" fontId="0" fillId="0" borderId="0" xfId="1" applyNumberFormat="1" applyFont="1"/>
    <xf numFmtId="0" fontId="0" fillId="0" borderId="8" xfId="0" applyFont="1" applyBorder="1"/>
    <xf numFmtId="0" fontId="0" fillId="0" borderId="0" xfId="0" applyAlignment="1">
      <alignment horizontal="left" indent="1"/>
    </xf>
    <xf numFmtId="10" fontId="0" fillId="0" borderId="0" xfId="0" applyNumberFormat="1"/>
    <xf numFmtId="0" fontId="1" fillId="2" borderId="3" xfId="0" applyFont="1" applyFill="1" applyBorder="1" applyAlignment="1">
      <alignment horizontal="left"/>
    </xf>
    <xf numFmtId="0" fontId="5" fillId="4" borderId="0" xfId="0" applyFont="1" applyFill="1"/>
    <xf numFmtId="0" fontId="5" fillId="4" borderId="0" xfId="0" applyNumberFormat="1" applyFont="1" applyFill="1"/>
    <xf numFmtId="0" fontId="1" fillId="2" borderId="7" xfId="0" applyFont="1" applyFill="1" applyBorder="1" applyAlignment="1">
      <alignment horizontal="left"/>
    </xf>
    <xf numFmtId="0" fontId="5" fillId="4" borderId="0" xfId="0" applyFont="1" applyFill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10" fontId="5" fillId="4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5" fillId="4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left"/>
    </xf>
    <xf numFmtId="164" fontId="0" fillId="0" borderId="5" xfId="0" applyNumberFormat="1" applyFont="1" applyBorder="1"/>
    <xf numFmtId="164" fontId="0" fillId="0" borderId="8" xfId="0" applyNumberFormat="1" applyFont="1" applyBorder="1"/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0" formatCode="General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uraj Anand(Latentview)" refreshedDate="45380.447766666664" createdVersion="8" refreshedVersion="8" minRefreshableVersion="3" recordCount="1000" xr:uid="{8F4A77D9-45CC-4B2B-A665-2E4E2190FCC5}">
  <cacheSource type="worksheet">
    <worksheetSource name="TBL_Employees"/>
  </cacheSource>
  <cacheFields count="18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_year" numFmtId="0">
      <sharedItems count="30">
        <s v="2016"/>
        <s v="1997"/>
        <s v="2006"/>
        <s v="2019"/>
        <s v="1995"/>
        <s v="2017"/>
        <s v="2020"/>
        <s v="2018"/>
        <s v="2009"/>
        <s v="2021"/>
        <s v="1999"/>
        <s v="2013"/>
        <s v="2002"/>
        <s v="2003"/>
        <s v="2012"/>
        <s v="2014"/>
        <s v="2015"/>
        <s v="2005"/>
        <s v="2004"/>
        <s v="1996"/>
        <s v="2008"/>
        <s v="1994"/>
        <s v="2010"/>
        <s v="2001"/>
        <s v="2011"/>
        <s v="1998"/>
        <s v="2007"/>
        <s v="1992"/>
        <s v="2000"/>
        <s v="1993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_year" numFmtId="0">
      <sharedItems containsMixedTypes="1" containsNumber="1" containsInteger="1" minValue="0" maxValue="0"/>
    </cacheField>
    <cacheField name="Exit Date" numFmtId="14">
      <sharedItems containsDate="1" containsMixedTypes="1" minDate="1994-12-18T00:00:00" maxDate="2022-08-18T00:00:00"/>
    </cacheField>
    <cacheField name="total_bonus" numFmtId="0">
      <sharedItems containsSemiMixedTypes="0" containsString="0" containsNumber="1" minValue="40063" maxValue="361796.4"/>
    </cacheField>
    <cacheField name="boinus _amnt" numFmtId="0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d v="2016-04-08T00:00:00"/>
    <n v="141604"/>
    <n v="0.15"/>
    <x v="0"/>
    <s v="Seattle"/>
    <s v="2021"/>
    <d v="2021-10-16T00:00:00"/>
    <n v="162844.6"/>
    <n v="21240.6"/>
  </r>
  <r>
    <x v="1"/>
    <s v="Theodore Dinh"/>
    <x v="1"/>
    <x v="0"/>
    <s v="Manufacturing"/>
    <x v="1"/>
    <x v="1"/>
    <x v="1"/>
    <x v="1"/>
    <d v="1997-11-29T00:00:00"/>
    <n v="99975"/>
    <n v="0"/>
    <x v="1"/>
    <s v="Chongqing"/>
    <n v="0"/>
    <s v=""/>
    <n v="99975"/>
    <n v="0"/>
  </r>
  <r>
    <x v="2"/>
    <s v="Luna Sanders"/>
    <x v="2"/>
    <x v="1"/>
    <s v="Speciality Products"/>
    <x v="0"/>
    <x v="2"/>
    <x v="2"/>
    <x v="2"/>
    <d v="2006-10-26T00:00:00"/>
    <n v="163099"/>
    <n v="0.2"/>
    <x v="0"/>
    <s v="Chicago"/>
    <s v=""/>
    <s v=""/>
    <n v="195718.8"/>
    <n v="32619.800000000003"/>
  </r>
  <r>
    <x v="3"/>
    <s v="Penelope Jordan"/>
    <x v="3"/>
    <x v="0"/>
    <s v="Manufacturing"/>
    <x v="0"/>
    <x v="2"/>
    <x v="3"/>
    <x v="3"/>
    <d v="2019-09-27T00:00:00"/>
    <n v="84913"/>
    <n v="7.0000000000000007E-2"/>
    <x v="0"/>
    <s v="Chicago"/>
    <s v=""/>
    <s v=""/>
    <n v="90856.91"/>
    <n v="5943.9100000000008"/>
  </r>
  <r>
    <x v="4"/>
    <s v="Austin Vo"/>
    <x v="4"/>
    <x v="1"/>
    <s v="Manufacturing"/>
    <x v="1"/>
    <x v="1"/>
    <x v="0"/>
    <x v="4"/>
    <d v="1995-11-20T00:00:00"/>
    <n v="95409"/>
    <n v="0"/>
    <x v="0"/>
    <s v="Phoenix"/>
    <s v=""/>
    <s v=""/>
    <n v="95409"/>
    <n v="0"/>
  </r>
  <r>
    <x v="5"/>
    <s v="Joshua Gupta"/>
    <x v="5"/>
    <x v="2"/>
    <s v="Corporate"/>
    <x v="1"/>
    <x v="1"/>
    <x v="4"/>
    <x v="5"/>
    <d v="2017-01-24T00:00:00"/>
    <n v="50994"/>
    <n v="0"/>
    <x v="1"/>
    <s v="Chongqing"/>
    <s v=""/>
    <s v=""/>
    <n v="50994"/>
    <n v="0"/>
  </r>
  <r>
    <x v="6"/>
    <s v="Ruby Barnes"/>
    <x v="6"/>
    <x v="0"/>
    <s v="Corporate"/>
    <x v="0"/>
    <x v="2"/>
    <x v="5"/>
    <x v="6"/>
    <d v="2020-07-01T00:00:00"/>
    <n v="119746"/>
    <n v="0.1"/>
    <x v="0"/>
    <s v="Phoenix"/>
    <s v=""/>
    <s v=""/>
    <n v="131720.6"/>
    <n v="11974.6"/>
  </r>
  <r>
    <x v="7"/>
    <s v="Luke Martin"/>
    <x v="7"/>
    <x v="1"/>
    <s v="Manufacturing"/>
    <x v="1"/>
    <x v="0"/>
    <x v="6"/>
    <x v="6"/>
    <d v="2020-05-16T00:00:00"/>
    <n v="41336"/>
    <n v="0"/>
    <x v="0"/>
    <s v="Miami"/>
    <s v="2021"/>
    <d v="2021-05-20T00:00:00"/>
    <n v="41336"/>
    <n v="0"/>
  </r>
  <r>
    <x v="8"/>
    <s v="Easton Bailey"/>
    <x v="6"/>
    <x v="3"/>
    <s v="Manufacturing"/>
    <x v="1"/>
    <x v="2"/>
    <x v="7"/>
    <x v="3"/>
    <d v="2019-01-25T00:00:00"/>
    <n v="113527"/>
    <n v="0.06"/>
    <x v="0"/>
    <s v="Austin"/>
    <s v=""/>
    <s v=""/>
    <n v="120338.62"/>
    <n v="6811.62"/>
  </r>
  <r>
    <x v="9"/>
    <s v="Madeline Walker"/>
    <x v="4"/>
    <x v="1"/>
    <s v="Speciality Products"/>
    <x v="0"/>
    <x v="2"/>
    <x v="8"/>
    <x v="7"/>
    <d v="2018-06-13T00:00:00"/>
    <n v="77203"/>
    <n v="0"/>
    <x v="0"/>
    <s v="Chicago"/>
    <s v=""/>
    <s v=""/>
    <n v="77203"/>
    <n v="0"/>
  </r>
  <r>
    <x v="10"/>
    <s v="Savannah Ali"/>
    <x v="0"/>
    <x v="4"/>
    <s v="Manufacturing"/>
    <x v="0"/>
    <x v="1"/>
    <x v="9"/>
    <x v="8"/>
    <d v="2009-02-11T00:00:00"/>
    <n v="157333"/>
    <n v="0.15"/>
    <x v="0"/>
    <s v="Miami"/>
    <s v=""/>
    <s v=""/>
    <n v="180932.95"/>
    <n v="23599.95"/>
  </r>
  <r>
    <x v="11"/>
    <s v="Camila Rogers"/>
    <x v="8"/>
    <x v="5"/>
    <s v="Speciality Products"/>
    <x v="0"/>
    <x v="2"/>
    <x v="5"/>
    <x v="9"/>
    <d v="2021-10-21T00:00:00"/>
    <n v="109851"/>
    <n v="0"/>
    <x v="0"/>
    <s v="Seattle"/>
    <s v=""/>
    <s v=""/>
    <n v="109851"/>
    <n v="0"/>
  </r>
  <r>
    <x v="12"/>
    <s v="Eli Jones"/>
    <x v="6"/>
    <x v="4"/>
    <s v="Manufacturing"/>
    <x v="1"/>
    <x v="2"/>
    <x v="1"/>
    <x v="10"/>
    <d v="1999-03-14T00:00:00"/>
    <n v="105086"/>
    <n v="0.09"/>
    <x v="0"/>
    <s v="Austin"/>
    <s v=""/>
    <s v=""/>
    <n v="114543.74"/>
    <n v="9457.74"/>
  </r>
  <r>
    <x v="13"/>
    <s v="Everleigh Ng"/>
    <x v="0"/>
    <x v="1"/>
    <s v="Research &amp; Development"/>
    <x v="0"/>
    <x v="1"/>
    <x v="10"/>
    <x v="9"/>
    <d v="2021-06-10T00:00:00"/>
    <n v="146742"/>
    <n v="0.1"/>
    <x v="1"/>
    <s v="Shanghai"/>
    <s v=""/>
    <s v=""/>
    <n v="161416.20000000001"/>
    <n v="14674.2"/>
  </r>
  <r>
    <x v="14"/>
    <s v="Robert Yang"/>
    <x v="4"/>
    <x v="3"/>
    <s v="Speciality Products"/>
    <x v="1"/>
    <x v="1"/>
    <x v="11"/>
    <x v="5"/>
    <d v="2017-11-04T00:00:00"/>
    <n v="97078"/>
    <n v="0"/>
    <x v="0"/>
    <s v="Austin"/>
    <s v="2020"/>
    <d v="2020-03-09T00:00:00"/>
    <n v="97078"/>
    <n v="0"/>
  </r>
  <r>
    <x v="15"/>
    <s v="Isabella Xi"/>
    <x v="9"/>
    <x v="6"/>
    <s v="Research &amp; Development"/>
    <x v="0"/>
    <x v="1"/>
    <x v="12"/>
    <x v="11"/>
    <d v="2013-03-13T00:00:00"/>
    <n v="249270"/>
    <n v="0.3"/>
    <x v="0"/>
    <s v="Seattle"/>
    <s v=""/>
    <s v=""/>
    <n v="324051"/>
    <n v="74781"/>
  </r>
  <r>
    <x v="16"/>
    <s v="Bella Powell"/>
    <x v="2"/>
    <x v="1"/>
    <s v="Research &amp; Development"/>
    <x v="0"/>
    <x v="0"/>
    <x v="13"/>
    <x v="12"/>
    <d v="2002-03-04T00:00:00"/>
    <n v="175837"/>
    <n v="0.2"/>
    <x v="0"/>
    <s v="Phoenix"/>
    <s v=""/>
    <s v=""/>
    <n v="211004.4"/>
    <n v="35167.4"/>
  </r>
  <r>
    <x v="17"/>
    <s v="Camila Silva"/>
    <x v="0"/>
    <x v="6"/>
    <s v="Speciality Products"/>
    <x v="0"/>
    <x v="3"/>
    <x v="14"/>
    <x v="13"/>
    <d v="2003-12-01T00:00:00"/>
    <n v="154828"/>
    <n v="0.13"/>
    <x v="0"/>
    <s v="Seattle"/>
    <s v=""/>
    <s v=""/>
    <n v="174955.64"/>
    <n v="20127.64"/>
  </r>
  <r>
    <x v="18"/>
    <s v="David Barnes"/>
    <x v="2"/>
    <x v="0"/>
    <s v="Corporate"/>
    <x v="1"/>
    <x v="2"/>
    <x v="14"/>
    <x v="11"/>
    <d v="2013-11-03T00:00:00"/>
    <n v="186503"/>
    <n v="0.24"/>
    <x v="0"/>
    <s v="Columbus"/>
    <s v=""/>
    <s v=""/>
    <n v="231263.72"/>
    <n v="44760.72"/>
  </r>
  <r>
    <x v="19"/>
    <s v="Adam Dang"/>
    <x v="2"/>
    <x v="2"/>
    <s v="Research &amp; Development"/>
    <x v="1"/>
    <x v="1"/>
    <x v="15"/>
    <x v="12"/>
    <d v="2002-07-09T00:00:00"/>
    <n v="166331"/>
    <n v="0.18"/>
    <x v="1"/>
    <s v="Chongqing"/>
    <s v=""/>
    <s v=""/>
    <n v="196270.58"/>
    <n v="29939.579999999998"/>
  </r>
  <r>
    <x v="20"/>
    <s v="Elias Alvarado"/>
    <x v="0"/>
    <x v="0"/>
    <s v="Manufacturing"/>
    <x v="1"/>
    <x v="3"/>
    <x v="16"/>
    <x v="14"/>
    <d v="2012-01-09T00:00:00"/>
    <n v="146140"/>
    <n v="0.1"/>
    <x v="2"/>
    <s v="Manaus"/>
    <s v=""/>
    <s v=""/>
    <n v="160754"/>
    <n v="14614"/>
  </r>
  <r>
    <x v="21"/>
    <s v="Eva Rivera"/>
    <x v="2"/>
    <x v="2"/>
    <s v="Manufacturing"/>
    <x v="0"/>
    <x v="3"/>
    <x v="9"/>
    <x v="9"/>
    <d v="2021-04-02T00:00:00"/>
    <n v="151703"/>
    <n v="0.21"/>
    <x v="0"/>
    <s v="Miami"/>
    <s v=""/>
    <s v=""/>
    <n v="183560.63"/>
    <n v="31857.629999999997"/>
  </r>
  <r>
    <x v="22"/>
    <s v="Logan Rivera"/>
    <x v="2"/>
    <x v="0"/>
    <s v="Research &amp; Development"/>
    <x v="1"/>
    <x v="3"/>
    <x v="1"/>
    <x v="12"/>
    <d v="2002-05-24T00:00:00"/>
    <n v="172787"/>
    <n v="0.28000000000000003"/>
    <x v="2"/>
    <s v="Rio de Janerio"/>
    <s v=""/>
    <s v=""/>
    <n v="221167.36000000002"/>
    <n v="48380.360000000008"/>
  </r>
  <r>
    <x v="23"/>
    <s v="Leonardo Dixon"/>
    <x v="7"/>
    <x v="2"/>
    <s v="Speciality Products"/>
    <x v="1"/>
    <x v="2"/>
    <x v="17"/>
    <x v="3"/>
    <d v="2019-09-05T00:00:00"/>
    <n v="49998"/>
    <n v="0"/>
    <x v="0"/>
    <s v="Seattle"/>
    <s v=""/>
    <s v=""/>
    <n v="49998"/>
    <n v="0"/>
  </r>
  <r>
    <x v="24"/>
    <s v="Mateo Her"/>
    <x v="9"/>
    <x v="2"/>
    <s v="Speciality Products"/>
    <x v="1"/>
    <x v="1"/>
    <x v="18"/>
    <x v="15"/>
    <d v="2014-03-02T00:00:00"/>
    <n v="207172"/>
    <n v="0.31"/>
    <x v="1"/>
    <s v="Chongqing"/>
    <s v=""/>
    <s v=""/>
    <n v="271395.32"/>
    <n v="64223.32"/>
  </r>
  <r>
    <x v="25"/>
    <s v="Jose Henderson"/>
    <x v="2"/>
    <x v="4"/>
    <s v="Speciality Products"/>
    <x v="1"/>
    <x v="0"/>
    <x v="12"/>
    <x v="16"/>
    <d v="2015-04-17T00:00:00"/>
    <n v="152239"/>
    <n v="0.23"/>
    <x v="0"/>
    <s v="Columbus"/>
    <s v=""/>
    <s v=""/>
    <n v="187253.97"/>
    <n v="35014.97"/>
  </r>
  <r>
    <x v="26"/>
    <s v="Abigail Mejia"/>
    <x v="10"/>
    <x v="5"/>
    <s v="Corporate"/>
    <x v="0"/>
    <x v="3"/>
    <x v="16"/>
    <x v="17"/>
    <d v="2005-02-05T00:00:00"/>
    <n v="98581"/>
    <n v="0"/>
    <x v="2"/>
    <s v="Rio de Janerio"/>
    <s v=""/>
    <s v=""/>
    <n v="98581"/>
    <n v="0"/>
  </r>
  <r>
    <x v="27"/>
    <s v="Wyatt Chin"/>
    <x v="9"/>
    <x v="5"/>
    <s v="Speciality Products"/>
    <x v="1"/>
    <x v="1"/>
    <x v="19"/>
    <x v="18"/>
    <d v="2004-06-07T00:00:00"/>
    <n v="246231"/>
    <n v="0.31"/>
    <x v="0"/>
    <s v="Seattle"/>
    <s v=""/>
    <s v=""/>
    <n v="322562.61"/>
    <n v="76331.61"/>
  </r>
  <r>
    <x v="28"/>
    <s v="Carson Lu"/>
    <x v="11"/>
    <x v="5"/>
    <s v="Speciality Products"/>
    <x v="1"/>
    <x v="1"/>
    <x v="14"/>
    <x v="19"/>
    <d v="1996-12-04T00:00:00"/>
    <n v="99354"/>
    <n v="0.12"/>
    <x v="1"/>
    <s v="Beijing"/>
    <s v=""/>
    <s v=""/>
    <n v="111276.48"/>
    <n v="11922.48"/>
  </r>
  <r>
    <x v="29"/>
    <s v="Dylan Choi"/>
    <x v="9"/>
    <x v="0"/>
    <s v="Corporate"/>
    <x v="1"/>
    <x v="1"/>
    <x v="20"/>
    <x v="14"/>
    <d v="2012-05-11T00:00:00"/>
    <n v="231141"/>
    <n v="0.34"/>
    <x v="1"/>
    <s v="Beijing"/>
    <s v=""/>
    <s v=""/>
    <n v="309728.94"/>
    <n v="78587.94"/>
  </r>
  <r>
    <x v="30"/>
    <s v="Ezekiel Kumar"/>
    <x v="12"/>
    <x v="0"/>
    <s v="Research &amp; Development"/>
    <x v="1"/>
    <x v="1"/>
    <x v="21"/>
    <x v="5"/>
    <d v="2017-06-25T00:00:00"/>
    <n v="54775"/>
    <n v="0"/>
    <x v="0"/>
    <s v="Columbus"/>
    <s v=""/>
    <s v=""/>
    <n v="54775"/>
    <n v="0"/>
  </r>
  <r>
    <x v="31"/>
    <s v="Dominic Guzman"/>
    <x v="7"/>
    <x v="1"/>
    <s v="Manufacturing"/>
    <x v="1"/>
    <x v="3"/>
    <x v="13"/>
    <x v="18"/>
    <d v="2004-05-16T00:00:00"/>
    <n v="55499"/>
    <n v="0"/>
    <x v="2"/>
    <s v="Manaus"/>
    <s v=""/>
    <s v=""/>
    <n v="55499"/>
    <n v="0"/>
  </r>
  <r>
    <x v="32"/>
    <s v="Angel Powell"/>
    <x v="13"/>
    <x v="2"/>
    <s v="Research &amp; Development"/>
    <x v="1"/>
    <x v="2"/>
    <x v="22"/>
    <x v="20"/>
    <d v="2008-07-11T00:00:00"/>
    <n v="66521"/>
    <n v="0"/>
    <x v="0"/>
    <s v="Seattle"/>
    <s v=""/>
    <s v=""/>
    <n v="66521"/>
    <n v="0"/>
  </r>
  <r>
    <x v="33"/>
    <s v="Mateo Vu"/>
    <x v="5"/>
    <x v="2"/>
    <s v="Speciality Products"/>
    <x v="1"/>
    <x v="1"/>
    <x v="23"/>
    <x v="0"/>
    <d v="2016-09-29T00:00:00"/>
    <n v="59100"/>
    <n v="0"/>
    <x v="1"/>
    <s v="Chongqing"/>
    <s v=""/>
    <s v=""/>
    <n v="59100"/>
    <n v="0"/>
  </r>
  <r>
    <x v="34"/>
    <s v="Caroline Jenkins"/>
    <x v="7"/>
    <x v="1"/>
    <s v="Research &amp; Development"/>
    <x v="0"/>
    <x v="2"/>
    <x v="5"/>
    <x v="7"/>
    <d v="2018-05-06T00:00:00"/>
    <n v="49011"/>
    <n v="0"/>
    <x v="0"/>
    <s v="Chicago"/>
    <s v=""/>
    <s v=""/>
    <n v="49011"/>
    <n v="0"/>
  </r>
  <r>
    <x v="35"/>
    <s v="Nora Brown"/>
    <x v="14"/>
    <x v="0"/>
    <s v="Manufacturing"/>
    <x v="0"/>
    <x v="2"/>
    <x v="24"/>
    <x v="15"/>
    <d v="2014-02-11T00:00:00"/>
    <n v="99575"/>
    <n v="0"/>
    <x v="0"/>
    <s v="Austin"/>
    <s v=""/>
    <s v=""/>
    <n v="99575"/>
    <n v="0"/>
  </r>
  <r>
    <x v="36"/>
    <s v="Adeline Huang"/>
    <x v="8"/>
    <x v="5"/>
    <s v="Manufacturing"/>
    <x v="0"/>
    <x v="1"/>
    <x v="8"/>
    <x v="3"/>
    <d v="2019-12-16T00:00:00"/>
    <n v="99989"/>
    <n v="0"/>
    <x v="1"/>
    <s v="Chengdu"/>
    <s v=""/>
    <s v=""/>
    <n v="99989"/>
    <n v="0"/>
  </r>
  <r>
    <x v="37"/>
    <s v="Jackson Perry"/>
    <x v="9"/>
    <x v="6"/>
    <s v="Research &amp; Development"/>
    <x v="1"/>
    <x v="2"/>
    <x v="5"/>
    <x v="3"/>
    <d v="2019-10-20T00:00:00"/>
    <n v="256420"/>
    <n v="0.3"/>
    <x v="0"/>
    <s v="Phoenix"/>
    <s v=""/>
    <s v=""/>
    <n v="333346"/>
    <n v="76926"/>
  </r>
  <r>
    <x v="38"/>
    <s v="Riley Padilla"/>
    <x v="1"/>
    <x v="0"/>
    <s v="Manufacturing"/>
    <x v="0"/>
    <x v="3"/>
    <x v="25"/>
    <x v="11"/>
    <d v="2013-05-15T00:00:00"/>
    <n v="78940"/>
    <n v="0"/>
    <x v="0"/>
    <s v="Miami"/>
    <s v=""/>
    <s v=""/>
    <n v="78940"/>
    <n v="0"/>
  </r>
  <r>
    <x v="39"/>
    <s v="Leah Pena"/>
    <x v="14"/>
    <x v="0"/>
    <s v="Corporate"/>
    <x v="0"/>
    <x v="3"/>
    <x v="4"/>
    <x v="21"/>
    <d v="1994-01-03T00:00:00"/>
    <n v="82872"/>
    <n v="0"/>
    <x v="2"/>
    <s v="Manaus"/>
    <s v=""/>
    <s v=""/>
    <n v="82872"/>
    <n v="0"/>
  </r>
  <r>
    <x v="40"/>
    <s v="Owen Lam"/>
    <x v="15"/>
    <x v="4"/>
    <s v="Speciality Products"/>
    <x v="1"/>
    <x v="1"/>
    <x v="23"/>
    <x v="5"/>
    <d v="2017-05-29T00:00:00"/>
    <n v="86317"/>
    <n v="0"/>
    <x v="1"/>
    <s v="Chengdu"/>
    <s v="2017"/>
    <d v="2017-07-16T00:00:00"/>
    <n v="86317"/>
    <n v="0"/>
  </r>
  <r>
    <x v="41"/>
    <s v="Kennedy Foster"/>
    <x v="6"/>
    <x v="6"/>
    <s v="Speciality Products"/>
    <x v="0"/>
    <x v="2"/>
    <x v="26"/>
    <x v="11"/>
    <d v="2013-11-23T00:00:00"/>
    <n v="113135"/>
    <n v="0.05"/>
    <x v="0"/>
    <s v="Austin"/>
    <s v=""/>
    <s v=""/>
    <n v="118791.75"/>
    <n v="5656.75"/>
  </r>
  <r>
    <x v="42"/>
    <s v="John Moore"/>
    <x v="9"/>
    <x v="0"/>
    <s v="Speciality Products"/>
    <x v="1"/>
    <x v="2"/>
    <x v="27"/>
    <x v="17"/>
    <d v="2005-11-08T00:00:00"/>
    <n v="199808"/>
    <n v="0.32"/>
    <x v="0"/>
    <s v="Seattle"/>
    <s v=""/>
    <s v=""/>
    <n v="263746.56"/>
    <n v="63938.560000000005"/>
  </r>
  <r>
    <x v="43"/>
    <s v="William Vu"/>
    <x v="5"/>
    <x v="2"/>
    <s v="Speciality Products"/>
    <x v="1"/>
    <x v="1"/>
    <x v="17"/>
    <x v="11"/>
    <d v="2013-11-14T00:00:00"/>
    <n v="56037"/>
    <n v="0"/>
    <x v="1"/>
    <s v="Shanghai"/>
    <s v=""/>
    <s v=""/>
    <n v="56037"/>
    <n v="0"/>
  </r>
  <r>
    <x v="44"/>
    <s v="Sadie Washington"/>
    <x v="0"/>
    <x v="6"/>
    <s v="Research &amp; Development"/>
    <x v="0"/>
    <x v="2"/>
    <x v="7"/>
    <x v="3"/>
    <d v="2019-05-24T00:00:00"/>
    <n v="122350"/>
    <n v="0.12"/>
    <x v="0"/>
    <s v="Phoenix"/>
    <s v=""/>
    <s v=""/>
    <n v="137032"/>
    <n v="14682"/>
  </r>
  <r>
    <x v="45"/>
    <s v="Gabriel Holmes"/>
    <x v="14"/>
    <x v="0"/>
    <s v="Research &amp; Development"/>
    <x v="1"/>
    <x v="2"/>
    <x v="28"/>
    <x v="22"/>
    <d v="2010-11-04T00:00:00"/>
    <n v="92952"/>
    <n v="0"/>
    <x v="0"/>
    <s v="Seattle"/>
    <s v=""/>
    <s v=""/>
    <n v="92952"/>
    <n v="0"/>
  </r>
  <r>
    <x v="46"/>
    <s v="Wyatt Rojas"/>
    <x v="3"/>
    <x v="0"/>
    <s v="Corporate"/>
    <x v="1"/>
    <x v="3"/>
    <x v="24"/>
    <x v="11"/>
    <d v="2013-03-20T00:00:00"/>
    <n v="79921"/>
    <n v="0.05"/>
    <x v="0"/>
    <s v="Austin"/>
    <s v=""/>
    <s v=""/>
    <n v="83917.05"/>
    <n v="3996.05"/>
  </r>
  <r>
    <x v="47"/>
    <s v="Eva Coleman"/>
    <x v="2"/>
    <x v="0"/>
    <s v="Research &amp; Development"/>
    <x v="0"/>
    <x v="0"/>
    <x v="17"/>
    <x v="8"/>
    <d v="2009-09-20T00:00:00"/>
    <n v="167199"/>
    <n v="0.2"/>
    <x v="0"/>
    <s v="Seattle"/>
    <s v=""/>
    <s v=""/>
    <n v="200638.8"/>
    <n v="33439.800000000003"/>
  </r>
  <r>
    <x v="48"/>
    <s v="Dominic Clark"/>
    <x v="10"/>
    <x v="5"/>
    <s v="Research &amp; Development"/>
    <x v="1"/>
    <x v="2"/>
    <x v="27"/>
    <x v="14"/>
    <d v="2012-10-17T00:00:00"/>
    <n v="71476"/>
    <n v="0"/>
    <x v="0"/>
    <s v="Phoenix"/>
    <s v=""/>
    <s v=""/>
    <n v="71476"/>
    <n v="0"/>
  </r>
  <r>
    <x v="49"/>
    <s v="Lucy Alexander"/>
    <x v="2"/>
    <x v="5"/>
    <s v="Manufacturing"/>
    <x v="0"/>
    <x v="2"/>
    <x v="15"/>
    <x v="15"/>
    <d v="2014-10-29T00:00:00"/>
    <n v="189420"/>
    <n v="0.2"/>
    <x v="0"/>
    <s v="Seattle"/>
    <s v=""/>
    <s v=""/>
    <n v="227304"/>
    <n v="37884"/>
  </r>
  <r>
    <x v="50"/>
    <s v="Everleigh Washington"/>
    <x v="16"/>
    <x v="4"/>
    <s v="Research &amp; Development"/>
    <x v="0"/>
    <x v="2"/>
    <x v="14"/>
    <x v="23"/>
    <d v="2001-10-20T00:00:00"/>
    <n v="64057"/>
    <n v="0"/>
    <x v="0"/>
    <s v="Phoenix"/>
    <s v=""/>
    <s v=""/>
    <n v="64057"/>
    <n v="0"/>
  </r>
  <r>
    <x v="51"/>
    <s v="Leilani Butler"/>
    <x v="13"/>
    <x v="6"/>
    <s v="Manufacturing"/>
    <x v="0"/>
    <x v="0"/>
    <x v="5"/>
    <x v="9"/>
    <d v="2021-09-21T00:00:00"/>
    <n v="68728"/>
    <n v="0"/>
    <x v="0"/>
    <s v="Phoenix"/>
    <s v=""/>
    <s v=""/>
    <n v="68728"/>
    <n v="0"/>
  </r>
  <r>
    <x v="52"/>
    <s v="Peyton Huang"/>
    <x v="0"/>
    <x v="0"/>
    <s v="Manufacturing"/>
    <x v="0"/>
    <x v="1"/>
    <x v="6"/>
    <x v="9"/>
    <d v="2021-07-02T00:00:00"/>
    <n v="125633"/>
    <n v="0.11"/>
    <x v="1"/>
    <s v="Beijing"/>
    <s v=""/>
    <s v=""/>
    <n v="139452.63"/>
    <n v="13819.63"/>
  </r>
  <r>
    <x v="53"/>
    <s v="John Contreras"/>
    <x v="13"/>
    <x v="6"/>
    <s v="Manufacturing"/>
    <x v="1"/>
    <x v="3"/>
    <x v="25"/>
    <x v="24"/>
    <d v="2011-05-15T00:00:00"/>
    <n v="66889"/>
    <n v="0"/>
    <x v="0"/>
    <s v="Columbus"/>
    <s v=""/>
    <s v=""/>
    <n v="66889"/>
    <n v="0"/>
  </r>
  <r>
    <x v="54"/>
    <s v="Rylee Yu"/>
    <x v="2"/>
    <x v="3"/>
    <s v="Research &amp; Development"/>
    <x v="0"/>
    <x v="1"/>
    <x v="9"/>
    <x v="16"/>
    <d v="2015-09-29T00:00:00"/>
    <n v="178700"/>
    <n v="0.28999999999999998"/>
    <x v="0"/>
    <s v="Seattle"/>
    <s v=""/>
    <s v=""/>
    <n v="230523"/>
    <n v="51823"/>
  </r>
  <r>
    <x v="55"/>
    <s v="Piper Lewis"/>
    <x v="17"/>
    <x v="5"/>
    <s v="Research &amp; Development"/>
    <x v="0"/>
    <x v="2"/>
    <x v="29"/>
    <x v="7"/>
    <d v="2018-12-22T00:00:00"/>
    <n v="83990"/>
    <n v="0"/>
    <x v="0"/>
    <s v="Chicago"/>
    <s v=""/>
    <s v=""/>
    <n v="83990"/>
    <n v="0"/>
  </r>
  <r>
    <x v="56"/>
    <s v="Stella Alexander"/>
    <x v="18"/>
    <x v="5"/>
    <s v="Corporate"/>
    <x v="0"/>
    <x v="2"/>
    <x v="27"/>
    <x v="17"/>
    <d v="2005-12-10T00:00:00"/>
    <n v="102043"/>
    <n v="0"/>
    <x v="0"/>
    <s v="Chicago"/>
    <s v=""/>
    <s v=""/>
    <n v="102043"/>
    <n v="0"/>
  </r>
  <r>
    <x v="57"/>
    <s v="Addison Do"/>
    <x v="19"/>
    <x v="5"/>
    <s v="Manufacturing"/>
    <x v="0"/>
    <x v="1"/>
    <x v="30"/>
    <x v="23"/>
    <d v="2001-05-30T00:00:00"/>
    <n v="90678"/>
    <n v="0"/>
    <x v="0"/>
    <s v="Columbus"/>
    <s v=""/>
    <s v=""/>
    <n v="90678"/>
    <n v="0"/>
  </r>
  <r>
    <x v="58"/>
    <s v="Zoey Jackson"/>
    <x v="20"/>
    <x v="4"/>
    <s v="Manufacturing"/>
    <x v="0"/>
    <x v="0"/>
    <x v="30"/>
    <x v="20"/>
    <d v="2008-08-21T00:00:00"/>
    <n v="59067"/>
    <n v="0"/>
    <x v="0"/>
    <s v="Miami"/>
    <s v=""/>
    <s v=""/>
    <n v="59067"/>
    <n v="0"/>
  </r>
  <r>
    <x v="59"/>
    <s v="John Chow"/>
    <x v="0"/>
    <x v="6"/>
    <s v="Research &amp; Development"/>
    <x v="1"/>
    <x v="1"/>
    <x v="15"/>
    <x v="9"/>
    <d v="2021-03-11T00:00:00"/>
    <n v="135062"/>
    <n v="0.15"/>
    <x v="1"/>
    <s v="Chengdu"/>
    <s v=""/>
    <s v=""/>
    <n v="155321.29999999999"/>
    <n v="20259.3"/>
  </r>
  <r>
    <x v="60"/>
    <s v="Ava Ayala"/>
    <x v="0"/>
    <x v="0"/>
    <s v="Corporate"/>
    <x v="0"/>
    <x v="3"/>
    <x v="0"/>
    <x v="2"/>
    <d v="2006-08-16T00:00:00"/>
    <n v="159044"/>
    <n v="0.1"/>
    <x v="2"/>
    <s v="Manaus"/>
    <s v=""/>
    <s v=""/>
    <n v="174948.4"/>
    <n v="15904.400000000001"/>
  </r>
  <r>
    <x v="61"/>
    <s v="Natalia Salazar"/>
    <x v="4"/>
    <x v="3"/>
    <s v="Manufacturing"/>
    <x v="0"/>
    <x v="3"/>
    <x v="18"/>
    <x v="3"/>
    <d v="2019-01-02T00:00:00"/>
    <n v="74691"/>
    <n v="0"/>
    <x v="2"/>
    <s v="Manaus"/>
    <s v="2020"/>
    <d v="2020-07-08T00:00:00"/>
    <n v="74691"/>
    <n v="0"/>
  </r>
  <r>
    <x v="62"/>
    <s v="Skylar Carrillo"/>
    <x v="11"/>
    <x v="5"/>
    <s v="Corporate"/>
    <x v="0"/>
    <x v="3"/>
    <x v="18"/>
    <x v="20"/>
    <d v="2008-12-18T00:00:00"/>
    <n v="92753"/>
    <n v="0.13"/>
    <x v="0"/>
    <s v="Austin"/>
    <s v="2021"/>
    <d v="2021-06-24T00:00:00"/>
    <n v="104810.89"/>
    <n v="12057.890000000001"/>
  </r>
  <r>
    <x v="63"/>
    <s v="Christian Sanders"/>
    <x v="9"/>
    <x v="4"/>
    <s v="Speciality Products"/>
    <x v="1"/>
    <x v="0"/>
    <x v="15"/>
    <x v="11"/>
    <d v="2013-08-07T00:00:00"/>
    <n v="236946"/>
    <n v="0.37"/>
    <x v="0"/>
    <s v="Seattle"/>
    <s v=""/>
    <s v=""/>
    <n v="324616.02"/>
    <n v="87670.02"/>
  </r>
  <r>
    <x v="64"/>
    <s v="Penelope Coleman"/>
    <x v="7"/>
    <x v="1"/>
    <s v="Corporate"/>
    <x v="0"/>
    <x v="0"/>
    <x v="9"/>
    <x v="9"/>
    <d v="2021-08-27T00:00:00"/>
    <n v="48906"/>
    <n v="0"/>
    <x v="0"/>
    <s v="Miami"/>
    <s v=""/>
    <s v=""/>
    <n v="48906"/>
    <n v="0"/>
  </r>
  <r>
    <x v="65"/>
    <s v="Piper Richardson"/>
    <x v="4"/>
    <x v="2"/>
    <s v="Corporate"/>
    <x v="0"/>
    <x v="2"/>
    <x v="31"/>
    <x v="20"/>
    <d v="2008-01-27T00:00:00"/>
    <n v="80024"/>
    <n v="0"/>
    <x v="0"/>
    <s v="Columbus"/>
    <s v=""/>
    <s v=""/>
    <n v="80024"/>
    <n v="0"/>
  </r>
  <r>
    <x v="66"/>
    <s v="Everly Walker"/>
    <x v="16"/>
    <x v="4"/>
    <s v="Speciality Products"/>
    <x v="0"/>
    <x v="2"/>
    <x v="12"/>
    <x v="8"/>
    <d v="2009-10-23T00:00:00"/>
    <n v="54415"/>
    <n v="0"/>
    <x v="0"/>
    <s v="Seattle"/>
    <s v="2014"/>
    <d v="2014-01-22T00:00:00"/>
    <n v="54415"/>
    <n v="0"/>
  </r>
  <r>
    <x v="67"/>
    <s v="Aurora Ali"/>
    <x v="6"/>
    <x v="6"/>
    <s v="Research &amp; Development"/>
    <x v="0"/>
    <x v="1"/>
    <x v="23"/>
    <x v="0"/>
    <d v="2016-04-24T00:00:00"/>
    <n v="120341"/>
    <n v="7.0000000000000007E-2"/>
    <x v="0"/>
    <s v="Seattle"/>
    <s v=""/>
    <s v=""/>
    <n v="128764.87"/>
    <n v="8423.8700000000008"/>
  </r>
  <r>
    <x v="68"/>
    <s v="Penelope Guerrero"/>
    <x v="9"/>
    <x v="0"/>
    <s v="Speciality Products"/>
    <x v="0"/>
    <x v="3"/>
    <x v="19"/>
    <x v="8"/>
    <d v="2009-08-04T00:00:00"/>
    <n v="208415"/>
    <n v="0.35"/>
    <x v="0"/>
    <s v="Seattle"/>
    <s v=""/>
    <s v=""/>
    <n v="281360.25"/>
    <n v="72945.25"/>
  </r>
  <r>
    <x v="69"/>
    <s v="Anna Mehta"/>
    <x v="21"/>
    <x v="0"/>
    <s v="Speciality Products"/>
    <x v="0"/>
    <x v="1"/>
    <x v="24"/>
    <x v="6"/>
    <d v="2020-01-05T00:00:00"/>
    <n v="78844"/>
    <n v="0"/>
    <x v="0"/>
    <s v="Seattle"/>
    <s v=""/>
    <s v=""/>
    <n v="78844"/>
    <n v="0"/>
  </r>
  <r>
    <x v="70"/>
    <s v="William Foster"/>
    <x v="17"/>
    <x v="5"/>
    <s v="Manufacturing"/>
    <x v="1"/>
    <x v="2"/>
    <x v="32"/>
    <x v="12"/>
    <d v="2002-05-23T00:00:00"/>
    <n v="76354"/>
    <n v="0"/>
    <x v="0"/>
    <s v="Phoenix"/>
    <s v="2021"/>
    <d v="2021-09-26T00:00:00"/>
    <n v="76354"/>
    <n v="0"/>
  </r>
  <r>
    <x v="71"/>
    <s v="Jade Rojas"/>
    <x v="2"/>
    <x v="1"/>
    <s v="Speciality Products"/>
    <x v="0"/>
    <x v="3"/>
    <x v="17"/>
    <x v="3"/>
    <d v="2019-01-28T00:00:00"/>
    <n v="165927"/>
    <n v="0.2"/>
    <x v="0"/>
    <s v="Phoenix"/>
    <s v=""/>
    <s v=""/>
    <n v="199112.4"/>
    <n v="33185.4"/>
  </r>
  <r>
    <x v="72"/>
    <s v="Isla Espinoza"/>
    <x v="6"/>
    <x v="3"/>
    <s v="Speciality Products"/>
    <x v="0"/>
    <x v="3"/>
    <x v="31"/>
    <x v="9"/>
    <d v="2021-11-16T00:00:00"/>
    <n v="109812"/>
    <n v="0.09"/>
    <x v="2"/>
    <s v="Manaus"/>
    <s v=""/>
    <s v=""/>
    <n v="119695.08"/>
    <n v="9883.08"/>
  </r>
  <r>
    <x v="73"/>
    <s v="David Chu"/>
    <x v="8"/>
    <x v="5"/>
    <s v="Corporate"/>
    <x v="1"/>
    <x v="1"/>
    <x v="0"/>
    <x v="25"/>
    <d v="1998-09-03T00:00:00"/>
    <n v="86299"/>
    <n v="0"/>
    <x v="0"/>
    <s v="Seattle"/>
    <s v=""/>
    <s v=""/>
    <n v="86299"/>
    <n v="0"/>
  </r>
  <r>
    <x v="74"/>
    <s v="Thomas Padilla"/>
    <x v="9"/>
    <x v="6"/>
    <s v="Research &amp; Development"/>
    <x v="1"/>
    <x v="3"/>
    <x v="4"/>
    <x v="13"/>
    <d v="2003-07-26T00:00:00"/>
    <n v="206624"/>
    <n v="0.4"/>
    <x v="2"/>
    <s v="Sao Paulo"/>
    <s v=""/>
    <s v=""/>
    <n v="289273.59999999998"/>
    <n v="82649.600000000006"/>
  </r>
  <r>
    <x v="75"/>
    <s v="Miles Salazar"/>
    <x v="12"/>
    <x v="0"/>
    <s v="Manufacturing"/>
    <x v="1"/>
    <x v="3"/>
    <x v="9"/>
    <x v="22"/>
    <d v="2010-12-23T00:00:00"/>
    <n v="53215"/>
    <n v="0"/>
    <x v="2"/>
    <s v="Sao Paulo"/>
    <s v="2014"/>
    <d v="2014-03-27T00:00:00"/>
    <n v="53215"/>
    <n v="0"/>
  </r>
  <r>
    <x v="76"/>
    <s v="Mila Hong"/>
    <x v="22"/>
    <x v="5"/>
    <s v="Research &amp; Development"/>
    <x v="0"/>
    <x v="1"/>
    <x v="23"/>
    <x v="5"/>
    <d v="2017-05-22T00:00:00"/>
    <n v="86858"/>
    <n v="0"/>
    <x v="1"/>
    <s v="Chongqing"/>
    <s v="2017"/>
    <d v="2017-10-08T00:00:00"/>
    <n v="86858"/>
    <n v="0"/>
  </r>
  <r>
    <x v="77"/>
    <s v="Benjamin Moua"/>
    <x v="3"/>
    <x v="0"/>
    <s v="Manufacturing"/>
    <x v="1"/>
    <x v="1"/>
    <x v="28"/>
    <x v="26"/>
    <d v="2007-07-02T00:00:00"/>
    <n v="93971"/>
    <n v="0.08"/>
    <x v="1"/>
    <s v="Chongqing"/>
    <s v=""/>
    <s v=""/>
    <n v="101488.68"/>
    <n v="7517.68"/>
  </r>
  <r>
    <x v="78"/>
    <s v="Samuel Morales"/>
    <x v="13"/>
    <x v="1"/>
    <s v="Corporate"/>
    <x v="1"/>
    <x v="3"/>
    <x v="8"/>
    <x v="16"/>
    <d v="2015-06-27T00:00:00"/>
    <n v="57008"/>
    <n v="0"/>
    <x v="0"/>
    <s v="Phoenix"/>
    <s v=""/>
    <s v=""/>
    <n v="57008"/>
    <n v="0"/>
  </r>
  <r>
    <x v="79"/>
    <s v="John Soto"/>
    <x v="0"/>
    <x v="1"/>
    <s v="Manufacturing"/>
    <x v="1"/>
    <x v="3"/>
    <x v="33"/>
    <x v="16"/>
    <d v="2015-09-23T00:00:00"/>
    <n v="141899"/>
    <n v="0.15"/>
    <x v="0"/>
    <s v="Phoenix"/>
    <s v=""/>
    <s v=""/>
    <n v="163183.85"/>
    <n v="21284.85"/>
  </r>
  <r>
    <x v="80"/>
    <s v="Joseph Martin"/>
    <x v="13"/>
    <x v="6"/>
    <s v="Corporate"/>
    <x v="1"/>
    <x v="0"/>
    <x v="12"/>
    <x v="0"/>
    <d v="2016-09-13T00:00:00"/>
    <n v="64847"/>
    <n v="0"/>
    <x v="0"/>
    <s v="Miami"/>
    <s v=""/>
    <s v=""/>
    <n v="64847"/>
    <n v="0"/>
  </r>
  <r>
    <x v="81"/>
    <s v="Jose Ross"/>
    <x v="11"/>
    <x v="5"/>
    <s v="Research &amp; Development"/>
    <x v="1"/>
    <x v="2"/>
    <x v="26"/>
    <x v="27"/>
    <d v="1992-04-08T00:00:00"/>
    <n v="116878"/>
    <n v="0.11"/>
    <x v="0"/>
    <s v="Miami"/>
    <s v=""/>
    <s v=""/>
    <n v="129734.58"/>
    <n v="12856.58"/>
  </r>
  <r>
    <x v="82"/>
    <s v="Parker James"/>
    <x v="10"/>
    <x v="5"/>
    <s v="Speciality Products"/>
    <x v="1"/>
    <x v="0"/>
    <x v="15"/>
    <x v="17"/>
    <d v="2005-02-05T00:00:00"/>
    <n v="70505"/>
    <n v="0"/>
    <x v="0"/>
    <s v="Austin"/>
    <s v=""/>
    <s v=""/>
    <n v="70505"/>
    <n v="0"/>
  </r>
  <r>
    <x v="83"/>
    <s v="Everleigh Fernandez"/>
    <x v="2"/>
    <x v="5"/>
    <s v="Research &amp; Development"/>
    <x v="0"/>
    <x v="3"/>
    <x v="23"/>
    <x v="0"/>
    <d v="2016-05-22T00:00:00"/>
    <n v="189702"/>
    <n v="0.28000000000000003"/>
    <x v="2"/>
    <s v="Manaus"/>
    <s v="2020"/>
    <d v="2020-12-21T00:00:00"/>
    <n v="242818.56"/>
    <n v="53116.560000000005"/>
  </r>
  <r>
    <x v="84"/>
    <s v="Lincoln Hall"/>
    <x v="2"/>
    <x v="3"/>
    <s v="Speciality Products"/>
    <x v="1"/>
    <x v="2"/>
    <x v="3"/>
    <x v="6"/>
    <d v="2020-07-28T00:00:00"/>
    <n v="180664"/>
    <n v="0.27"/>
    <x v="0"/>
    <s v="Chicago"/>
    <s v=""/>
    <s v=""/>
    <n v="229443.28"/>
    <n v="48779.280000000006"/>
  </r>
  <r>
    <x v="85"/>
    <s v="Willow Mai"/>
    <x v="20"/>
    <x v="4"/>
    <s v="Manufacturing"/>
    <x v="0"/>
    <x v="1"/>
    <x v="15"/>
    <x v="13"/>
    <d v="2003-12-17T00:00:00"/>
    <n v="48345"/>
    <n v="0"/>
    <x v="1"/>
    <s v="Chengdu"/>
    <s v=""/>
    <s v=""/>
    <n v="48345"/>
    <n v="0"/>
  </r>
  <r>
    <x v="86"/>
    <s v="Jack Cheng"/>
    <x v="2"/>
    <x v="4"/>
    <s v="Manufacturing"/>
    <x v="1"/>
    <x v="1"/>
    <x v="34"/>
    <x v="15"/>
    <d v="2014-01-16T00:00:00"/>
    <n v="152214"/>
    <n v="0.3"/>
    <x v="1"/>
    <s v="Beijing"/>
    <s v=""/>
    <s v=""/>
    <n v="197878.2"/>
    <n v="45664.2"/>
  </r>
  <r>
    <x v="87"/>
    <s v="Genesis Navarro"/>
    <x v="21"/>
    <x v="0"/>
    <s v="Corporate"/>
    <x v="0"/>
    <x v="3"/>
    <x v="12"/>
    <x v="8"/>
    <d v="2009-04-28T00:00:00"/>
    <n v="69803"/>
    <n v="0"/>
    <x v="2"/>
    <s v="Manaus"/>
    <s v=""/>
    <s v=""/>
    <n v="69803"/>
    <n v="0"/>
  </r>
  <r>
    <x v="88"/>
    <s v="Eliza Hernandez"/>
    <x v="23"/>
    <x v="0"/>
    <s v="Corporate"/>
    <x v="0"/>
    <x v="3"/>
    <x v="35"/>
    <x v="3"/>
    <d v="2019-07-04T00:00:00"/>
    <n v="76588"/>
    <n v="0"/>
    <x v="2"/>
    <s v="Rio de Janerio"/>
    <s v=""/>
    <s v=""/>
    <n v="76588"/>
    <n v="0"/>
  </r>
  <r>
    <x v="89"/>
    <s v="Gabriel Brooks"/>
    <x v="24"/>
    <x v="0"/>
    <s v="Manufacturing"/>
    <x v="1"/>
    <x v="2"/>
    <x v="7"/>
    <x v="7"/>
    <d v="2018-12-10T00:00:00"/>
    <n v="84596"/>
    <n v="0"/>
    <x v="0"/>
    <s v="Miami"/>
    <s v=""/>
    <s v=""/>
    <n v="84596"/>
    <n v="0"/>
  </r>
  <r>
    <x v="90"/>
    <s v="Jack Huynh"/>
    <x v="6"/>
    <x v="6"/>
    <s v="Research &amp; Development"/>
    <x v="1"/>
    <x v="1"/>
    <x v="5"/>
    <x v="7"/>
    <d v="2018-09-25T00:00:00"/>
    <n v="114441"/>
    <n v="0.1"/>
    <x v="1"/>
    <s v="Chongqing"/>
    <s v="2019"/>
    <d v="2019-12-22T00:00:00"/>
    <n v="125885.1"/>
    <n v="11444.1"/>
  </r>
  <r>
    <x v="91"/>
    <s v="Everly Chow"/>
    <x v="0"/>
    <x v="1"/>
    <s v="Speciality Products"/>
    <x v="0"/>
    <x v="1"/>
    <x v="29"/>
    <x v="7"/>
    <d v="2018-04-21T00:00:00"/>
    <n v="140402"/>
    <n v="0.15"/>
    <x v="1"/>
    <s v="Beijing"/>
    <s v=""/>
    <s v=""/>
    <n v="161462.29999999999"/>
    <n v="21060.3"/>
  </r>
  <r>
    <x v="92"/>
    <s v="Amelia Salazar"/>
    <x v="13"/>
    <x v="1"/>
    <s v="Corporate"/>
    <x v="0"/>
    <x v="3"/>
    <x v="3"/>
    <x v="3"/>
    <d v="2019-04-23T00:00:00"/>
    <n v="59817"/>
    <n v="0"/>
    <x v="2"/>
    <s v="Sao Paulo"/>
    <s v=""/>
    <s v=""/>
    <n v="59817"/>
    <n v="0"/>
  </r>
  <r>
    <x v="93"/>
    <s v="Xavier Zheng"/>
    <x v="5"/>
    <x v="2"/>
    <s v="Manufacturing"/>
    <x v="1"/>
    <x v="1"/>
    <x v="11"/>
    <x v="5"/>
    <d v="2017-07-22T00:00:00"/>
    <n v="55854"/>
    <n v="0"/>
    <x v="0"/>
    <s v="Austin"/>
    <s v=""/>
    <s v=""/>
    <n v="55854"/>
    <n v="0"/>
  </r>
  <r>
    <x v="94"/>
    <s v="Matthew Chau"/>
    <x v="15"/>
    <x v="4"/>
    <s v="Research &amp; Development"/>
    <x v="1"/>
    <x v="1"/>
    <x v="26"/>
    <x v="12"/>
    <d v="2002-11-16T00:00:00"/>
    <n v="95998"/>
    <n v="0"/>
    <x v="0"/>
    <s v="Seattle"/>
    <s v=""/>
    <s v=""/>
    <n v="95998"/>
    <n v="0"/>
  </r>
  <r>
    <x v="95"/>
    <s v="Mia Cheng"/>
    <x v="0"/>
    <x v="2"/>
    <s v="Manufacturing"/>
    <x v="0"/>
    <x v="1"/>
    <x v="8"/>
    <x v="16"/>
    <d v="2015-04-22T00:00:00"/>
    <n v="154941"/>
    <n v="0.13"/>
    <x v="0"/>
    <s v="Phoenix"/>
    <s v=""/>
    <s v=""/>
    <n v="175083.33000000002"/>
    <n v="20142.330000000002"/>
  </r>
  <r>
    <x v="96"/>
    <s v="Rylee Yu"/>
    <x v="9"/>
    <x v="1"/>
    <s v="Speciality Products"/>
    <x v="0"/>
    <x v="1"/>
    <x v="36"/>
    <x v="24"/>
    <d v="2011-07-10T00:00:00"/>
    <n v="247022"/>
    <n v="0.3"/>
    <x v="1"/>
    <s v="Beijing"/>
    <s v=""/>
    <s v=""/>
    <n v="321128.59999999998"/>
    <n v="74106.599999999991"/>
  </r>
  <r>
    <x v="97"/>
    <s v="Zoe Romero"/>
    <x v="23"/>
    <x v="0"/>
    <s v="Manufacturing"/>
    <x v="0"/>
    <x v="3"/>
    <x v="24"/>
    <x v="9"/>
    <d v="2021-10-05T00:00:00"/>
    <n v="88072"/>
    <n v="0"/>
    <x v="2"/>
    <s v="Sao Paulo"/>
    <s v=""/>
    <s v=""/>
    <n v="88072"/>
    <n v="0"/>
  </r>
  <r>
    <x v="98"/>
    <s v="Nolan Bui"/>
    <x v="3"/>
    <x v="0"/>
    <s v="Research &amp; Development"/>
    <x v="1"/>
    <x v="1"/>
    <x v="21"/>
    <x v="6"/>
    <d v="2020-05-26T00:00:00"/>
    <n v="67925"/>
    <n v="0.08"/>
    <x v="1"/>
    <s v="Shanghai"/>
    <s v=""/>
    <s v=""/>
    <n v="73359"/>
    <n v="5434"/>
  </r>
  <r>
    <x v="99"/>
    <s v="Nevaeh Jones"/>
    <x v="9"/>
    <x v="2"/>
    <s v="Manufacturing"/>
    <x v="0"/>
    <x v="2"/>
    <x v="11"/>
    <x v="6"/>
    <d v="2020-08-20T00:00:00"/>
    <n v="219693"/>
    <n v="0.3"/>
    <x v="0"/>
    <s v="Austin"/>
    <s v=""/>
    <s v=""/>
    <n v="285600.90000000002"/>
    <n v="65907.899999999994"/>
  </r>
  <r>
    <x v="100"/>
    <s v="Samantha Adams"/>
    <x v="22"/>
    <x v="5"/>
    <s v="Research &amp; Development"/>
    <x v="0"/>
    <x v="2"/>
    <x v="15"/>
    <x v="11"/>
    <d v="2013-04-22T00:00:00"/>
    <n v="61773"/>
    <n v="0"/>
    <x v="0"/>
    <s v="Seattle"/>
    <s v=""/>
    <s v=""/>
    <n v="61773"/>
    <n v="0"/>
  </r>
  <r>
    <x v="101"/>
    <s v="Madeline Shin"/>
    <x v="3"/>
    <x v="0"/>
    <s v="Speciality Products"/>
    <x v="0"/>
    <x v="1"/>
    <x v="35"/>
    <x v="26"/>
    <d v="2007-01-09T00:00:00"/>
    <n v="74546"/>
    <n v="0.09"/>
    <x v="0"/>
    <s v="Seattle"/>
    <s v=""/>
    <s v=""/>
    <n v="81255.14"/>
    <n v="6709.1399999999994"/>
  </r>
  <r>
    <x v="102"/>
    <s v="Noah King"/>
    <x v="25"/>
    <x v="5"/>
    <s v="Speciality Products"/>
    <x v="1"/>
    <x v="0"/>
    <x v="16"/>
    <x v="16"/>
    <d v="2015-01-27T00:00:00"/>
    <n v="62575"/>
    <n v="0"/>
    <x v="0"/>
    <s v="Miami"/>
    <s v=""/>
    <s v=""/>
    <n v="62575"/>
    <n v="0"/>
  </r>
  <r>
    <x v="103"/>
    <s v="Leilani Chow"/>
    <x v="2"/>
    <x v="4"/>
    <s v="Corporate"/>
    <x v="0"/>
    <x v="1"/>
    <x v="5"/>
    <x v="9"/>
    <d v="2021-02-23T00:00:00"/>
    <n v="199041"/>
    <n v="0.16"/>
    <x v="1"/>
    <s v="Beijing"/>
    <s v=""/>
    <s v=""/>
    <n v="230887.56"/>
    <n v="31846.560000000001"/>
  </r>
  <r>
    <x v="104"/>
    <s v="Connor Simmons"/>
    <x v="13"/>
    <x v="3"/>
    <s v="Speciality Products"/>
    <x v="1"/>
    <x v="2"/>
    <x v="0"/>
    <x v="26"/>
    <d v="2007-04-05T00:00:00"/>
    <n v="52310"/>
    <n v="0"/>
    <x v="0"/>
    <s v="Miami"/>
    <s v="2018"/>
    <d v="2018-10-12T00:00:00"/>
    <n v="52310"/>
    <n v="0"/>
  </r>
  <r>
    <x v="105"/>
    <s v="Grayson Cooper"/>
    <x v="0"/>
    <x v="1"/>
    <s v="Speciality Products"/>
    <x v="1"/>
    <x v="0"/>
    <x v="14"/>
    <x v="11"/>
    <d v="2013-06-29T00:00:00"/>
    <n v="159571"/>
    <n v="0.1"/>
    <x v="0"/>
    <s v="Columbus"/>
    <s v=""/>
    <s v=""/>
    <n v="175528.1"/>
    <n v="15957.1"/>
  </r>
  <r>
    <x v="106"/>
    <s v="Ivy Soto"/>
    <x v="17"/>
    <x v="5"/>
    <s v="Research &amp; Development"/>
    <x v="0"/>
    <x v="3"/>
    <x v="2"/>
    <x v="1"/>
    <d v="1997-10-23T00:00:00"/>
    <n v="91763"/>
    <n v="0"/>
    <x v="0"/>
    <s v="Austin"/>
    <s v=""/>
    <s v=""/>
    <n v="91763"/>
    <n v="0"/>
  </r>
  <r>
    <x v="107"/>
    <s v="Aurora Simmons"/>
    <x v="25"/>
    <x v="5"/>
    <s v="Corporate"/>
    <x v="0"/>
    <x v="2"/>
    <x v="10"/>
    <x v="4"/>
    <d v="1995-12-22T00:00:00"/>
    <n v="96475"/>
    <n v="0"/>
    <x v="0"/>
    <s v="Austin"/>
    <s v=""/>
    <s v=""/>
    <n v="96475"/>
    <n v="0"/>
  </r>
  <r>
    <x v="108"/>
    <s v="Andrew Thomas"/>
    <x v="8"/>
    <x v="5"/>
    <s v="Manufacturing"/>
    <x v="1"/>
    <x v="2"/>
    <x v="9"/>
    <x v="0"/>
    <d v="2016-12-02T00:00:00"/>
    <n v="113781"/>
    <n v="0"/>
    <x v="0"/>
    <s v="Columbus"/>
    <s v=""/>
    <s v=""/>
    <n v="113781"/>
    <n v="0"/>
  </r>
  <r>
    <x v="109"/>
    <s v="Ezekiel Desai"/>
    <x v="2"/>
    <x v="1"/>
    <s v="Research &amp; Development"/>
    <x v="1"/>
    <x v="1"/>
    <x v="34"/>
    <x v="13"/>
    <d v="2003-01-15T00:00:00"/>
    <n v="166599"/>
    <n v="0.26"/>
    <x v="0"/>
    <s v="Seattle"/>
    <s v=""/>
    <s v=""/>
    <n v="209914.74"/>
    <n v="43315.74"/>
  </r>
  <r>
    <x v="110"/>
    <s v="Gabriella Gupta"/>
    <x v="26"/>
    <x v="2"/>
    <s v="Corporate"/>
    <x v="0"/>
    <x v="1"/>
    <x v="12"/>
    <x v="17"/>
    <d v="2005-02-15T00:00:00"/>
    <n v="95372"/>
    <n v="0"/>
    <x v="1"/>
    <s v="Shanghai"/>
    <s v=""/>
    <s v=""/>
    <n v="95372"/>
    <n v="0"/>
  </r>
  <r>
    <x v="111"/>
    <s v="Skylar Liu"/>
    <x v="2"/>
    <x v="0"/>
    <s v="Research &amp; Development"/>
    <x v="0"/>
    <x v="1"/>
    <x v="7"/>
    <x v="6"/>
    <d v="2020-08-09T00:00:00"/>
    <n v="161203"/>
    <n v="0.15"/>
    <x v="1"/>
    <s v="Chengdu"/>
    <s v=""/>
    <s v=""/>
    <n v="185383.45"/>
    <n v="24180.45"/>
  </r>
  <r>
    <x v="112"/>
    <s v="Nova Coleman"/>
    <x v="27"/>
    <x v="0"/>
    <s v="Manufacturing"/>
    <x v="0"/>
    <x v="2"/>
    <x v="18"/>
    <x v="2"/>
    <d v="2006-12-13T00:00:00"/>
    <n v="74738"/>
    <n v="0"/>
    <x v="0"/>
    <s v="Miami"/>
    <s v=""/>
    <s v=""/>
    <n v="74738"/>
    <n v="0"/>
  </r>
  <r>
    <x v="113"/>
    <s v="Evelyn Dinh"/>
    <x v="2"/>
    <x v="2"/>
    <s v="Research &amp; Development"/>
    <x v="0"/>
    <x v="1"/>
    <x v="12"/>
    <x v="7"/>
    <d v="2018-08-10T00:00:00"/>
    <n v="171173"/>
    <n v="0.21"/>
    <x v="0"/>
    <s v="Columbus"/>
    <s v=""/>
    <s v=""/>
    <n v="207119.33000000002"/>
    <n v="35946.33"/>
  </r>
  <r>
    <x v="114"/>
    <s v="Brooks Marquez"/>
    <x v="9"/>
    <x v="2"/>
    <s v="Corporate"/>
    <x v="1"/>
    <x v="3"/>
    <x v="22"/>
    <x v="3"/>
    <d v="2019-09-24T00:00:00"/>
    <n v="201464"/>
    <n v="0.37"/>
    <x v="0"/>
    <s v="Chicago"/>
    <s v=""/>
    <s v=""/>
    <n v="276005.68"/>
    <n v="74541.679999999993"/>
  </r>
  <r>
    <x v="115"/>
    <s v="Connor Joseph"/>
    <x v="2"/>
    <x v="4"/>
    <s v="Corporate"/>
    <x v="1"/>
    <x v="2"/>
    <x v="2"/>
    <x v="25"/>
    <d v="1998-07-22T00:00:00"/>
    <n v="174895"/>
    <n v="0.15"/>
    <x v="0"/>
    <s v="Chicago"/>
    <s v=""/>
    <s v=""/>
    <n v="201129.25"/>
    <n v="26234.25"/>
  </r>
  <r>
    <x v="116"/>
    <s v="Mia Lam"/>
    <x v="0"/>
    <x v="0"/>
    <s v="Manufacturing"/>
    <x v="0"/>
    <x v="1"/>
    <x v="37"/>
    <x v="2"/>
    <d v="2006-04-18T00:00:00"/>
    <n v="134486"/>
    <n v="0.14000000000000001"/>
    <x v="0"/>
    <s v="Austin"/>
    <s v=""/>
    <s v=""/>
    <n v="153314.04"/>
    <n v="18828.04"/>
  </r>
  <r>
    <x v="117"/>
    <s v="Scarlett Rodriguez"/>
    <x v="4"/>
    <x v="1"/>
    <s v="Manufacturing"/>
    <x v="0"/>
    <x v="3"/>
    <x v="33"/>
    <x v="26"/>
    <d v="2007-02-24T00:00:00"/>
    <n v="71699"/>
    <n v="0"/>
    <x v="2"/>
    <s v="Manaus"/>
    <s v=""/>
    <s v=""/>
    <n v="71699"/>
    <n v="0"/>
  </r>
  <r>
    <x v="118"/>
    <s v="Cora Rivera"/>
    <x v="4"/>
    <x v="6"/>
    <s v="Corporate"/>
    <x v="0"/>
    <x v="3"/>
    <x v="34"/>
    <x v="9"/>
    <d v="2021-01-02T00:00:00"/>
    <n v="94430"/>
    <n v="0"/>
    <x v="0"/>
    <s v="Seattle"/>
    <s v=""/>
    <s v=""/>
    <n v="94430"/>
    <n v="0"/>
  </r>
  <r>
    <x v="119"/>
    <s v="Liam Jung"/>
    <x v="6"/>
    <x v="1"/>
    <s v="Corporate"/>
    <x v="1"/>
    <x v="1"/>
    <x v="38"/>
    <x v="22"/>
    <d v="2010-01-14T00:00:00"/>
    <n v="103504"/>
    <n v="7.0000000000000007E-2"/>
    <x v="1"/>
    <s v="Chengdu"/>
    <s v=""/>
    <s v=""/>
    <n v="110749.28"/>
    <n v="7245.2800000000007"/>
  </r>
  <r>
    <x v="120"/>
    <s v="Sophia Huynh"/>
    <x v="14"/>
    <x v="0"/>
    <s v="Manufacturing"/>
    <x v="0"/>
    <x v="1"/>
    <x v="0"/>
    <x v="17"/>
    <d v="2005-08-09T00:00:00"/>
    <n v="92771"/>
    <n v="0"/>
    <x v="0"/>
    <s v="Miami"/>
    <s v=""/>
    <s v=""/>
    <n v="92771"/>
    <n v="0"/>
  </r>
  <r>
    <x v="121"/>
    <s v="Athena Carrillo"/>
    <x v="13"/>
    <x v="1"/>
    <s v="Speciality Products"/>
    <x v="0"/>
    <x v="3"/>
    <x v="38"/>
    <x v="2"/>
    <d v="2006-04-06T00:00:00"/>
    <n v="71531"/>
    <n v="0"/>
    <x v="0"/>
    <s v="Columbus"/>
    <s v=""/>
    <s v=""/>
    <n v="71531"/>
    <n v="0"/>
  </r>
  <r>
    <x v="122"/>
    <s v="Greyson Sanders"/>
    <x v="21"/>
    <x v="0"/>
    <s v="Speciality Products"/>
    <x v="1"/>
    <x v="0"/>
    <x v="21"/>
    <x v="3"/>
    <d v="2019-03-06T00:00:00"/>
    <n v="90304"/>
    <n v="0"/>
    <x v="0"/>
    <s v="Chicago"/>
    <s v=""/>
    <s v=""/>
    <n v="90304"/>
    <n v="0"/>
  </r>
  <r>
    <x v="123"/>
    <s v="Vivian Lewis"/>
    <x v="6"/>
    <x v="6"/>
    <s v="Manufacturing"/>
    <x v="0"/>
    <x v="2"/>
    <x v="13"/>
    <x v="24"/>
    <d v="2011-09-07T00:00:00"/>
    <n v="104903"/>
    <n v="0.1"/>
    <x v="0"/>
    <s v="Columbus"/>
    <s v=""/>
    <s v=""/>
    <n v="115393.3"/>
    <n v="10490.300000000001"/>
  </r>
  <r>
    <x v="124"/>
    <s v="Elena Vang"/>
    <x v="7"/>
    <x v="1"/>
    <s v="Corporate"/>
    <x v="0"/>
    <x v="1"/>
    <x v="27"/>
    <x v="3"/>
    <d v="2019-02-19T00:00:00"/>
    <n v="55859"/>
    <n v="0"/>
    <x v="1"/>
    <s v="Beijing"/>
    <s v=""/>
    <s v=""/>
    <n v="55859"/>
    <n v="0"/>
  </r>
  <r>
    <x v="125"/>
    <s v="Natalia Diaz"/>
    <x v="19"/>
    <x v="5"/>
    <s v="Corporate"/>
    <x v="0"/>
    <x v="3"/>
    <x v="39"/>
    <x v="2"/>
    <d v="2006-10-12T00:00:00"/>
    <n v="79785"/>
    <n v="0"/>
    <x v="0"/>
    <s v="Austin"/>
    <s v=""/>
    <s v=""/>
    <n v="79785"/>
    <n v="0"/>
  </r>
  <r>
    <x v="126"/>
    <s v="Mila Leung"/>
    <x v="4"/>
    <x v="6"/>
    <s v="Corporate"/>
    <x v="0"/>
    <x v="1"/>
    <x v="38"/>
    <x v="26"/>
    <d v="2007-11-05T00:00:00"/>
    <n v="99017"/>
    <n v="0"/>
    <x v="1"/>
    <s v="Beijing"/>
    <s v=""/>
    <s v=""/>
    <n v="99017"/>
    <n v="0"/>
  </r>
  <r>
    <x v="127"/>
    <s v="Ava Nelson"/>
    <x v="28"/>
    <x v="0"/>
    <s v="Manufacturing"/>
    <x v="0"/>
    <x v="2"/>
    <x v="20"/>
    <x v="27"/>
    <d v="1992-04-01T00:00:00"/>
    <n v="53809"/>
    <n v="0"/>
    <x v="0"/>
    <s v="Phoenix"/>
    <s v=""/>
    <s v=""/>
    <n v="53809"/>
    <n v="0"/>
  </r>
  <r>
    <x v="128"/>
    <s v="Mateo Chu"/>
    <x v="17"/>
    <x v="5"/>
    <s v="Speciality Products"/>
    <x v="1"/>
    <x v="1"/>
    <x v="5"/>
    <x v="6"/>
    <d v="2020-04-16T00:00:00"/>
    <n v="71864"/>
    <n v="0"/>
    <x v="1"/>
    <s v="Chengdu"/>
    <s v=""/>
    <s v=""/>
    <n v="71864"/>
    <n v="0"/>
  </r>
  <r>
    <x v="129"/>
    <s v="Isla Lai"/>
    <x v="9"/>
    <x v="1"/>
    <s v="Corporate"/>
    <x v="0"/>
    <x v="1"/>
    <x v="17"/>
    <x v="24"/>
    <d v="2011-12-06T00:00:00"/>
    <n v="225558"/>
    <n v="0.33"/>
    <x v="1"/>
    <s v="Shanghai"/>
    <s v=""/>
    <s v=""/>
    <n v="299992.14"/>
    <n v="74434.14"/>
  </r>
  <r>
    <x v="130"/>
    <s v="Ezekiel Reed"/>
    <x v="0"/>
    <x v="0"/>
    <s v="Manufacturing"/>
    <x v="1"/>
    <x v="2"/>
    <x v="17"/>
    <x v="15"/>
    <d v="2014-02-25T00:00:00"/>
    <n v="128984"/>
    <n v="0.12"/>
    <x v="0"/>
    <s v="Miami"/>
    <s v="2021"/>
    <d v="2021-05-01T00:00:00"/>
    <n v="144462.07999999999"/>
    <n v="15478.08"/>
  </r>
  <r>
    <x v="131"/>
    <s v="Nolan Guzman"/>
    <x v="17"/>
    <x v="5"/>
    <s v="Speciality Products"/>
    <x v="1"/>
    <x v="3"/>
    <x v="30"/>
    <x v="10"/>
    <d v="1999-06-20T00:00:00"/>
    <n v="96997"/>
    <n v="0"/>
    <x v="2"/>
    <s v="Sao Paulo"/>
    <s v=""/>
    <s v=""/>
    <n v="96997"/>
    <n v="0"/>
  </r>
  <r>
    <x v="132"/>
    <s v="Everleigh Espinoza"/>
    <x v="2"/>
    <x v="4"/>
    <s v="Manufacturing"/>
    <x v="0"/>
    <x v="3"/>
    <x v="36"/>
    <x v="7"/>
    <d v="2018-01-22T00:00:00"/>
    <n v="176294"/>
    <n v="0.28000000000000003"/>
    <x v="0"/>
    <s v="Austin"/>
    <s v=""/>
    <s v=""/>
    <n v="225656.32000000001"/>
    <n v="49362.320000000007"/>
  </r>
  <r>
    <x v="133"/>
    <s v="Evelyn Jung"/>
    <x v="7"/>
    <x v="2"/>
    <s v="Research &amp; Development"/>
    <x v="0"/>
    <x v="1"/>
    <x v="23"/>
    <x v="9"/>
    <d v="2021-02-14T00:00:00"/>
    <n v="48340"/>
    <n v="0"/>
    <x v="1"/>
    <s v="Beijing"/>
    <s v=""/>
    <s v=""/>
    <n v="48340"/>
    <n v="0"/>
  </r>
  <r>
    <x v="134"/>
    <s v="Sophie Silva"/>
    <x v="9"/>
    <x v="5"/>
    <s v="Corporate"/>
    <x v="0"/>
    <x v="3"/>
    <x v="21"/>
    <x v="5"/>
    <d v="2017-07-06T00:00:00"/>
    <n v="240488"/>
    <n v="0.4"/>
    <x v="2"/>
    <s v="Rio de Janerio"/>
    <s v=""/>
    <s v=""/>
    <n v="336683.2"/>
    <n v="96195.200000000012"/>
  </r>
  <r>
    <x v="135"/>
    <s v="Mateo Williams"/>
    <x v="14"/>
    <x v="0"/>
    <s v="Manufacturing"/>
    <x v="1"/>
    <x v="2"/>
    <x v="28"/>
    <x v="24"/>
    <d v="2011-01-22T00:00:00"/>
    <n v="97339"/>
    <n v="0"/>
    <x v="0"/>
    <s v="Austin"/>
    <s v=""/>
    <s v=""/>
    <n v="97339"/>
    <n v="0"/>
  </r>
  <r>
    <x v="136"/>
    <s v="Kennedy Rahman"/>
    <x v="9"/>
    <x v="4"/>
    <s v="Manufacturing"/>
    <x v="0"/>
    <x v="1"/>
    <x v="37"/>
    <x v="13"/>
    <d v="2003-02-28T00:00:00"/>
    <n v="211291"/>
    <n v="0.37"/>
    <x v="1"/>
    <s v="Chongqing"/>
    <s v=""/>
    <s v=""/>
    <n v="289468.67"/>
    <n v="78177.67"/>
  </r>
  <r>
    <x v="137"/>
    <s v="Levi Mendez"/>
    <x v="9"/>
    <x v="2"/>
    <s v="Research &amp; Development"/>
    <x v="1"/>
    <x v="3"/>
    <x v="38"/>
    <x v="24"/>
    <d v="2011-08-23T00:00:00"/>
    <n v="249506"/>
    <n v="0.3"/>
    <x v="2"/>
    <s v="Rio de Janerio"/>
    <s v=""/>
    <s v=""/>
    <n v="324357.8"/>
    <n v="74851.8"/>
  </r>
  <r>
    <x v="138"/>
    <s v="Julian Fong"/>
    <x v="10"/>
    <x v="5"/>
    <s v="Speciality Products"/>
    <x v="1"/>
    <x v="1"/>
    <x v="22"/>
    <x v="12"/>
    <d v="2002-11-22T00:00:00"/>
    <n v="80950"/>
    <n v="0"/>
    <x v="1"/>
    <s v="Chongqing"/>
    <s v=""/>
    <s v=""/>
    <n v="80950"/>
    <n v="0"/>
  </r>
  <r>
    <x v="139"/>
    <s v="Nevaeh Kang"/>
    <x v="18"/>
    <x v="5"/>
    <s v="Research &amp; Development"/>
    <x v="0"/>
    <x v="1"/>
    <x v="30"/>
    <x v="9"/>
    <d v="2021-01-10T00:00:00"/>
    <n v="86538"/>
    <n v="0"/>
    <x v="1"/>
    <s v="Chengdu"/>
    <s v=""/>
    <s v=""/>
    <n v="86538"/>
    <n v="0"/>
  </r>
  <r>
    <x v="140"/>
    <s v="Hannah Nelson"/>
    <x v="4"/>
    <x v="6"/>
    <s v="Speciality Products"/>
    <x v="0"/>
    <x v="2"/>
    <x v="25"/>
    <x v="3"/>
    <d v="2019-09-07T00:00:00"/>
    <n v="70992"/>
    <n v="0"/>
    <x v="0"/>
    <s v="Austin"/>
    <s v=""/>
    <s v=""/>
    <n v="70992"/>
    <n v="0"/>
  </r>
  <r>
    <x v="141"/>
    <s v="Anthony Rogers"/>
    <x v="9"/>
    <x v="5"/>
    <s v="Corporate"/>
    <x v="1"/>
    <x v="2"/>
    <x v="29"/>
    <x v="16"/>
    <d v="2015-06-18T00:00:00"/>
    <n v="205314"/>
    <n v="0.3"/>
    <x v="0"/>
    <s v="Columbus"/>
    <s v=""/>
    <s v=""/>
    <n v="266908.2"/>
    <n v="61594.2"/>
  </r>
  <r>
    <x v="142"/>
    <s v="Paisley Kang"/>
    <x v="9"/>
    <x v="4"/>
    <s v="Corporate"/>
    <x v="0"/>
    <x v="1"/>
    <x v="22"/>
    <x v="5"/>
    <d v="2017-03-10T00:00:00"/>
    <n v="196951"/>
    <n v="0.33"/>
    <x v="1"/>
    <s v="Beijing"/>
    <s v=""/>
    <s v=""/>
    <n v="261944.83000000002"/>
    <n v="64993.83"/>
  </r>
  <r>
    <x v="143"/>
    <s v="Matthew Gupta"/>
    <x v="24"/>
    <x v="0"/>
    <s v="Speciality Products"/>
    <x v="1"/>
    <x v="1"/>
    <x v="15"/>
    <x v="17"/>
    <d v="2005-09-18T00:00:00"/>
    <n v="67686"/>
    <n v="0"/>
    <x v="1"/>
    <s v="Beijing"/>
    <s v=""/>
    <s v=""/>
    <n v="67686"/>
    <n v="0"/>
  </r>
  <r>
    <x v="144"/>
    <s v="Silas Chavez"/>
    <x v="1"/>
    <x v="0"/>
    <s v="Research &amp; Development"/>
    <x v="1"/>
    <x v="3"/>
    <x v="10"/>
    <x v="20"/>
    <d v="2008-04-15T00:00:00"/>
    <n v="86431"/>
    <n v="0"/>
    <x v="0"/>
    <s v="Columbus"/>
    <s v=""/>
    <s v=""/>
    <n v="86431"/>
    <n v="0"/>
  </r>
  <r>
    <x v="145"/>
    <s v="Colton Thao"/>
    <x v="6"/>
    <x v="4"/>
    <s v="Manufacturing"/>
    <x v="1"/>
    <x v="1"/>
    <x v="0"/>
    <x v="4"/>
    <d v="1995-11-16T00:00:00"/>
    <n v="125936"/>
    <n v="0.08"/>
    <x v="1"/>
    <s v="Chongqing"/>
    <s v=""/>
    <s v=""/>
    <n v="136010.88"/>
    <n v="10074.880000000001"/>
  </r>
  <r>
    <x v="146"/>
    <s v="Genesis Perry"/>
    <x v="0"/>
    <x v="2"/>
    <s v="Corporate"/>
    <x v="0"/>
    <x v="2"/>
    <x v="30"/>
    <x v="11"/>
    <d v="2013-07-18T00:00:00"/>
    <n v="149712"/>
    <n v="0.14000000000000001"/>
    <x v="0"/>
    <s v="Columbus"/>
    <s v=""/>
    <s v=""/>
    <n v="170671.68"/>
    <n v="20959.68"/>
  </r>
  <r>
    <x v="147"/>
    <s v="Alexander Bryant"/>
    <x v="17"/>
    <x v="5"/>
    <s v="Speciality Products"/>
    <x v="1"/>
    <x v="2"/>
    <x v="23"/>
    <x v="9"/>
    <d v="2021-10-02T00:00:00"/>
    <n v="88758"/>
    <n v="0"/>
    <x v="0"/>
    <s v="Seattle"/>
    <s v=""/>
    <s v=""/>
    <n v="88758"/>
    <n v="0"/>
  </r>
  <r>
    <x v="71"/>
    <s v="Elias Zhang"/>
    <x v="29"/>
    <x v="0"/>
    <s v="Research &amp; Development"/>
    <x v="1"/>
    <x v="1"/>
    <x v="36"/>
    <x v="11"/>
    <d v="2013-07-13T00:00:00"/>
    <n v="83639"/>
    <n v="0"/>
    <x v="1"/>
    <s v="Beijing"/>
    <s v=""/>
    <s v=""/>
    <n v="83639"/>
    <n v="0"/>
  </r>
  <r>
    <x v="148"/>
    <s v="Lily Carter"/>
    <x v="23"/>
    <x v="0"/>
    <s v="Research &amp; Development"/>
    <x v="0"/>
    <x v="2"/>
    <x v="36"/>
    <x v="25"/>
    <d v="1998-05-18T00:00:00"/>
    <n v="68268"/>
    <n v="0"/>
    <x v="0"/>
    <s v="Phoenix"/>
    <s v=""/>
    <s v=""/>
    <n v="68268"/>
    <n v="0"/>
  </r>
  <r>
    <x v="149"/>
    <s v="Joseph Ruiz"/>
    <x v="17"/>
    <x v="5"/>
    <s v="Manufacturing"/>
    <x v="1"/>
    <x v="3"/>
    <x v="15"/>
    <x v="12"/>
    <d v="2002-02-26T00:00:00"/>
    <n v="75819"/>
    <n v="0"/>
    <x v="2"/>
    <s v="Sao Paulo"/>
    <s v=""/>
    <s v=""/>
    <n v="75819"/>
    <n v="0"/>
  </r>
  <r>
    <x v="150"/>
    <s v="Avery Bailey"/>
    <x v="4"/>
    <x v="2"/>
    <s v="Speciality Products"/>
    <x v="0"/>
    <x v="2"/>
    <x v="37"/>
    <x v="19"/>
    <d v="1996-05-15T00:00:00"/>
    <n v="86658"/>
    <n v="0"/>
    <x v="0"/>
    <s v="Phoenix"/>
    <s v=""/>
    <s v=""/>
    <n v="86658"/>
    <n v="0"/>
  </r>
  <r>
    <x v="151"/>
    <s v="Miles Hsu"/>
    <x v="13"/>
    <x v="1"/>
    <s v="Research &amp; Development"/>
    <x v="1"/>
    <x v="1"/>
    <x v="0"/>
    <x v="15"/>
    <d v="2014-03-16T00:00:00"/>
    <n v="74552"/>
    <n v="0"/>
    <x v="1"/>
    <s v="Chengdu"/>
    <s v=""/>
    <s v=""/>
    <n v="74552"/>
    <n v="0"/>
  </r>
  <r>
    <x v="152"/>
    <s v="Piper Cheng"/>
    <x v="14"/>
    <x v="0"/>
    <s v="Manufacturing"/>
    <x v="0"/>
    <x v="1"/>
    <x v="39"/>
    <x v="8"/>
    <d v="2009-03-15T00:00:00"/>
    <n v="82839"/>
    <n v="0"/>
    <x v="0"/>
    <s v="Miami"/>
    <s v=""/>
    <s v=""/>
    <n v="82839"/>
    <n v="0"/>
  </r>
  <r>
    <x v="153"/>
    <s v="Skylar Watson"/>
    <x v="23"/>
    <x v="0"/>
    <s v="Speciality Products"/>
    <x v="0"/>
    <x v="2"/>
    <x v="21"/>
    <x v="9"/>
    <d v="2021-10-08T00:00:00"/>
    <n v="64475"/>
    <n v="0"/>
    <x v="0"/>
    <s v="Phoenix"/>
    <s v=""/>
    <s v=""/>
    <n v="64475"/>
    <n v="0"/>
  </r>
  <r>
    <x v="154"/>
    <s v="Jaxon Park"/>
    <x v="23"/>
    <x v="0"/>
    <s v="Manufacturing"/>
    <x v="1"/>
    <x v="1"/>
    <x v="29"/>
    <x v="6"/>
    <d v="2020-07-24T00:00:00"/>
    <n v="69453"/>
    <n v="0"/>
    <x v="1"/>
    <s v="Chengdu"/>
    <s v=""/>
    <s v=""/>
    <n v="69453"/>
    <n v="0"/>
  </r>
  <r>
    <x v="155"/>
    <s v="Elijah Henry"/>
    <x v="6"/>
    <x v="0"/>
    <s v="Corporate"/>
    <x v="1"/>
    <x v="2"/>
    <x v="24"/>
    <x v="15"/>
    <d v="2014-01-03T00:00:00"/>
    <n v="127148"/>
    <n v="0.1"/>
    <x v="0"/>
    <s v="Miami"/>
    <s v=""/>
    <s v=""/>
    <n v="139862.79999999999"/>
    <n v="12714.800000000001"/>
  </r>
  <r>
    <x v="156"/>
    <s v="Camila Watson"/>
    <x v="9"/>
    <x v="1"/>
    <s v="Speciality Products"/>
    <x v="0"/>
    <x v="2"/>
    <x v="24"/>
    <x v="7"/>
    <d v="2018-01-02T00:00:00"/>
    <n v="190253"/>
    <n v="0.33"/>
    <x v="0"/>
    <s v="Austin"/>
    <s v=""/>
    <s v=""/>
    <n v="253036.49"/>
    <n v="62783.490000000005"/>
  </r>
  <r>
    <x v="79"/>
    <s v="Lucas Thomas"/>
    <x v="6"/>
    <x v="3"/>
    <s v="Research &amp; Development"/>
    <x v="1"/>
    <x v="2"/>
    <x v="0"/>
    <x v="28"/>
    <d v="2000-04-28T00:00:00"/>
    <n v="115798"/>
    <n v="0.05"/>
    <x v="0"/>
    <s v="Miami"/>
    <s v=""/>
    <s v=""/>
    <n v="121587.9"/>
    <n v="5789.9000000000005"/>
  </r>
  <r>
    <x v="88"/>
    <s v="Skylar Doan"/>
    <x v="15"/>
    <x v="4"/>
    <s v="Research &amp; Development"/>
    <x v="0"/>
    <x v="1"/>
    <x v="32"/>
    <x v="21"/>
    <d v="1994-08-21T00:00:00"/>
    <n v="93102"/>
    <n v="0"/>
    <x v="0"/>
    <s v="Seattle"/>
    <s v="2013"/>
    <d v="2013-12-13T00:00:00"/>
    <n v="93102"/>
    <n v="0"/>
  </r>
  <r>
    <x v="157"/>
    <s v="Hudson Liu"/>
    <x v="11"/>
    <x v="5"/>
    <s v="Speciality Products"/>
    <x v="1"/>
    <x v="1"/>
    <x v="8"/>
    <x v="5"/>
    <d v="2017-11-16T00:00:00"/>
    <n v="110054"/>
    <n v="0.15"/>
    <x v="0"/>
    <s v="Miami"/>
    <s v=""/>
    <s v=""/>
    <n v="126562.1"/>
    <n v="16508.099999999999"/>
  </r>
  <r>
    <x v="158"/>
    <s v="Gianna Williams"/>
    <x v="10"/>
    <x v="5"/>
    <s v="Research &amp; Development"/>
    <x v="0"/>
    <x v="0"/>
    <x v="5"/>
    <x v="9"/>
    <d v="2021-01-28T00:00:00"/>
    <n v="95786"/>
    <n v="0"/>
    <x v="0"/>
    <s v="Chicago"/>
    <s v=""/>
    <s v=""/>
    <n v="95786"/>
    <n v="0"/>
  </r>
  <r>
    <x v="159"/>
    <s v="Jaxson Sandoval"/>
    <x v="4"/>
    <x v="2"/>
    <s v="Speciality Products"/>
    <x v="1"/>
    <x v="3"/>
    <x v="22"/>
    <x v="5"/>
    <d v="2017-05-03T00:00:00"/>
    <n v="90855"/>
    <n v="0"/>
    <x v="2"/>
    <s v="Sao Paulo"/>
    <s v=""/>
    <s v=""/>
    <n v="90855"/>
    <n v="0"/>
  </r>
  <r>
    <x v="160"/>
    <s v="Jameson Alvarado"/>
    <x v="14"/>
    <x v="0"/>
    <s v="Manufacturing"/>
    <x v="1"/>
    <x v="3"/>
    <x v="40"/>
    <x v="10"/>
    <d v="1999-03-14T00:00:00"/>
    <n v="92897"/>
    <n v="0"/>
    <x v="2"/>
    <s v="Sao Paulo"/>
    <s v=""/>
    <s v=""/>
    <n v="92897"/>
    <n v="0"/>
  </r>
  <r>
    <x v="161"/>
    <s v="Joseph Ly"/>
    <x v="9"/>
    <x v="6"/>
    <s v="Speciality Products"/>
    <x v="1"/>
    <x v="1"/>
    <x v="28"/>
    <x v="8"/>
    <d v="2009-02-28T00:00:00"/>
    <n v="242919"/>
    <n v="0.31"/>
    <x v="1"/>
    <s v="Chongqing"/>
    <s v=""/>
    <s v=""/>
    <n v="318223.89"/>
    <n v="75304.89"/>
  </r>
  <r>
    <x v="162"/>
    <s v="Daniel Richardson"/>
    <x v="2"/>
    <x v="5"/>
    <s v="Speciality Products"/>
    <x v="1"/>
    <x v="2"/>
    <x v="23"/>
    <x v="7"/>
    <d v="2018-05-20T00:00:00"/>
    <n v="184368"/>
    <n v="0.28999999999999998"/>
    <x v="0"/>
    <s v="Austin"/>
    <s v=""/>
    <s v=""/>
    <n v="237834.72"/>
    <n v="53466.719999999994"/>
  </r>
  <r>
    <x v="163"/>
    <s v="Elias Figueroa"/>
    <x v="0"/>
    <x v="1"/>
    <s v="Corporate"/>
    <x v="1"/>
    <x v="3"/>
    <x v="15"/>
    <x v="9"/>
    <d v="2021-12-24T00:00:00"/>
    <n v="144754"/>
    <n v="0.15"/>
    <x v="0"/>
    <s v="Phoenix"/>
    <s v=""/>
    <s v=""/>
    <n v="166467.1"/>
    <n v="21713.1"/>
  </r>
  <r>
    <x v="164"/>
    <s v="Emma Brooks"/>
    <x v="26"/>
    <x v="2"/>
    <s v="Research &amp; Development"/>
    <x v="0"/>
    <x v="2"/>
    <x v="23"/>
    <x v="0"/>
    <d v="2016-12-18T00:00:00"/>
    <n v="89458"/>
    <n v="0"/>
    <x v="0"/>
    <s v="Austin"/>
    <s v=""/>
    <s v=""/>
    <n v="89458"/>
    <n v="0"/>
  </r>
  <r>
    <x v="165"/>
    <s v="Isla Wong"/>
    <x v="9"/>
    <x v="3"/>
    <s v="Corporate"/>
    <x v="0"/>
    <x v="1"/>
    <x v="16"/>
    <x v="15"/>
    <d v="2014-03-16T00:00:00"/>
    <n v="190815"/>
    <n v="0.4"/>
    <x v="0"/>
    <s v="Austin"/>
    <s v=""/>
    <s v=""/>
    <n v="267141"/>
    <n v="76326"/>
  </r>
  <r>
    <x v="166"/>
    <s v="Everly Walker"/>
    <x v="0"/>
    <x v="2"/>
    <s v="Research &amp; Development"/>
    <x v="0"/>
    <x v="2"/>
    <x v="39"/>
    <x v="10"/>
    <d v="1999-08-02T00:00:00"/>
    <n v="137995"/>
    <n v="0.14000000000000001"/>
    <x v="0"/>
    <s v="Austin"/>
    <s v=""/>
    <s v=""/>
    <n v="157314.29999999999"/>
    <n v="19319.300000000003"/>
  </r>
  <r>
    <x v="167"/>
    <s v="Mila Pena"/>
    <x v="15"/>
    <x v="4"/>
    <s v="Manufacturing"/>
    <x v="0"/>
    <x v="3"/>
    <x v="15"/>
    <x v="26"/>
    <d v="2007-12-21T00:00:00"/>
    <n v="93840"/>
    <n v="0"/>
    <x v="2"/>
    <s v="Manaus"/>
    <s v=""/>
    <s v=""/>
    <n v="93840"/>
    <n v="0"/>
  </r>
  <r>
    <x v="168"/>
    <s v="Mason Zhao"/>
    <x v="1"/>
    <x v="0"/>
    <s v="Research &amp; Development"/>
    <x v="1"/>
    <x v="1"/>
    <x v="30"/>
    <x v="9"/>
    <d v="2021-10-26T00:00:00"/>
    <n v="94790"/>
    <n v="0"/>
    <x v="1"/>
    <s v="Chongqing"/>
    <s v=""/>
    <s v=""/>
    <n v="94790"/>
    <n v="0"/>
  </r>
  <r>
    <x v="169"/>
    <s v="Jaxson Mai"/>
    <x v="9"/>
    <x v="4"/>
    <s v="Research &amp; Development"/>
    <x v="1"/>
    <x v="1"/>
    <x v="35"/>
    <x v="15"/>
    <d v="2014-03-08T00:00:00"/>
    <n v="197367"/>
    <n v="0.39"/>
    <x v="0"/>
    <s v="Austin"/>
    <s v=""/>
    <s v=""/>
    <n v="274340.13"/>
    <n v="76973.13"/>
  </r>
  <r>
    <x v="170"/>
    <s v="Ava Garza"/>
    <x v="2"/>
    <x v="3"/>
    <s v="Manufacturing"/>
    <x v="0"/>
    <x v="3"/>
    <x v="5"/>
    <x v="7"/>
    <d v="2018-06-25T00:00:00"/>
    <n v="174097"/>
    <n v="0.21"/>
    <x v="0"/>
    <s v="Phoenix"/>
    <s v=""/>
    <s v=""/>
    <n v="210657.37"/>
    <n v="36560.369999999995"/>
  </r>
  <r>
    <x v="171"/>
    <s v="Nathan Mendez"/>
    <x v="6"/>
    <x v="0"/>
    <s v="Speciality Products"/>
    <x v="1"/>
    <x v="3"/>
    <x v="26"/>
    <x v="2"/>
    <d v="2006-10-31T00:00:00"/>
    <n v="120128"/>
    <n v="0.1"/>
    <x v="0"/>
    <s v="Austin"/>
    <s v=""/>
    <s v=""/>
    <n v="132140.79999999999"/>
    <n v="12012.800000000001"/>
  </r>
  <r>
    <x v="172"/>
    <s v="Maria Griffin"/>
    <x v="6"/>
    <x v="6"/>
    <s v="Manufacturing"/>
    <x v="0"/>
    <x v="2"/>
    <x v="1"/>
    <x v="26"/>
    <d v="2007-04-25T00:00:00"/>
    <n v="129708"/>
    <n v="0.05"/>
    <x v="0"/>
    <s v="Miami"/>
    <s v=""/>
    <s v=""/>
    <n v="136193.4"/>
    <n v="6485.4000000000005"/>
  </r>
  <r>
    <x v="173"/>
    <s v="Alexander Choi"/>
    <x v="6"/>
    <x v="6"/>
    <s v="Research &amp; Development"/>
    <x v="1"/>
    <x v="1"/>
    <x v="0"/>
    <x v="21"/>
    <d v="1994-09-18T00:00:00"/>
    <n v="102270"/>
    <n v="0.1"/>
    <x v="0"/>
    <s v="Chicago"/>
    <s v=""/>
    <s v=""/>
    <n v="112497"/>
    <n v="10227"/>
  </r>
  <r>
    <x v="174"/>
    <s v="Maria Hong"/>
    <x v="9"/>
    <x v="1"/>
    <s v="Speciality Products"/>
    <x v="0"/>
    <x v="1"/>
    <x v="19"/>
    <x v="17"/>
    <d v="2005-07-31T00:00:00"/>
    <n v="249686"/>
    <n v="0.31"/>
    <x v="1"/>
    <s v="Chongqing"/>
    <s v=""/>
    <s v=""/>
    <n v="327088.66000000003"/>
    <n v="77402.66"/>
  </r>
  <r>
    <x v="175"/>
    <s v="Sophie Ali"/>
    <x v="7"/>
    <x v="1"/>
    <s v="Manufacturing"/>
    <x v="0"/>
    <x v="1"/>
    <x v="0"/>
    <x v="12"/>
    <d v="2002-03-28T00:00:00"/>
    <n v="50475"/>
    <n v="0"/>
    <x v="0"/>
    <s v="Columbus"/>
    <s v=""/>
    <s v=""/>
    <n v="50475"/>
    <n v="0"/>
  </r>
  <r>
    <x v="176"/>
    <s v="Julian Ross"/>
    <x v="6"/>
    <x v="6"/>
    <s v="Research &amp; Development"/>
    <x v="1"/>
    <x v="2"/>
    <x v="10"/>
    <x v="6"/>
    <d v="2020-07-02T00:00:00"/>
    <n v="100099"/>
    <n v="0.08"/>
    <x v="0"/>
    <s v="Miami"/>
    <s v=""/>
    <s v=""/>
    <n v="108106.92"/>
    <n v="8007.92"/>
  </r>
  <r>
    <x v="177"/>
    <s v="Emma Hill"/>
    <x v="12"/>
    <x v="0"/>
    <s v="Manufacturing"/>
    <x v="0"/>
    <x v="2"/>
    <x v="36"/>
    <x v="0"/>
    <d v="2016-12-27T00:00:00"/>
    <n v="41673"/>
    <n v="0"/>
    <x v="0"/>
    <s v="Miami"/>
    <s v=""/>
    <s v=""/>
    <n v="41673"/>
    <n v="0"/>
  </r>
  <r>
    <x v="178"/>
    <s v="Leilani Yee"/>
    <x v="4"/>
    <x v="6"/>
    <s v="Speciality Products"/>
    <x v="0"/>
    <x v="1"/>
    <x v="40"/>
    <x v="5"/>
    <d v="2017-07-12T00:00:00"/>
    <n v="70996"/>
    <n v="0"/>
    <x v="1"/>
    <s v="Chengdu"/>
    <s v=""/>
    <s v=""/>
    <n v="70996"/>
    <n v="0"/>
  </r>
  <r>
    <x v="179"/>
    <s v="Jack Brown"/>
    <x v="7"/>
    <x v="6"/>
    <s v="Corporate"/>
    <x v="1"/>
    <x v="2"/>
    <x v="0"/>
    <x v="18"/>
    <d v="2004-12-07T00:00:00"/>
    <n v="40752"/>
    <n v="0"/>
    <x v="0"/>
    <s v="Phoenix"/>
    <s v=""/>
    <s v=""/>
    <n v="40752"/>
    <n v="0"/>
  </r>
  <r>
    <x v="180"/>
    <s v="Charlotte Chu"/>
    <x v="24"/>
    <x v="0"/>
    <s v="Manufacturing"/>
    <x v="0"/>
    <x v="1"/>
    <x v="2"/>
    <x v="23"/>
    <d v="2001-01-23T00:00:00"/>
    <n v="97537"/>
    <n v="0"/>
    <x v="1"/>
    <s v="Chengdu"/>
    <s v=""/>
    <s v=""/>
    <n v="97537"/>
    <n v="0"/>
  </r>
  <r>
    <x v="181"/>
    <s v="Jeremiah Chu"/>
    <x v="30"/>
    <x v="0"/>
    <s v="Research &amp; Development"/>
    <x v="1"/>
    <x v="1"/>
    <x v="11"/>
    <x v="6"/>
    <d v="2020-09-12T00:00:00"/>
    <n v="96567"/>
    <n v="0"/>
    <x v="1"/>
    <s v="Shanghai"/>
    <s v=""/>
    <s v=""/>
    <n v="96567"/>
    <n v="0"/>
  </r>
  <r>
    <x v="23"/>
    <s v="Miles Cho"/>
    <x v="28"/>
    <x v="0"/>
    <s v="Speciality Products"/>
    <x v="1"/>
    <x v="1"/>
    <x v="40"/>
    <x v="10"/>
    <d v="1999-03-10T00:00:00"/>
    <n v="49404"/>
    <n v="0"/>
    <x v="1"/>
    <s v="Beijing"/>
    <s v=""/>
    <s v=""/>
    <n v="49404"/>
    <n v="0"/>
  </r>
  <r>
    <x v="182"/>
    <s v="Caleb Marquez"/>
    <x v="30"/>
    <x v="0"/>
    <s v="Research &amp; Development"/>
    <x v="1"/>
    <x v="3"/>
    <x v="7"/>
    <x v="3"/>
    <d v="2019-10-15T00:00:00"/>
    <n v="66819"/>
    <n v="0"/>
    <x v="2"/>
    <s v="Rio de Janerio"/>
    <s v=""/>
    <s v=""/>
    <n v="66819"/>
    <n v="0"/>
  </r>
  <r>
    <x v="183"/>
    <s v="Eli Soto"/>
    <x v="7"/>
    <x v="6"/>
    <s v="Speciality Products"/>
    <x v="1"/>
    <x v="3"/>
    <x v="31"/>
    <x v="0"/>
    <d v="2016-05-02T00:00:00"/>
    <n v="50784"/>
    <n v="0"/>
    <x v="2"/>
    <s v="Rio de Janerio"/>
    <s v=""/>
    <s v=""/>
    <n v="50784"/>
    <n v="0"/>
  </r>
  <r>
    <x v="184"/>
    <s v="Carter Mejia"/>
    <x v="0"/>
    <x v="4"/>
    <s v="Research &amp; Development"/>
    <x v="1"/>
    <x v="3"/>
    <x v="7"/>
    <x v="3"/>
    <d v="2019-05-09T00:00:00"/>
    <n v="125828"/>
    <n v="0.15"/>
    <x v="2"/>
    <s v="Sao Paulo"/>
    <s v=""/>
    <s v=""/>
    <n v="144702.20000000001"/>
    <n v="18874.2"/>
  </r>
  <r>
    <x v="185"/>
    <s v="Ethan Clark"/>
    <x v="15"/>
    <x v="4"/>
    <s v="Manufacturing"/>
    <x v="1"/>
    <x v="2"/>
    <x v="29"/>
    <x v="5"/>
    <d v="2017-08-04T00:00:00"/>
    <n v="92610"/>
    <n v="0"/>
    <x v="0"/>
    <s v="Columbus"/>
    <s v=""/>
    <s v=""/>
    <n v="92610"/>
    <n v="0"/>
  </r>
  <r>
    <x v="186"/>
    <s v="Asher Jackson"/>
    <x v="0"/>
    <x v="2"/>
    <s v="Speciality Products"/>
    <x v="1"/>
    <x v="2"/>
    <x v="2"/>
    <x v="13"/>
    <d v="2003-03-25T00:00:00"/>
    <n v="123405"/>
    <n v="0.13"/>
    <x v="0"/>
    <s v="Columbus"/>
    <s v=""/>
    <s v=""/>
    <n v="139447.65"/>
    <n v="16042.650000000001"/>
  </r>
  <r>
    <x v="187"/>
    <s v="Ayla Ng"/>
    <x v="5"/>
    <x v="2"/>
    <s v="Manufacturing"/>
    <x v="0"/>
    <x v="1"/>
    <x v="30"/>
    <x v="18"/>
    <d v="2004-03-20T00:00:00"/>
    <n v="73004"/>
    <n v="0"/>
    <x v="1"/>
    <s v="Beijing"/>
    <s v=""/>
    <s v=""/>
    <n v="73004"/>
    <n v="0"/>
  </r>
  <r>
    <x v="188"/>
    <s v="Jose Kang"/>
    <x v="11"/>
    <x v="5"/>
    <s v="Corporate"/>
    <x v="1"/>
    <x v="1"/>
    <x v="4"/>
    <x v="10"/>
    <d v="1999-04-25T00:00:00"/>
    <n v="95061"/>
    <n v="0.1"/>
    <x v="1"/>
    <s v="Shanghai"/>
    <s v=""/>
    <s v=""/>
    <n v="104567.1"/>
    <n v="9506.1"/>
  </r>
  <r>
    <x v="189"/>
    <s v="Aubrey Romero"/>
    <x v="2"/>
    <x v="2"/>
    <s v="Corporate"/>
    <x v="0"/>
    <x v="3"/>
    <x v="37"/>
    <x v="25"/>
    <d v="1998-04-02T00:00:00"/>
    <n v="160832"/>
    <n v="0.3"/>
    <x v="0"/>
    <s v="Phoenix"/>
    <s v=""/>
    <s v=""/>
    <n v="209081.60000000001"/>
    <n v="48249.599999999999"/>
  </r>
  <r>
    <x v="190"/>
    <s v="Jaxson Wright"/>
    <x v="31"/>
    <x v="0"/>
    <s v="Manufacturing"/>
    <x v="1"/>
    <x v="0"/>
    <x v="36"/>
    <x v="22"/>
    <d v="2010-12-28T00:00:00"/>
    <n v="64417"/>
    <n v="0"/>
    <x v="0"/>
    <s v="Columbus"/>
    <s v=""/>
    <s v=""/>
    <n v="64417"/>
    <n v="0"/>
  </r>
  <r>
    <x v="191"/>
    <s v="Elias Ali"/>
    <x v="6"/>
    <x v="2"/>
    <s v="Corporate"/>
    <x v="1"/>
    <x v="1"/>
    <x v="21"/>
    <x v="9"/>
    <d v="2021-03-19T00:00:00"/>
    <n v="127543"/>
    <n v="0.06"/>
    <x v="1"/>
    <s v="Shanghai"/>
    <s v=""/>
    <s v=""/>
    <n v="135195.57999999999"/>
    <n v="7652.58"/>
  </r>
  <r>
    <x v="192"/>
    <s v="Nolan Pena"/>
    <x v="7"/>
    <x v="6"/>
    <s v="Manufacturing"/>
    <x v="1"/>
    <x v="3"/>
    <x v="23"/>
    <x v="7"/>
    <d v="2018-06-21T00:00:00"/>
    <n v="56154"/>
    <n v="0"/>
    <x v="2"/>
    <s v="Sao Paulo"/>
    <s v=""/>
    <s v=""/>
    <n v="56154"/>
    <n v="0"/>
  </r>
  <r>
    <x v="193"/>
    <s v="Luna Liu"/>
    <x v="9"/>
    <x v="2"/>
    <s v="Manufacturing"/>
    <x v="0"/>
    <x v="1"/>
    <x v="9"/>
    <x v="15"/>
    <d v="2014-02-22T00:00:00"/>
    <n v="218530"/>
    <n v="0.3"/>
    <x v="1"/>
    <s v="Shanghai"/>
    <s v=""/>
    <s v=""/>
    <n v="284089"/>
    <n v="65559"/>
  </r>
  <r>
    <x v="194"/>
    <s v="Brooklyn Reyes"/>
    <x v="31"/>
    <x v="0"/>
    <s v="Manufacturing"/>
    <x v="0"/>
    <x v="3"/>
    <x v="9"/>
    <x v="3"/>
    <d v="2019-12-19T00:00:00"/>
    <n v="91954"/>
    <n v="0"/>
    <x v="0"/>
    <s v="Columbus"/>
    <s v=""/>
    <s v=""/>
    <n v="91954"/>
    <n v="0"/>
  </r>
  <r>
    <x v="195"/>
    <s v="Hadley Parker"/>
    <x v="9"/>
    <x v="6"/>
    <s v="Corporate"/>
    <x v="0"/>
    <x v="0"/>
    <x v="23"/>
    <x v="0"/>
    <d v="2016-09-21T00:00:00"/>
    <n v="221217"/>
    <n v="0.32"/>
    <x v="0"/>
    <s v="Columbus"/>
    <s v="2017"/>
    <d v="2017-09-25T00:00:00"/>
    <n v="292006.44"/>
    <n v="70789.440000000002"/>
  </r>
  <r>
    <x v="196"/>
    <s v="Jonathan Chavez"/>
    <x v="27"/>
    <x v="0"/>
    <s v="Manufacturing"/>
    <x v="1"/>
    <x v="3"/>
    <x v="7"/>
    <x v="5"/>
    <d v="2017-05-11T00:00:00"/>
    <n v="87536"/>
    <n v="0"/>
    <x v="0"/>
    <s v="Seattle"/>
    <s v=""/>
    <s v=""/>
    <n v="87536"/>
    <n v="0"/>
  </r>
  <r>
    <x v="197"/>
    <s v="Sarah Ayala"/>
    <x v="7"/>
    <x v="2"/>
    <s v="Corporate"/>
    <x v="0"/>
    <x v="3"/>
    <x v="40"/>
    <x v="16"/>
    <d v="2015-06-09T00:00:00"/>
    <n v="41429"/>
    <n v="0"/>
    <x v="0"/>
    <s v="Seattle"/>
    <s v=""/>
    <s v=""/>
    <n v="41429"/>
    <n v="0"/>
  </r>
  <r>
    <x v="198"/>
    <s v="Elijah Kang"/>
    <x v="9"/>
    <x v="5"/>
    <s v="Manufacturing"/>
    <x v="1"/>
    <x v="1"/>
    <x v="25"/>
    <x v="24"/>
    <d v="2011-10-10T00:00:00"/>
    <n v="245482"/>
    <n v="0.39"/>
    <x v="0"/>
    <s v="Seattle"/>
    <s v=""/>
    <s v=""/>
    <n v="341219.98"/>
    <n v="95737.98000000001"/>
  </r>
  <r>
    <x v="199"/>
    <s v="Ella White"/>
    <x v="25"/>
    <x v="5"/>
    <s v="Manufacturing"/>
    <x v="0"/>
    <x v="2"/>
    <x v="6"/>
    <x v="6"/>
    <d v="2020-01-20T00:00:00"/>
    <n v="71359"/>
    <n v="0"/>
    <x v="0"/>
    <s v="Phoenix"/>
    <s v=""/>
    <s v=""/>
    <n v="71359"/>
    <n v="0"/>
  </r>
  <r>
    <x v="200"/>
    <s v="Jordan Truong"/>
    <x v="2"/>
    <x v="5"/>
    <s v="Speciality Products"/>
    <x v="1"/>
    <x v="1"/>
    <x v="15"/>
    <x v="15"/>
    <d v="2014-08-28T00:00:00"/>
    <n v="183161"/>
    <n v="0.22"/>
    <x v="0"/>
    <s v="Miami"/>
    <s v=""/>
    <s v=""/>
    <n v="223456.41999999998"/>
    <n v="40295.42"/>
  </r>
  <r>
    <x v="201"/>
    <s v="Daniel Jordan"/>
    <x v="32"/>
    <x v="0"/>
    <s v="Corporate"/>
    <x v="1"/>
    <x v="2"/>
    <x v="32"/>
    <x v="29"/>
    <d v="1993-07-26T00:00:00"/>
    <n v="69260"/>
    <n v="0"/>
    <x v="0"/>
    <s v="Phoenix"/>
    <s v=""/>
    <s v=""/>
    <n v="69260"/>
    <n v="0"/>
  </r>
  <r>
    <x v="202"/>
    <s v="Daniel Dixon"/>
    <x v="19"/>
    <x v="5"/>
    <s v="Speciality Products"/>
    <x v="1"/>
    <x v="2"/>
    <x v="10"/>
    <x v="10"/>
    <d v="1999-10-09T00:00:00"/>
    <n v="95639"/>
    <n v="0"/>
    <x v="0"/>
    <s v="Austin"/>
    <s v=""/>
    <s v=""/>
    <n v="95639"/>
    <n v="0"/>
  </r>
  <r>
    <x v="203"/>
    <s v="Luca Duong"/>
    <x v="6"/>
    <x v="4"/>
    <s v="Research &amp; Development"/>
    <x v="1"/>
    <x v="1"/>
    <x v="35"/>
    <x v="18"/>
    <d v="2004-06-30T00:00:00"/>
    <n v="120660"/>
    <n v="7.0000000000000007E-2"/>
    <x v="1"/>
    <s v="Chengdu"/>
    <s v=""/>
    <s v=""/>
    <n v="129106.2"/>
    <n v="8446.2000000000007"/>
  </r>
  <r>
    <x v="204"/>
    <s v="Levi Brown"/>
    <x v="4"/>
    <x v="2"/>
    <s v="Corporate"/>
    <x v="1"/>
    <x v="0"/>
    <x v="9"/>
    <x v="9"/>
    <d v="2021-12-26T00:00:00"/>
    <n v="75119"/>
    <n v="0"/>
    <x v="0"/>
    <s v="Chicago"/>
    <s v=""/>
    <s v=""/>
    <n v="75119"/>
    <n v="0"/>
  </r>
  <r>
    <x v="205"/>
    <s v="Mason Cho"/>
    <x v="9"/>
    <x v="3"/>
    <s v="Research &amp; Development"/>
    <x v="1"/>
    <x v="1"/>
    <x v="1"/>
    <x v="24"/>
    <d v="2011-05-18T00:00:00"/>
    <n v="192213"/>
    <n v="0.4"/>
    <x v="0"/>
    <s v="Chicago"/>
    <s v=""/>
    <s v=""/>
    <n v="269098.2"/>
    <n v="76885.2"/>
  </r>
  <r>
    <x v="206"/>
    <s v="Nova Herrera"/>
    <x v="5"/>
    <x v="2"/>
    <s v="Speciality Products"/>
    <x v="0"/>
    <x v="3"/>
    <x v="15"/>
    <x v="15"/>
    <d v="2014-05-10T00:00:00"/>
    <n v="65047"/>
    <n v="0"/>
    <x v="2"/>
    <s v="Sao Paulo"/>
    <s v=""/>
    <s v=""/>
    <n v="65047"/>
    <n v="0"/>
  </r>
  <r>
    <x v="207"/>
    <s v="Elijah Watson"/>
    <x v="0"/>
    <x v="2"/>
    <s v="Manufacturing"/>
    <x v="1"/>
    <x v="2"/>
    <x v="7"/>
    <x v="5"/>
    <d v="2017-03-16T00:00:00"/>
    <n v="151413"/>
    <n v="0.15"/>
    <x v="0"/>
    <s v="Seattle"/>
    <s v=""/>
    <s v=""/>
    <n v="174124.95"/>
    <n v="22711.95"/>
  </r>
  <r>
    <x v="208"/>
    <s v="Wesley Gray"/>
    <x v="4"/>
    <x v="3"/>
    <s v="Speciality Products"/>
    <x v="1"/>
    <x v="2"/>
    <x v="39"/>
    <x v="13"/>
    <d v="2003-04-22T00:00:00"/>
    <n v="76906"/>
    <n v="0"/>
    <x v="0"/>
    <s v="Seattle"/>
    <s v=""/>
    <s v=""/>
    <n v="76906"/>
    <n v="0"/>
  </r>
  <r>
    <x v="209"/>
    <s v="Wesley Sharma"/>
    <x v="6"/>
    <x v="0"/>
    <s v="Corporate"/>
    <x v="1"/>
    <x v="1"/>
    <x v="10"/>
    <x v="21"/>
    <d v="1994-02-23T00:00:00"/>
    <n v="122802"/>
    <n v="0.05"/>
    <x v="1"/>
    <s v="Shanghai"/>
    <s v=""/>
    <s v=""/>
    <n v="128942.1"/>
    <n v="6140.1"/>
  </r>
  <r>
    <x v="210"/>
    <s v="Mateo Mendez"/>
    <x v="25"/>
    <x v="5"/>
    <s v="Research &amp; Development"/>
    <x v="1"/>
    <x v="3"/>
    <x v="40"/>
    <x v="25"/>
    <d v="1998-07-14T00:00:00"/>
    <n v="99091"/>
    <n v="0"/>
    <x v="0"/>
    <s v="Austin"/>
    <s v=""/>
    <s v=""/>
    <n v="99091"/>
    <n v="0"/>
  </r>
  <r>
    <x v="211"/>
    <s v="Jose Molina"/>
    <x v="8"/>
    <x v="5"/>
    <s v="Manufacturing"/>
    <x v="1"/>
    <x v="3"/>
    <x v="28"/>
    <x v="20"/>
    <d v="2008-02-28T00:00:00"/>
    <n v="113987"/>
    <n v="0"/>
    <x v="2"/>
    <s v="Manaus"/>
    <s v=""/>
    <s v=""/>
    <n v="113987"/>
    <n v="0"/>
  </r>
  <r>
    <x v="212"/>
    <s v="Luna Simmons"/>
    <x v="4"/>
    <x v="1"/>
    <s v="Corporate"/>
    <x v="0"/>
    <x v="2"/>
    <x v="21"/>
    <x v="6"/>
    <d v="2020-09-04T00:00:00"/>
    <n v="95045"/>
    <n v="0"/>
    <x v="0"/>
    <s v="Chicago"/>
    <s v=""/>
    <s v=""/>
    <n v="95045"/>
    <n v="0"/>
  </r>
  <r>
    <x v="213"/>
    <s v="Samantha Barnes"/>
    <x v="9"/>
    <x v="6"/>
    <s v="Speciality Products"/>
    <x v="0"/>
    <x v="2"/>
    <x v="7"/>
    <x v="5"/>
    <d v="2017-01-05T00:00:00"/>
    <n v="190401"/>
    <n v="0.37"/>
    <x v="0"/>
    <s v="Columbus"/>
    <s v=""/>
    <s v=""/>
    <n v="260849.37"/>
    <n v="70448.37"/>
  </r>
  <r>
    <x v="214"/>
    <s v="Hunter Ortiz"/>
    <x v="4"/>
    <x v="1"/>
    <s v="Corporate"/>
    <x v="1"/>
    <x v="3"/>
    <x v="30"/>
    <x v="11"/>
    <d v="2013-01-20T00:00:00"/>
    <n v="86061"/>
    <n v="0"/>
    <x v="2"/>
    <s v="Rio de Janerio"/>
    <s v=""/>
    <s v=""/>
    <n v="86061"/>
    <n v="0"/>
  </r>
  <r>
    <x v="215"/>
    <s v="Thomas Aguilar"/>
    <x v="26"/>
    <x v="2"/>
    <s v="Speciality Products"/>
    <x v="1"/>
    <x v="3"/>
    <x v="15"/>
    <x v="9"/>
    <d v="2021-02-10T00:00:00"/>
    <n v="79882"/>
    <n v="0"/>
    <x v="0"/>
    <s v="Phoenix"/>
    <s v=""/>
    <s v=""/>
    <n v="79882"/>
    <n v="0"/>
  </r>
  <r>
    <x v="216"/>
    <s v="Skylar Bell"/>
    <x v="9"/>
    <x v="5"/>
    <s v="Manufacturing"/>
    <x v="0"/>
    <x v="2"/>
    <x v="23"/>
    <x v="7"/>
    <d v="2018-03-06T00:00:00"/>
    <n v="255431"/>
    <n v="0.36"/>
    <x v="0"/>
    <s v="Columbus"/>
    <s v=""/>
    <s v=""/>
    <n v="347386.16000000003"/>
    <n v="91955.16"/>
  </r>
  <r>
    <x v="217"/>
    <s v="Anna Zhu"/>
    <x v="31"/>
    <x v="0"/>
    <s v="Manufacturing"/>
    <x v="0"/>
    <x v="1"/>
    <x v="35"/>
    <x v="13"/>
    <d v="2003-08-22T00:00:00"/>
    <n v="82017"/>
    <n v="0"/>
    <x v="1"/>
    <s v="Beijing"/>
    <s v=""/>
    <s v=""/>
    <n v="82017"/>
    <n v="0"/>
  </r>
  <r>
    <x v="218"/>
    <s v="Ella Hunter"/>
    <x v="7"/>
    <x v="1"/>
    <s v="Manufacturing"/>
    <x v="0"/>
    <x v="2"/>
    <x v="10"/>
    <x v="5"/>
    <d v="2017-01-18T00:00:00"/>
    <n v="53799"/>
    <n v="0"/>
    <x v="0"/>
    <s v="Columbus"/>
    <s v=""/>
    <s v=""/>
    <n v="53799"/>
    <n v="0"/>
  </r>
  <r>
    <x v="219"/>
    <s v="Emery Hunter"/>
    <x v="4"/>
    <x v="2"/>
    <s v="Corporate"/>
    <x v="0"/>
    <x v="2"/>
    <x v="21"/>
    <x v="9"/>
    <d v="2021-07-03T00:00:00"/>
    <n v="82739"/>
    <n v="0"/>
    <x v="0"/>
    <s v="Phoenix"/>
    <s v=""/>
    <s v=""/>
    <n v="82739"/>
    <n v="0"/>
  </r>
  <r>
    <x v="220"/>
    <s v="Sofia Parker"/>
    <x v="21"/>
    <x v="0"/>
    <s v="Manufacturing"/>
    <x v="0"/>
    <x v="2"/>
    <x v="9"/>
    <x v="15"/>
    <d v="2014-05-30T00:00:00"/>
    <n v="99080"/>
    <n v="0"/>
    <x v="0"/>
    <s v="Chicago"/>
    <s v=""/>
    <s v=""/>
    <n v="99080"/>
    <n v="0"/>
  </r>
  <r>
    <x v="221"/>
    <s v="Lucy Fong"/>
    <x v="26"/>
    <x v="2"/>
    <s v="Corporate"/>
    <x v="0"/>
    <x v="1"/>
    <x v="28"/>
    <x v="24"/>
    <d v="2011-01-20T00:00:00"/>
    <n v="96719"/>
    <n v="0"/>
    <x v="1"/>
    <s v="Chengdu"/>
    <s v=""/>
    <s v=""/>
    <n v="96719"/>
    <n v="0"/>
  </r>
  <r>
    <x v="222"/>
    <s v="Vivian Barnes"/>
    <x v="2"/>
    <x v="4"/>
    <s v="Research &amp; Development"/>
    <x v="0"/>
    <x v="2"/>
    <x v="10"/>
    <x v="9"/>
    <d v="2021-03-28T00:00:00"/>
    <n v="180687"/>
    <n v="0.19"/>
    <x v="0"/>
    <s v="Phoenix"/>
    <s v=""/>
    <s v=""/>
    <n v="215017.53"/>
    <n v="34330.53"/>
  </r>
  <r>
    <x v="223"/>
    <s v="Kai Chow"/>
    <x v="11"/>
    <x v="5"/>
    <s v="Corporate"/>
    <x v="1"/>
    <x v="1"/>
    <x v="15"/>
    <x v="23"/>
    <d v="2001-04-12T00:00:00"/>
    <n v="95743"/>
    <n v="0.15"/>
    <x v="0"/>
    <s v="Austin"/>
    <s v="2010"/>
    <d v="2010-01-15T00:00:00"/>
    <n v="110104.45"/>
    <n v="14361.449999999999"/>
  </r>
  <r>
    <x v="224"/>
    <s v="Melody Cooper"/>
    <x v="25"/>
    <x v="5"/>
    <s v="Research &amp; Development"/>
    <x v="0"/>
    <x v="2"/>
    <x v="18"/>
    <x v="8"/>
    <d v="2009-09-04T00:00:00"/>
    <n v="89695"/>
    <n v="0"/>
    <x v="0"/>
    <s v="Austin"/>
    <s v=""/>
    <s v=""/>
    <n v="89695"/>
    <n v="0"/>
  </r>
  <r>
    <x v="225"/>
    <s v="James Bui"/>
    <x v="6"/>
    <x v="1"/>
    <s v="Manufacturing"/>
    <x v="1"/>
    <x v="1"/>
    <x v="14"/>
    <x v="25"/>
    <d v="1998-07-20T00:00:00"/>
    <n v="122753"/>
    <n v="0.09"/>
    <x v="1"/>
    <s v="Chongqing"/>
    <s v=""/>
    <s v=""/>
    <n v="133800.76999999999"/>
    <n v="11047.77"/>
  </r>
  <r>
    <x v="226"/>
    <s v="Liam Grant"/>
    <x v="15"/>
    <x v="4"/>
    <s v="Research &amp; Development"/>
    <x v="1"/>
    <x v="2"/>
    <x v="23"/>
    <x v="16"/>
    <d v="2015-03-15T00:00:00"/>
    <n v="93734"/>
    <n v="0"/>
    <x v="0"/>
    <s v="Phoenix"/>
    <s v=""/>
    <s v=""/>
    <n v="93734"/>
    <n v="0"/>
  </r>
  <r>
    <x v="227"/>
    <s v="Owen Han"/>
    <x v="7"/>
    <x v="3"/>
    <s v="Corporate"/>
    <x v="1"/>
    <x v="1"/>
    <x v="21"/>
    <x v="5"/>
    <d v="2017-05-12T00:00:00"/>
    <n v="52069"/>
    <n v="0"/>
    <x v="1"/>
    <s v="Chongqing"/>
    <s v=""/>
    <s v=""/>
    <n v="52069"/>
    <n v="0"/>
  </r>
  <r>
    <x v="228"/>
    <s v="Kinsley Vega"/>
    <x v="9"/>
    <x v="3"/>
    <s v="Corporate"/>
    <x v="0"/>
    <x v="3"/>
    <x v="29"/>
    <x v="6"/>
    <d v="2020-12-16T00:00:00"/>
    <n v="258426"/>
    <n v="0.4"/>
    <x v="2"/>
    <s v="Rio de Janerio"/>
    <s v=""/>
    <s v=""/>
    <n v="361796.4"/>
    <n v="103370.40000000001"/>
  </r>
  <r>
    <x v="229"/>
    <s v="Leonardo Martin"/>
    <x v="6"/>
    <x v="1"/>
    <s v="Speciality Products"/>
    <x v="1"/>
    <x v="0"/>
    <x v="10"/>
    <x v="4"/>
    <d v="1995-02-16T00:00:00"/>
    <n v="125375"/>
    <n v="0.09"/>
    <x v="0"/>
    <s v="Chicago"/>
    <s v=""/>
    <s v=""/>
    <n v="136658.75"/>
    <n v="11283.75"/>
  </r>
  <r>
    <x v="230"/>
    <s v="Greyson Lam"/>
    <x v="9"/>
    <x v="3"/>
    <s v="Manufacturing"/>
    <x v="1"/>
    <x v="1"/>
    <x v="6"/>
    <x v="9"/>
    <d v="2021-02-08T00:00:00"/>
    <n v="198243"/>
    <n v="0.31"/>
    <x v="0"/>
    <s v="Miami"/>
    <s v=""/>
    <s v=""/>
    <n v="259698.33000000002"/>
    <n v="61455.33"/>
  </r>
  <r>
    <x v="231"/>
    <s v="Emilia Rivera"/>
    <x v="22"/>
    <x v="5"/>
    <s v="Research &amp; Development"/>
    <x v="0"/>
    <x v="3"/>
    <x v="34"/>
    <x v="5"/>
    <d v="2017-11-23T00:00:00"/>
    <n v="96023"/>
    <n v="0"/>
    <x v="0"/>
    <s v="Miami"/>
    <s v=""/>
    <s v=""/>
    <n v="96023"/>
    <n v="0"/>
  </r>
  <r>
    <x v="232"/>
    <s v="Penelope Johnson"/>
    <x v="4"/>
    <x v="6"/>
    <s v="Research &amp; Development"/>
    <x v="0"/>
    <x v="2"/>
    <x v="8"/>
    <x v="14"/>
    <d v="2012-06-25T00:00:00"/>
    <n v="83066"/>
    <n v="0"/>
    <x v="0"/>
    <s v="Chicago"/>
    <s v="2013"/>
    <d v="2013-06-05T00:00:00"/>
    <n v="83066"/>
    <n v="0"/>
  </r>
  <r>
    <x v="233"/>
    <s v="Eva Figueroa"/>
    <x v="13"/>
    <x v="2"/>
    <s v="Research &amp; Development"/>
    <x v="0"/>
    <x v="3"/>
    <x v="35"/>
    <x v="15"/>
    <d v="2014-05-14T00:00:00"/>
    <n v="61216"/>
    <n v="0"/>
    <x v="0"/>
    <s v="Seattle"/>
    <s v=""/>
    <s v=""/>
    <n v="61216"/>
    <n v="0"/>
  </r>
  <r>
    <x v="234"/>
    <s v="Ezekiel Jordan"/>
    <x v="0"/>
    <x v="3"/>
    <s v="Corporate"/>
    <x v="1"/>
    <x v="2"/>
    <x v="29"/>
    <x v="11"/>
    <d v="2013-02-10T00:00:00"/>
    <n v="144231"/>
    <n v="0.14000000000000001"/>
    <x v="0"/>
    <s v="Columbus"/>
    <s v="2020"/>
    <d v="2020-07-17T00:00:00"/>
    <n v="164423.34"/>
    <n v="20192.34"/>
  </r>
  <r>
    <x v="235"/>
    <s v="Luke Mai"/>
    <x v="16"/>
    <x v="4"/>
    <s v="Research &amp; Development"/>
    <x v="1"/>
    <x v="1"/>
    <x v="12"/>
    <x v="26"/>
    <d v="2007-10-24T00:00:00"/>
    <n v="51630"/>
    <n v="0"/>
    <x v="1"/>
    <s v="Beijing"/>
    <s v=""/>
    <s v=""/>
    <n v="51630"/>
    <n v="0"/>
  </r>
  <r>
    <x v="236"/>
    <s v="Charles Diaz"/>
    <x v="0"/>
    <x v="2"/>
    <s v="Corporate"/>
    <x v="1"/>
    <x v="3"/>
    <x v="0"/>
    <x v="11"/>
    <d v="2013-11-16T00:00:00"/>
    <n v="124129"/>
    <n v="0.15"/>
    <x v="2"/>
    <s v="Sao Paulo"/>
    <s v=""/>
    <s v=""/>
    <n v="142748.35"/>
    <n v="18619.349999999999"/>
  </r>
  <r>
    <x v="237"/>
    <s v="Adam Espinoza"/>
    <x v="22"/>
    <x v="5"/>
    <s v="Manufacturing"/>
    <x v="1"/>
    <x v="3"/>
    <x v="9"/>
    <x v="8"/>
    <d v="2009-04-09T00:00:00"/>
    <n v="60055"/>
    <n v="0"/>
    <x v="0"/>
    <s v="Seattle"/>
    <s v=""/>
    <s v=""/>
    <n v="60055"/>
    <n v="0"/>
  </r>
  <r>
    <x v="238"/>
    <s v="Jack Maldonado"/>
    <x v="2"/>
    <x v="5"/>
    <s v="Research &amp; Development"/>
    <x v="1"/>
    <x v="3"/>
    <x v="11"/>
    <x v="6"/>
    <d v="2020-08-26T00:00:00"/>
    <n v="189290"/>
    <n v="0.22"/>
    <x v="2"/>
    <s v="Sao Paulo"/>
    <s v="2020"/>
    <d v="2020-09-25T00:00:00"/>
    <n v="230933.8"/>
    <n v="41643.800000000003"/>
  </r>
  <r>
    <x v="239"/>
    <s v="Cora Jiang"/>
    <x v="9"/>
    <x v="0"/>
    <s v="Corporate"/>
    <x v="0"/>
    <x v="1"/>
    <x v="26"/>
    <x v="20"/>
    <d v="2008-04-30T00:00:00"/>
    <n v="182202"/>
    <n v="0.3"/>
    <x v="0"/>
    <s v="Austin"/>
    <s v=""/>
    <s v=""/>
    <n v="236862.6"/>
    <n v="54660.6"/>
  </r>
  <r>
    <x v="240"/>
    <s v="Cooper Mitchell"/>
    <x v="6"/>
    <x v="2"/>
    <s v="Speciality Products"/>
    <x v="1"/>
    <x v="2"/>
    <x v="19"/>
    <x v="2"/>
    <d v="2006-01-31T00:00:00"/>
    <n v="117518"/>
    <n v="7.0000000000000007E-2"/>
    <x v="0"/>
    <s v="Seattle"/>
    <s v=""/>
    <s v=""/>
    <n v="125744.26"/>
    <n v="8226.26"/>
  </r>
  <r>
    <x v="241"/>
    <s v="Layla Torres"/>
    <x v="0"/>
    <x v="1"/>
    <s v="Manufacturing"/>
    <x v="0"/>
    <x v="3"/>
    <x v="17"/>
    <x v="11"/>
    <d v="2013-02-24T00:00:00"/>
    <n v="157474"/>
    <n v="0.11"/>
    <x v="2"/>
    <s v="Rio de Janerio"/>
    <s v=""/>
    <s v=""/>
    <n v="174796.14"/>
    <n v="17322.14"/>
  </r>
  <r>
    <x v="242"/>
    <s v="Jack Edwards"/>
    <x v="6"/>
    <x v="6"/>
    <s v="Manufacturing"/>
    <x v="1"/>
    <x v="2"/>
    <x v="31"/>
    <x v="20"/>
    <d v="2008-04-06T00:00:00"/>
    <n v="126856"/>
    <n v="0.06"/>
    <x v="0"/>
    <s v="Columbus"/>
    <s v=""/>
    <s v=""/>
    <n v="134467.35999999999"/>
    <n v="7611.36"/>
  </r>
  <r>
    <x v="243"/>
    <s v="Eleanor Chan"/>
    <x v="0"/>
    <x v="3"/>
    <s v="Manufacturing"/>
    <x v="0"/>
    <x v="1"/>
    <x v="37"/>
    <x v="23"/>
    <d v="2001-04-02T00:00:00"/>
    <n v="129124"/>
    <n v="0.12"/>
    <x v="1"/>
    <s v="Shanghai"/>
    <s v=""/>
    <s v=""/>
    <n v="144618.88"/>
    <n v="15494.88"/>
  </r>
  <r>
    <x v="244"/>
    <s v="Aria Xi"/>
    <x v="2"/>
    <x v="2"/>
    <s v="Research &amp; Development"/>
    <x v="0"/>
    <x v="1"/>
    <x v="15"/>
    <x v="12"/>
    <d v="2002-03-01T00:00:00"/>
    <n v="165181"/>
    <n v="0.16"/>
    <x v="0"/>
    <s v="Seattle"/>
    <s v=""/>
    <s v=""/>
    <n v="191609.96"/>
    <n v="26428.959999999999"/>
  </r>
  <r>
    <x v="245"/>
    <s v="John Vega"/>
    <x v="9"/>
    <x v="1"/>
    <s v="Corporate"/>
    <x v="1"/>
    <x v="3"/>
    <x v="2"/>
    <x v="18"/>
    <d v="2004-01-18T00:00:00"/>
    <n v="247939"/>
    <n v="0.35"/>
    <x v="2"/>
    <s v="Rio de Janerio"/>
    <s v=""/>
    <s v=""/>
    <n v="334717.65000000002"/>
    <n v="86778.65"/>
  </r>
  <r>
    <x v="246"/>
    <s v="Luke Munoz"/>
    <x v="2"/>
    <x v="5"/>
    <s v="Speciality Products"/>
    <x v="1"/>
    <x v="3"/>
    <x v="14"/>
    <x v="5"/>
    <d v="2017-08-25T00:00:00"/>
    <n v="169509"/>
    <n v="0.18"/>
    <x v="2"/>
    <s v="Manaus"/>
    <s v=""/>
    <s v=""/>
    <n v="200020.62"/>
    <n v="30511.62"/>
  </r>
  <r>
    <x v="247"/>
    <s v="Sarah Daniels"/>
    <x v="0"/>
    <x v="3"/>
    <s v="Manufacturing"/>
    <x v="0"/>
    <x v="2"/>
    <x v="0"/>
    <x v="24"/>
    <d v="2011-01-09T00:00:00"/>
    <n v="138521"/>
    <n v="0.1"/>
    <x v="0"/>
    <s v="Miami"/>
    <s v=""/>
    <s v=""/>
    <n v="152373.1"/>
    <n v="13852.1"/>
  </r>
  <r>
    <x v="248"/>
    <s v="Aria Castro"/>
    <x v="11"/>
    <x v="5"/>
    <s v="Speciality Products"/>
    <x v="0"/>
    <x v="3"/>
    <x v="15"/>
    <x v="15"/>
    <d v="2014-03-14T00:00:00"/>
    <n v="113873"/>
    <n v="0.11"/>
    <x v="2"/>
    <s v="Rio de Janerio"/>
    <s v=""/>
    <s v=""/>
    <n v="126399.03"/>
    <n v="12526.03"/>
  </r>
  <r>
    <x v="249"/>
    <s v="Autumn Joseph"/>
    <x v="14"/>
    <x v="0"/>
    <s v="Corporate"/>
    <x v="0"/>
    <x v="0"/>
    <x v="38"/>
    <x v="7"/>
    <d v="2018-05-09T00:00:00"/>
    <n v="73317"/>
    <n v="0"/>
    <x v="0"/>
    <s v="Miami"/>
    <s v=""/>
    <s v=""/>
    <n v="73317"/>
    <n v="0"/>
  </r>
  <r>
    <x v="250"/>
    <s v="Evelyn Liang"/>
    <x v="31"/>
    <x v="0"/>
    <s v="Speciality Products"/>
    <x v="0"/>
    <x v="1"/>
    <x v="28"/>
    <x v="11"/>
    <d v="2013-06-26T00:00:00"/>
    <n v="69096"/>
    <n v="0"/>
    <x v="0"/>
    <s v="Seattle"/>
    <s v=""/>
    <s v=""/>
    <n v="69096"/>
    <n v="0"/>
  </r>
  <r>
    <x v="251"/>
    <s v="Henry Alvarez"/>
    <x v="15"/>
    <x v="4"/>
    <s v="Manufacturing"/>
    <x v="1"/>
    <x v="3"/>
    <x v="35"/>
    <x v="17"/>
    <d v="2005-04-12T00:00:00"/>
    <n v="87158"/>
    <n v="0"/>
    <x v="2"/>
    <s v="Manaus"/>
    <s v=""/>
    <s v=""/>
    <n v="87158"/>
    <n v="0"/>
  </r>
  <r>
    <x v="252"/>
    <s v="Benjamin Delgado"/>
    <x v="22"/>
    <x v="5"/>
    <s v="Corporate"/>
    <x v="1"/>
    <x v="3"/>
    <x v="14"/>
    <x v="27"/>
    <d v="1992-09-28T00:00:00"/>
    <n v="70778"/>
    <n v="0"/>
    <x v="0"/>
    <s v="Austin"/>
    <s v=""/>
    <s v=""/>
    <n v="70778"/>
    <n v="0"/>
  </r>
  <r>
    <x v="253"/>
    <s v="Zoe Rodriguez"/>
    <x v="2"/>
    <x v="4"/>
    <s v="Speciality Products"/>
    <x v="0"/>
    <x v="3"/>
    <x v="13"/>
    <x v="18"/>
    <d v="2004-05-23T00:00:00"/>
    <n v="153938"/>
    <n v="0.2"/>
    <x v="0"/>
    <s v="Phoenix"/>
    <s v=""/>
    <s v=""/>
    <n v="184725.6"/>
    <n v="30787.600000000002"/>
  </r>
  <r>
    <x v="254"/>
    <s v="Axel Chu"/>
    <x v="28"/>
    <x v="0"/>
    <s v="Research &amp; Development"/>
    <x v="1"/>
    <x v="1"/>
    <x v="19"/>
    <x v="7"/>
    <d v="2018-05-04T00:00:00"/>
    <n v="59888"/>
    <n v="0"/>
    <x v="1"/>
    <s v="Beijing"/>
    <s v=""/>
    <s v=""/>
    <n v="59888"/>
    <n v="0"/>
  </r>
  <r>
    <x v="255"/>
    <s v="Cameron Evans"/>
    <x v="22"/>
    <x v="5"/>
    <s v="Corporate"/>
    <x v="1"/>
    <x v="2"/>
    <x v="2"/>
    <x v="7"/>
    <d v="2018-12-13T00:00:00"/>
    <n v="63098"/>
    <n v="0"/>
    <x v="0"/>
    <s v="Columbus"/>
    <s v=""/>
    <s v=""/>
    <n v="63098"/>
    <n v="0"/>
  </r>
  <r>
    <x v="256"/>
    <s v="Isabella Soto"/>
    <x v="9"/>
    <x v="1"/>
    <s v="Corporate"/>
    <x v="0"/>
    <x v="3"/>
    <x v="5"/>
    <x v="9"/>
    <d v="2021-12-15T00:00:00"/>
    <n v="255369"/>
    <n v="0.33"/>
    <x v="2"/>
    <s v="Sao Paulo"/>
    <s v=""/>
    <s v=""/>
    <n v="339640.77"/>
    <n v="84271.77"/>
  </r>
  <r>
    <x v="257"/>
    <s v="Eva Jenkins"/>
    <x v="0"/>
    <x v="4"/>
    <s v="Manufacturing"/>
    <x v="0"/>
    <x v="0"/>
    <x v="0"/>
    <x v="18"/>
    <d v="2004-11-10T00:00:00"/>
    <n v="142318"/>
    <n v="0.14000000000000001"/>
    <x v="0"/>
    <s v="Chicago"/>
    <s v=""/>
    <s v=""/>
    <n v="162242.51999999999"/>
    <n v="19924.52"/>
  </r>
  <r>
    <x v="258"/>
    <s v="Cameron Powell"/>
    <x v="20"/>
    <x v="4"/>
    <s v="Manufacturing"/>
    <x v="1"/>
    <x v="0"/>
    <x v="12"/>
    <x v="18"/>
    <d v="2004-08-20T00:00:00"/>
    <n v="49186"/>
    <n v="0"/>
    <x v="0"/>
    <s v="Austin"/>
    <s v="2008"/>
    <d v="2008-06-17T00:00:00"/>
    <n v="49186"/>
    <n v="0"/>
  </r>
  <r>
    <x v="259"/>
    <s v="Samantha Foster"/>
    <x v="9"/>
    <x v="4"/>
    <s v="Research &amp; Development"/>
    <x v="0"/>
    <x v="0"/>
    <x v="8"/>
    <x v="3"/>
    <d v="2019-07-27T00:00:00"/>
    <n v="220937"/>
    <n v="0.38"/>
    <x v="0"/>
    <s v="Austin"/>
    <s v=""/>
    <s v=""/>
    <n v="304893.06"/>
    <n v="83956.06"/>
  </r>
  <r>
    <x v="260"/>
    <s v="Jade Li"/>
    <x v="2"/>
    <x v="0"/>
    <s v="Speciality Products"/>
    <x v="0"/>
    <x v="1"/>
    <x v="40"/>
    <x v="14"/>
    <d v="2012-10-26T00:00:00"/>
    <n v="183156"/>
    <n v="0.3"/>
    <x v="0"/>
    <s v="Seattle"/>
    <s v=""/>
    <s v=""/>
    <n v="238102.8"/>
    <n v="54946.799999999996"/>
  </r>
  <r>
    <x v="261"/>
    <s v="Kinsley Acosta"/>
    <x v="9"/>
    <x v="0"/>
    <s v="Speciality Products"/>
    <x v="0"/>
    <x v="3"/>
    <x v="24"/>
    <x v="6"/>
    <d v="2020-07-22T00:00:00"/>
    <n v="192749"/>
    <n v="0.31"/>
    <x v="0"/>
    <s v="Chicago"/>
    <s v=""/>
    <s v=""/>
    <n v="252501.19"/>
    <n v="59752.19"/>
  </r>
  <r>
    <x v="262"/>
    <s v="Clara Kang"/>
    <x v="0"/>
    <x v="0"/>
    <s v="Manufacturing"/>
    <x v="0"/>
    <x v="1"/>
    <x v="38"/>
    <x v="5"/>
    <d v="2017-03-25T00:00:00"/>
    <n v="135325"/>
    <n v="0.14000000000000001"/>
    <x v="0"/>
    <s v="Phoenix"/>
    <s v=""/>
    <s v=""/>
    <n v="154270.5"/>
    <n v="18945.5"/>
  </r>
  <r>
    <x v="263"/>
    <s v="Harper Alexander"/>
    <x v="4"/>
    <x v="2"/>
    <s v="Speciality Products"/>
    <x v="0"/>
    <x v="2"/>
    <x v="3"/>
    <x v="3"/>
    <d v="2019-10-14T00:00:00"/>
    <n v="79356"/>
    <n v="0"/>
    <x v="0"/>
    <s v="Phoenix"/>
    <s v=""/>
    <s v=""/>
    <n v="79356"/>
    <n v="0"/>
  </r>
  <r>
    <x v="264"/>
    <s v="Carter Reed"/>
    <x v="25"/>
    <x v="5"/>
    <s v="Manufacturing"/>
    <x v="1"/>
    <x v="0"/>
    <x v="28"/>
    <x v="17"/>
    <d v="2005-07-07T00:00:00"/>
    <n v="74412"/>
    <n v="0"/>
    <x v="0"/>
    <s v="Seattle"/>
    <s v=""/>
    <s v=""/>
    <n v="74412"/>
    <n v="0"/>
  </r>
  <r>
    <x v="81"/>
    <s v="Charlotte Ruiz"/>
    <x v="3"/>
    <x v="0"/>
    <s v="Manufacturing"/>
    <x v="0"/>
    <x v="3"/>
    <x v="24"/>
    <x v="5"/>
    <d v="2017-10-02T00:00:00"/>
    <n v="61886"/>
    <n v="0.09"/>
    <x v="2"/>
    <s v="Rio de Janerio"/>
    <s v=""/>
    <s v=""/>
    <n v="67455.740000000005"/>
    <n v="5569.74"/>
  </r>
  <r>
    <x v="265"/>
    <s v="Everleigh Jiang"/>
    <x v="2"/>
    <x v="3"/>
    <s v="Research &amp; Development"/>
    <x v="0"/>
    <x v="1"/>
    <x v="32"/>
    <x v="13"/>
    <d v="2003-05-14T00:00:00"/>
    <n v="173071"/>
    <n v="0.28999999999999998"/>
    <x v="0"/>
    <s v="Columbus"/>
    <s v=""/>
    <s v=""/>
    <n v="223261.59"/>
    <n v="50190.59"/>
  </r>
  <r>
    <x v="266"/>
    <s v="Audrey Smith"/>
    <x v="17"/>
    <x v="5"/>
    <s v="Research &amp; Development"/>
    <x v="0"/>
    <x v="2"/>
    <x v="32"/>
    <x v="4"/>
    <d v="1995-10-27T00:00:00"/>
    <n v="70189"/>
    <n v="0"/>
    <x v="0"/>
    <s v="Columbus"/>
    <s v=""/>
    <s v=""/>
    <n v="70189"/>
    <n v="0"/>
  </r>
  <r>
    <x v="267"/>
    <s v="Emery Acosta"/>
    <x v="9"/>
    <x v="2"/>
    <s v="Research &amp; Development"/>
    <x v="0"/>
    <x v="3"/>
    <x v="34"/>
    <x v="11"/>
    <d v="2013-09-11T00:00:00"/>
    <n v="181452"/>
    <n v="0.3"/>
    <x v="0"/>
    <s v="Columbus"/>
    <s v=""/>
    <s v=""/>
    <n v="235887.6"/>
    <n v="54435.6"/>
  </r>
  <r>
    <x v="268"/>
    <s v="Charles Robinson"/>
    <x v="16"/>
    <x v="4"/>
    <s v="Speciality Products"/>
    <x v="1"/>
    <x v="2"/>
    <x v="3"/>
    <x v="9"/>
    <d v="2021-03-12T00:00:00"/>
    <n v="70369"/>
    <n v="0"/>
    <x v="0"/>
    <s v="Seattle"/>
    <s v=""/>
    <s v=""/>
    <n v="70369"/>
    <n v="0"/>
  </r>
  <r>
    <x v="269"/>
    <s v="Landon Lopez"/>
    <x v="4"/>
    <x v="3"/>
    <s v="Manufacturing"/>
    <x v="1"/>
    <x v="3"/>
    <x v="31"/>
    <x v="20"/>
    <d v="2008-07-05T00:00:00"/>
    <n v="78056"/>
    <n v="0"/>
    <x v="2"/>
    <s v="Sao Paulo"/>
    <s v=""/>
    <s v=""/>
    <n v="78056"/>
    <n v="0"/>
  </r>
  <r>
    <x v="270"/>
    <s v="Miles Mehta"/>
    <x v="2"/>
    <x v="1"/>
    <s v="Research &amp; Development"/>
    <x v="1"/>
    <x v="1"/>
    <x v="14"/>
    <x v="19"/>
    <d v="1996-05-02T00:00:00"/>
    <n v="189933"/>
    <n v="0.23"/>
    <x v="0"/>
    <s v="Miami"/>
    <s v=""/>
    <s v=""/>
    <n v="233617.59"/>
    <n v="43684.590000000004"/>
  </r>
  <r>
    <x v="7"/>
    <s v="Ezra Simmons"/>
    <x v="18"/>
    <x v="5"/>
    <s v="Speciality Products"/>
    <x v="1"/>
    <x v="2"/>
    <x v="31"/>
    <x v="22"/>
    <d v="2010-07-01T00:00:00"/>
    <n v="78237"/>
    <n v="0"/>
    <x v="0"/>
    <s v="Phoenix"/>
    <s v=""/>
    <s v=""/>
    <n v="78237"/>
    <n v="0"/>
  </r>
  <r>
    <x v="271"/>
    <s v="Nora Santiago"/>
    <x v="7"/>
    <x v="3"/>
    <s v="Research &amp; Development"/>
    <x v="0"/>
    <x v="3"/>
    <x v="0"/>
    <x v="19"/>
    <d v="1996-06-26T00:00:00"/>
    <n v="48687"/>
    <n v="0"/>
    <x v="2"/>
    <s v="Rio de Janerio"/>
    <s v=""/>
    <s v=""/>
    <n v="48687"/>
    <n v="0"/>
  </r>
  <r>
    <x v="272"/>
    <s v="Caroline Herrera"/>
    <x v="0"/>
    <x v="6"/>
    <s v="Manufacturing"/>
    <x v="0"/>
    <x v="3"/>
    <x v="15"/>
    <x v="18"/>
    <d v="2004-08-19T00:00:00"/>
    <n v="121065"/>
    <n v="0.15"/>
    <x v="2"/>
    <s v="Rio de Janerio"/>
    <s v=""/>
    <s v=""/>
    <n v="139224.75"/>
    <n v="18159.75"/>
  </r>
  <r>
    <x v="273"/>
    <s v="David Owens"/>
    <x v="4"/>
    <x v="2"/>
    <s v="Corporate"/>
    <x v="1"/>
    <x v="0"/>
    <x v="19"/>
    <x v="18"/>
    <d v="2004-04-16T00:00:00"/>
    <n v="94246"/>
    <n v="0"/>
    <x v="0"/>
    <s v="Austin"/>
    <s v=""/>
    <s v=""/>
    <n v="94246"/>
    <n v="0"/>
  </r>
  <r>
    <x v="109"/>
    <s v="Avery Yee"/>
    <x v="28"/>
    <x v="0"/>
    <s v="Manufacturing"/>
    <x v="0"/>
    <x v="1"/>
    <x v="8"/>
    <x v="0"/>
    <d v="2016-05-22T00:00:00"/>
    <n v="44614"/>
    <n v="0"/>
    <x v="0"/>
    <s v="Miami"/>
    <s v=""/>
    <s v=""/>
    <n v="44614"/>
    <n v="0"/>
  </r>
  <r>
    <x v="274"/>
    <s v="Xavier Park"/>
    <x v="9"/>
    <x v="0"/>
    <s v="Research &amp; Development"/>
    <x v="1"/>
    <x v="1"/>
    <x v="28"/>
    <x v="6"/>
    <d v="2020-11-08T00:00:00"/>
    <n v="234469"/>
    <n v="0.31"/>
    <x v="1"/>
    <s v="Chengdu"/>
    <s v=""/>
    <s v=""/>
    <n v="307154.39"/>
    <n v="72685.39"/>
  </r>
  <r>
    <x v="275"/>
    <s v="Asher Morales"/>
    <x v="18"/>
    <x v="5"/>
    <s v="Research &amp; Development"/>
    <x v="1"/>
    <x v="3"/>
    <x v="27"/>
    <x v="6"/>
    <d v="2020-07-10T00:00:00"/>
    <n v="88272"/>
    <n v="0"/>
    <x v="2"/>
    <s v="Sao Paulo"/>
    <s v=""/>
    <s v=""/>
    <n v="88272"/>
    <n v="0"/>
  </r>
  <r>
    <x v="276"/>
    <s v="Mason Cao"/>
    <x v="13"/>
    <x v="1"/>
    <s v="Corporate"/>
    <x v="1"/>
    <x v="1"/>
    <x v="27"/>
    <x v="5"/>
    <d v="2017-09-14T00:00:00"/>
    <n v="74449"/>
    <n v="0"/>
    <x v="1"/>
    <s v="Beijing"/>
    <s v=""/>
    <s v=""/>
    <n v="74449"/>
    <n v="0"/>
  </r>
  <r>
    <x v="277"/>
    <s v="Joshua Fong"/>
    <x v="9"/>
    <x v="5"/>
    <s v="Speciality Products"/>
    <x v="1"/>
    <x v="1"/>
    <x v="40"/>
    <x v="14"/>
    <d v="2012-06-11T00:00:00"/>
    <n v="222941"/>
    <n v="0.39"/>
    <x v="1"/>
    <s v="Beijing"/>
    <s v=""/>
    <s v=""/>
    <n v="309887.99"/>
    <n v="86946.99"/>
  </r>
  <r>
    <x v="278"/>
    <s v="Maria Chin"/>
    <x v="7"/>
    <x v="6"/>
    <s v="Manufacturing"/>
    <x v="0"/>
    <x v="1"/>
    <x v="13"/>
    <x v="11"/>
    <d v="2013-09-26T00:00:00"/>
    <n v="50341"/>
    <n v="0"/>
    <x v="1"/>
    <s v="Beijing"/>
    <s v=""/>
    <s v=""/>
    <n v="50341"/>
    <n v="0"/>
  </r>
  <r>
    <x v="279"/>
    <s v="Eva Garcia"/>
    <x v="16"/>
    <x v="4"/>
    <s v="Corporate"/>
    <x v="0"/>
    <x v="3"/>
    <x v="11"/>
    <x v="9"/>
    <d v="2021-04-11T00:00:00"/>
    <n v="72235"/>
    <n v="0"/>
    <x v="2"/>
    <s v="Manaus"/>
    <s v=""/>
    <s v=""/>
    <n v="72235"/>
    <n v="0"/>
  </r>
  <r>
    <x v="280"/>
    <s v="Anna Molina"/>
    <x v="4"/>
    <x v="3"/>
    <s v="Corporate"/>
    <x v="0"/>
    <x v="3"/>
    <x v="12"/>
    <x v="0"/>
    <d v="2016-06-12T00:00:00"/>
    <n v="70165"/>
    <n v="0"/>
    <x v="0"/>
    <s v="Columbus"/>
    <s v=""/>
    <s v=""/>
    <n v="70165"/>
    <n v="0"/>
  </r>
  <r>
    <x v="281"/>
    <s v="Logan Bryant"/>
    <x v="0"/>
    <x v="6"/>
    <s v="Speciality Products"/>
    <x v="1"/>
    <x v="2"/>
    <x v="23"/>
    <x v="6"/>
    <d v="2020-07-18T00:00:00"/>
    <n v="148485"/>
    <n v="0.15"/>
    <x v="0"/>
    <s v="Miami"/>
    <s v=""/>
    <s v=""/>
    <n v="170757.75"/>
    <n v="22272.75"/>
  </r>
  <r>
    <x v="282"/>
    <s v="Isla Han"/>
    <x v="1"/>
    <x v="0"/>
    <s v="Manufacturing"/>
    <x v="0"/>
    <x v="1"/>
    <x v="32"/>
    <x v="17"/>
    <d v="2005-06-18T00:00:00"/>
    <n v="86089"/>
    <n v="0"/>
    <x v="0"/>
    <s v="Chicago"/>
    <s v=""/>
    <s v=""/>
    <n v="86089"/>
    <n v="0"/>
  </r>
  <r>
    <x v="283"/>
    <s v="Christopher Vega"/>
    <x v="11"/>
    <x v="5"/>
    <s v="Research &amp; Development"/>
    <x v="1"/>
    <x v="3"/>
    <x v="36"/>
    <x v="26"/>
    <d v="2007-10-27T00:00:00"/>
    <n v="106313"/>
    <n v="0.15"/>
    <x v="0"/>
    <s v="Chicago"/>
    <s v=""/>
    <s v=""/>
    <n v="122259.95"/>
    <n v="15946.949999999999"/>
  </r>
  <r>
    <x v="284"/>
    <s v="Lillian Park"/>
    <x v="7"/>
    <x v="6"/>
    <s v="Research &amp; Development"/>
    <x v="0"/>
    <x v="1"/>
    <x v="28"/>
    <x v="9"/>
    <d v="2021-02-24T00:00:00"/>
    <n v="46833"/>
    <n v="0"/>
    <x v="1"/>
    <s v="Chengdu"/>
    <s v="2021"/>
    <d v="2021-11-10T00:00:00"/>
    <n v="46833"/>
    <n v="0"/>
  </r>
  <r>
    <x v="285"/>
    <s v="Kennedy Zhang"/>
    <x v="2"/>
    <x v="1"/>
    <s v="Research &amp; Development"/>
    <x v="0"/>
    <x v="1"/>
    <x v="20"/>
    <x v="28"/>
    <d v="2000-10-27T00:00:00"/>
    <n v="155320"/>
    <n v="0.17"/>
    <x v="1"/>
    <s v="Chongqing"/>
    <s v=""/>
    <s v=""/>
    <n v="181724.4"/>
    <n v="26404.400000000001"/>
  </r>
  <r>
    <x v="286"/>
    <s v="Eli Han"/>
    <x v="4"/>
    <x v="3"/>
    <s v="Manufacturing"/>
    <x v="1"/>
    <x v="1"/>
    <x v="28"/>
    <x v="0"/>
    <d v="2016-01-15T00:00:00"/>
    <n v="89984"/>
    <n v="0"/>
    <x v="1"/>
    <s v="Chengdu"/>
    <s v=""/>
    <s v=""/>
    <n v="89984"/>
    <n v="0"/>
  </r>
  <r>
    <x v="287"/>
    <s v="Julia Pham"/>
    <x v="11"/>
    <x v="5"/>
    <s v="Speciality Products"/>
    <x v="0"/>
    <x v="1"/>
    <x v="13"/>
    <x v="2"/>
    <d v="2006-03-16T00:00:00"/>
    <n v="83756"/>
    <n v="0.14000000000000001"/>
    <x v="1"/>
    <s v="Shanghai"/>
    <s v=""/>
    <s v=""/>
    <n v="95481.84"/>
    <n v="11725.840000000002"/>
  </r>
  <r>
    <x v="288"/>
    <s v="Hailey Shin"/>
    <x v="2"/>
    <x v="4"/>
    <s v="Corporate"/>
    <x v="0"/>
    <x v="1"/>
    <x v="4"/>
    <x v="0"/>
    <d v="2016-10-24T00:00:00"/>
    <n v="176324"/>
    <n v="0.23"/>
    <x v="1"/>
    <s v="Shanghai"/>
    <s v=""/>
    <s v=""/>
    <n v="216878.52000000002"/>
    <n v="40554.520000000004"/>
  </r>
  <r>
    <x v="289"/>
    <s v="Connor Grant"/>
    <x v="4"/>
    <x v="3"/>
    <s v="Speciality Products"/>
    <x v="1"/>
    <x v="2"/>
    <x v="5"/>
    <x v="9"/>
    <d v="2021-10-13T00:00:00"/>
    <n v="74077"/>
    <n v="0"/>
    <x v="0"/>
    <s v="Seattle"/>
    <s v=""/>
    <s v=""/>
    <n v="74077"/>
    <n v="0"/>
  </r>
  <r>
    <x v="290"/>
    <s v="Natalia Owens"/>
    <x v="6"/>
    <x v="4"/>
    <s v="Manufacturing"/>
    <x v="0"/>
    <x v="2"/>
    <x v="11"/>
    <x v="9"/>
    <d v="2021-01-18T00:00:00"/>
    <n v="104162"/>
    <n v="7.0000000000000007E-2"/>
    <x v="0"/>
    <s v="Austin"/>
    <s v=""/>
    <s v=""/>
    <n v="111453.34"/>
    <n v="7291.3400000000011"/>
  </r>
  <r>
    <x v="291"/>
    <s v="Maria He"/>
    <x v="30"/>
    <x v="0"/>
    <s v="Corporate"/>
    <x v="0"/>
    <x v="1"/>
    <x v="15"/>
    <x v="22"/>
    <d v="2010-08-28T00:00:00"/>
    <n v="82162"/>
    <n v="0"/>
    <x v="1"/>
    <s v="Beijing"/>
    <s v="2020"/>
    <d v="2020-10-03T00:00:00"/>
    <n v="82162"/>
    <n v="0"/>
  </r>
  <r>
    <x v="292"/>
    <s v="Jade Yi"/>
    <x v="5"/>
    <x v="2"/>
    <s v="Speciality Products"/>
    <x v="0"/>
    <x v="1"/>
    <x v="40"/>
    <x v="16"/>
    <d v="2015-07-10T00:00:00"/>
    <n v="63880"/>
    <n v="0"/>
    <x v="1"/>
    <s v="Chongqing"/>
    <s v=""/>
    <s v=""/>
    <n v="63880"/>
    <n v="0"/>
  </r>
  <r>
    <x v="293"/>
    <s v="Quinn Xiong"/>
    <x v="22"/>
    <x v="5"/>
    <s v="Research &amp; Development"/>
    <x v="0"/>
    <x v="1"/>
    <x v="0"/>
    <x v="11"/>
    <d v="2013-09-08T00:00:00"/>
    <n v="73248"/>
    <n v="0"/>
    <x v="0"/>
    <s v="Columbus"/>
    <s v=""/>
    <s v=""/>
    <n v="73248"/>
    <n v="0"/>
  </r>
  <r>
    <x v="294"/>
    <s v="Dominic Baker"/>
    <x v="4"/>
    <x v="3"/>
    <s v="Manufacturing"/>
    <x v="1"/>
    <x v="0"/>
    <x v="10"/>
    <x v="6"/>
    <d v="2020-10-09T00:00:00"/>
    <n v="91853"/>
    <n v="0"/>
    <x v="0"/>
    <s v="Chicago"/>
    <s v=""/>
    <s v=""/>
    <n v="91853"/>
    <n v="0"/>
  </r>
  <r>
    <x v="295"/>
    <s v="Adam Nelson"/>
    <x v="2"/>
    <x v="1"/>
    <s v="Speciality Products"/>
    <x v="1"/>
    <x v="2"/>
    <x v="6"/>
    <x v="6"/>
    <d v="2020-01-14T00:00:00"/>
    <n v="168014"/>
    <n v="0.27"/>
    <x v="0"/>
    <s v="Chicago"/>
    <s v="2021"/>
    <d v="2021-07-27T00:00:00"/>
    <n v="213377.78"/>
    <n v="45363.780000000006"/>
  </r>
  <r>
    <x v="296"/>
    <s v="Autumn Reed"/>
    <x v="25"/>
    <x v="5"/>
    <s v="Corporate"/>
    <x v="0"/>
    <x v="2"/>
    <x v="17"/>
    <x v="5"/>
    <d v="2017-09-17T00:00:00"/>
    <n v="70770"/>
    <n v="0"/>
    <x v="0"/>
    <s v="Miami"/>
    <s v=""/>
    <s v=""/>
    <n v="70770"/>
    <n v="0"/>
  </r>
  <r>
    <x v="297"/>
    <s v="Robert Edwards"/>
    <x v="16"/>
    <x v="4"/>
    <s v="Corporate"/>
    <x v="1"/>
    <x v="2"/>
    <x v="39"/>
    <x v="18"/>
    <d v="2004-10-11T00:00:00"/>
    <n v="50825"/>
    <n v="0"/>
    <x v="0"/>
    <s v="Seattle"/>
    <s v=""/>
    <s v=""/>
    <n v="50825"/>
    <n v="0"/>
  </r>
  <r>
    <x v="298"/>
    <s v="Roman Martinez"/>
    <x v="0"/>
    <x v="1"/>
    <s v="Research &amp; Development"/>
    <x v="1"/>
    <x v="3"/>
    <x v="11"/>
    <x v="16"/>
    <d v="2015-09-19T00:00:00"/>
    <n v="145846"/>
    <n v="0.15"/>
    <x v="2"/>
    <s v="Manaus"/>
    <s v=""/>
    <s v=""/>
    <n v="167722.9"/>
    <n v="21876.899999999998"/>
  </r>
  <r>
    <x v="299"/>
    <s v="Eleanor Li"/>
    <x v="0"/>
    <x v="4"/>
    <s v="Research &amp; Development"/>
    <x v="0"/>
    <x v="1"/>
    <x v="14"/>
    <x v="13"/>
    <d v="2003-12-07T00:00:00"/>
    <n v="125807"/>
    <n v="0.15"/>
    <x v="0"/>
    <s v="Chicago"/>
    <s v=""/>
    <s v=""/>
    <n v="144678.04999999999"/>
    <n v="18871.05"/>
  </r>
  <r>
    <x v="300"/>
    <s v="Connor Vang"/>
    <x v="7"/>
    <x v="2"/>
    <s v="Speciality Products"/>
    <x v="1"/>
    <x v="1"/>
    <x v="6"/>
    <x v="9"/>
    <d v="2021-07-28T00:00:00"/>
    <n v="46845"/>
    <n v="0"/>
    <x v="0"/>
    <s v="Miami"/>
    <s v=""/>
    <s v=""/>
    <n v="46845"/>
    <n v="0"/>
  </r>
  <r>
    <x v="301"/>
    <s v="Ellie Chung"/>
    <x v="0"/>
    <x v="6"/>
    <s v="Corporate"/>
    <x v="0"/>
    <x v="1"/>
    <x v="1"/>
    <x v="20"/>
    <d v="2008-08-29T00:00:00"/>
    <n v="157969"/>
    <n v="0.1"/>
    <x v="1"/>
    <s v="Chongqing"/>
    <s v=""/>
    <s v=""/>
    <n v="173765.9"/>
    <n v="15796.900000000001"/>
  </r>
  <r>
    <x v="302"/>
    <s v="Violet Hall"/>
    <x v="29"/>
    <x v="0"/>
    <s v="Corporate"/>
    <x v="0"/>
    <x v="2"/>
    <x v="28"/>
    <x v="22"/>
    <d v="2010-12-10T00:00:00"/>
    <n v="97807"/>
    <n v="0"/>
    <x v="0"/>
    <s v="Chicago"/>
    <s v=""/>
    <s v=""/>
    <n v="97807"/>
    <n v="0"/>
  </r>
  <r>
    <x v="303"/>
    <s v="Dylan Padilla"/>
    <x v="16"/>
    <x v="4"/>
    <s v="Manufacturing"/>
    <x v="1"/>
    <x v="3"/>
    <x v="11"/>
    <x v="16"/>
    <d v="2015-12-09T00:00:00"/>
    <n v="73854"/>
    <n v="0"/>
    <x v="0"/>
    <s v="Seattle"/>
    <s v=""/>
    <s v=""/>
    <n v="73854"/>
    <n v="0"/>
  </r>
  <r>
    <x v="304"/>
    <s v="Nathan Pham"/>
    <x v="0"/>
    <x v="3"/>
    <s v="Manufacturing"/>
    <x v="1"/>
    <x v="1"/>
    <x v="15"/>
    <x v="2"/>
    <d v="2006-12-12T00:00:00"/>
    <n v="149537"/>
    <n v="0.14000000000000001"/>
    <x v="0"/>
    <s v="Seattle"/>
    <s v=""/>
    <s v=""/>
    <n v="170472.18"/>
    <n v="20935.18"/>
  </r>
  <r>
    <x v="305"/>
    <s v="Ayla Brown"/>
    <x v="0"/>
    <x v="2"/>
    <s v="Manufacturing"/>
    <x v="0"/>
    <x v="2"/>
    <x v="37"/>
    <x v="11"/>
    <d v="2013-04-15T00:00:00"/>
    <n v="128303"/>
    <n v="0.15"/>
    <x v="0"/>
    <s v="Phoenix"/>
    <s v=""/>
    <s v=""/>
    <n v="147548.45000000001"/>
    <n v="19245.45"/>
  </r>
  <r>
    <x v="306"/>
    <s v="Isaac Mitchell"/>
    <x v="23"/>
    <x v="0"/>
    <s v="Speciality Products"/>
    <x v="1"/>
    <x v="0"/>
    <x v="30"/>
    <x v="17"/>
    <d v="2005-06-10T00:00:00"/>
    <n v="67374"/>
    <n v="0"/>
    <x v="0"/>
    <s v="Austin"/>
    <s v=""/>
    <s v=""/>
    <n v="67374"/>
    <n v="0"/>
  </r>
  <r>
    <x v="307"/>
    <s v="Jayden Jimenez"/>
    <x v="6"/>
    <x v="4"/>
    <s v="Corporate"/>
    <x v="1"/>
    <x v="3"/>
    <x v="30"/>
    <x v="24"/>
    <d v="2011-09-24T00:00:00"/>
    <n v="102167"/>
    <n v="0.06"/>
    <x v="2"/>
    <s v="Rio de Janerio"/>
    <s v=""/>
    <s v=""/>
    <n v="108297.02"/>
    <n v="6130.0199999999995"/>
  </r>
  <r>
    <x v="308"/>
    <s v="Jaxon Tran"/>
    <x v="0"/>
    <x v="2"/>
    <s v="Manufacturing"/>
    <x v="1"/>
    <x v="1"/>
    <x v="15"/>
    <x v="26"/>
    <d v="2007-09-07T00:00:00"/>
    <n v="151027"/>
    <n v="0.1"/>
    <x v="1"/>
    <s v="Shanghai"/>
    <s v=""/>
    <s v=""/>
    <n v="166129.70000000001"/>
    <n v="15102.7"/>
  </r>
  <r>
    <x v="309"/>
    <s v="Connor Fong"/>
    <x v="6"/>
    <x v="3"/>
    <s v="Speciality Products"/>
    <x v="1"/>
    <x v="1"/>
    <x v="28"/>
    <x v="7"/>
    <d v="2018-02-16T00:00:00"/>
    <n v="120905"/>
    <n v="0.05"/>
    <x v="0"/>
    <s v="Seattle"/>
    <s v=""/>
    <s v=""/>
    <n v="126950.25"/>
    <n v="6045.25"/>
  </r>
  <r>
    <x v="310"/>
    <s v="Emery Mitchell"/>
    <x v="9"/>
    <x v="1"/>
    <s v="Manufacturing"/>
    <x v="0"/>
    <x v="2"/>
    <x v="35"/>
    <x v="7"/>
    <d v="2018-06-02T00:00:00"/>
    <n v="231567"/>
    <n v="0.36"/>
    <x v="0"/>
    <s v="Seattle"/>
    <s v=""/>
    <s v=""/>
    <n v="314931.12"/>
    <n v="83364.12"/>
  </r>
  <r>
    <x v="167"/>
    <s v="Landon Luu"/>
    <x v="9"/>
    <x v="0"/>
    <s v="Research &amp; Development"/>
    <x v="1"/>
    <x v="1"/>
    <x v="11"/>
    <x v="16"/>
    <d v="2015-07-12T00:00:00"/>
    <n v="215388"/>
    <n v="0.33"/>
    <x v="0"/>
    <s v="Miami"/>
    <s v=""/>
    <s v=""/>
    <n v="286466.04000000004"/>
    <n v="71078.040000000008"/>
  </r>
  <r>
    <x v="311"/>
    <s v="Sophia Ahmed"/>
    <x v="0"/>
    <x v="2"/>
    <s v="Speciality Products"/>
    <x v="0"/>
    <x v="1"/>
    <x v="23"/>
    <x v="16"/>
    <d v="2015-06-13T00:00:00"/>
    <n v="127972"/>
    <n v="0.11"/>
    <x v="0"/>
    <s v="Seattle"/>
    <s v=""/>
    <s v=""/>
    <n v="142048.92000000001"/>
    <n v="14076.92"/>
  </r>
  <r>
    <x v="312"/>
    <s v="Sofia Dinh"/>
    <x v="19"/>
    <x v="5"/>
    <s v="Corporate"/>
    <x v="0"/>
    <x v="1"/>
    <x v="0"/>
    <x v="4"/>
    <d v="1995-08-04T00:00:00"/>
    <n v="80701"/>
    <n v="0"/>
    <x v="0"/>
    <s v="Chicago"/>
    <s v="2005"/>
    <d v="2005-04-14T00:00:00"/>
    <n v="80701"/>
    <n v="0"/>
  </r>
  <r>
    <x v="313"/>
    <s v="Jonathan Patel"/>
    <x v="6"/>
    <x v="6"/>
    <s v="Corporate"/>
    <x v="1"/>
    <x v="1"/>
    <x v="21"/>
    <x v="6"/>
    <d v="2020-02-02T00:00:00"/>
    <n v="115417"/>
    <n v="0.06"/>
    <x v="1"/>
    <s v="Shanghai"/>
    <s v=""/>
    <s v=""/>
    <n v="122342.02"/>
    <n v="6925.0199999999995"/>
  </r>
  <r>
    <x v="135"/>
    <s v="Piper Patterson"/>
    <x v="10"/>
    <x v="5"/>
    <s v="Corporate"/>
    <x v="0"/>
    <x v="2"/>
    <x v="15"/>
    <x v="3"/>
    <d v="2019-06-19T00:00:00"/>
    <n v="88045"/>
    <n v="0"/>
    <x v="0"/>
    <s v="Chicago"/>
    <s v=""/>
    <s v=""/>
    <n v="88045"/>
    <n v="0"/>
  </r>
  <r>
    <x v="314"/>
    <s v="Cora Evans"/>
    <x v="3"/>
    <x v="0"/>
    <s v="Speciality Products"/>
    <x v="0"/>
    <x v="0"/>
    <x v="15"/>
    <x v="7"/>
    <d v="2018-03-26T00:00:00"/>
    <n v="86478"/>
    <n v="0.06"/>
    <x v="0"/>
    <s v="Austin"/>
    <s v=""/>
    <s v=""/>
    <n v="91666.68"/>
    <n v="5188.6799999999994"/>
  </r>
  <r>
    <x v="315"/>
    <s v="Cameron Young"/>
    <x v="9"/>
    <x v="5"/>
    <s v="Manufacturing"/>
    <x v="1"/>
    <x v="2"/>
    <x v="20"/>
    <x v="0"/>
    <d v="2016-01-18T00:00:00"/>
    <n v="180994"/>
    <n v="0.39"/>
    <x v="0"/>
    <s v="Seattle"/>
    <s v=""/>
    <s v=""/>
    <n v="251581.66"/>
    <n v="70587.66"/>
  </r>
  <r>
    <x v="316"/>
    <s v="Melody Ho"/>
    <x v="13"/>
    <x v="1"/>
    <s v="Research &amp; Development"/>
    <x v="0"/>
    <x v="1"/>
    <x v="0"/>
    <x v="26"/>
    <d v="2007-12-02T00:00:00"/>
    <n v="64494"/>
    <n v="0"/>
    <x v="0"/>
    <s v="Columbus"/>
    <s v=""/>
    <s v=""/>
    <n v="64494"/>
    <n v="0"/>
  </r>
  <r>
    <x v="317"/>
    <s v="Aiden Bryant"/>
    <x v="5"/>
    <x v="2"/>
    <s v="Manufacturing"/>
    <x v="1"/>
    <x v="0"/>
    <x v="40"/>
    <x v="12"/>
    <d v="2002-10-21T00:00:00"/>
    <n v="70122"/>
    <n v="0"/>
    <x v="0"/>
    <s v="Columbus"/>
    <s v=""/>
    <s v=""/>
    <n v="70122"/>
    <n v="0"/>
  </r>
  <r>
    <x v="318"/>
    <s v="Grayson Walker"/>
    <x v="2"/>
    <x v="3"/>
    <s v="Manufacturing"/>
    <x v="1"/>
    <x v="2"/>
    <x v="7"/>
    <x v="5"/>
    <d v="2017-02-19T00:00:00"/>
    <n v="181854"/>
    <n v="0.28999999999999998"/>
    <x v="0"/>
    <s v="Seattle"/>
    <s v="2020"/>
    <d v="2020-04-24T00:00:00"/>
    <n v="234591.66"/>
    <n v="52737.659999999996"/>
  </r>
  <r>
    <x v="319"/>
    <s v="Scarlett Figueroa"/>
    <x v="20"/>
    <x v="4"/>
    <s v="Speciality Products"/>
    <x v="0"/>
    <x v="3"/>
    <x v="8"/>
    <x v="0"/>
    <d v="2016-10-21T00:00:00"/>
    <n v="52811"/>
    <n v="0"/>
    <x v="0"/>
    <s v="Miami"/>
    <s v=""/>
    <s v=""/>
    <n v="52811"/>
    <n v="0"/>
  </r>
  <r>
    <x v="320"/>
    <s v="Madeline Hoang"/>
    <x v="28"/>
    <x v="0"/>
    <s v="Research &amp; Development"/>
    <x v="0"/>
    <x v="1"/>
    <x v="21"/>
    <x v="3"/>
    <d v="2019-10-25T00:00:00"/>
    <n v="50111"/>
    <n v="0"/>
    <x v="1"/>
    <s v="Chengdu"/>
    <s v=""/>
    <s v=""/>
    <n v="50111"/>
    <n v="0"/>
  </r>
  <r>
    <x v="321"/>
    <s v="Ezra Simmons"/>
    <x v="32"/>
    <x v="0"/>
    <s v="Manufacturing"/>
    <x v="1"/>
    <x v="0"/>
    <x v="11"/>
    <x v="0"/>
    <d v="2016-05-07T00:00:00"/>
    <n v="71192"/>
    <n v="0"/>
    <x v="0"/>
    <s v="Austin"/>
    <s v=""/>
    <s v=""/>
    <n v="71192"/>
    <n v="0"/>
  </r>
  <r>
    <x v="322"/>
    <s v="Ruby Medina"/>
    <x v="2"/>
    <x v="2"/>
    <s v="Manufacturing"/>
    <x v="0"/>
    <x v="3"/>
    <x v="2"/>
    <x v="7"/>
    <d v="2018-12-18T00:00:00"/>
    <n v="155351"/>
    <n v="0.2"/>
    <x v="0"/>
    <s v="Seattle"/>
    <s v=""/>
    <s v=""/>
    <n v="186421.2"/>
    <n v="31070.2"/>
  </r>
  <r>
    <x v="323"/>
    <s v="Luke Zheng"/>
    <x v="2"/>
    <x v="4"/>
    <s v="Speciality Products"/>
    <x v="1"/>
    <x v="1"/>
    <x v="38"/>
    <x v="2"/>
    <d v="2006-11-28T00:00:00"/>
    <n v="161690"/>
    <n v="0.28999999999999998"/>
    <x v="1"/>
    <s v="Beijing"/>
    <s v=""/>
    <s v=""/>
    <n v="208580.1"/>
    <n v="46890.1"/>
  </r>
  <r>
    <x v="324"/>
    <s v="Rylee Dinh"/>
    <x v="25"/>
    <x v="5"/>
    <s v="Speciality Products"/>
    <x v="0"/>
    <x v="1"/>
    <x v="25"/>
    <x v="5"/>
    <d v="2017-02-10T00:00:00"/>
    <n v="60132"/>
    <n v="0"/>
    <x v="1"/>
    <s v="Chongqing"/>
    <s v=""/>
    <s v=""/>
    <n v="60132"/>
    <n v="0"/>
  </r>
  <r>
    <x v="325"/>
    <s v="Miles Evans"/>
    <x v="23"/>
    <x v="0"/>
    <s v="Manufacturing"/>
    <x v="1"/>
    <x v="2"/>
    <x v="36"/>
    <x v="21"/>
    <d v="1994-10-24T00:00:00"/>
    <n v="87216"/>
    <n v="0"/>
    <x v="0"/>
    <s v="Miami"/>
    <s v=""/>
    <s v=""/>
    <n v="87216"/>
    <n v="0"/>
  </r>
  <r>
    <x v="326"/>
    <s v="Leo Owens"/>
    <x v="28"/>
    <x v="0"/>
    <s v="Corporate"/>
    <x v="1"/>
    <x v="2"/>
    <x v="40"/>
    <x v="6"/>
    <d v="2020-04-23T00:00:00"/>
    <n v="50069"/>
    <n v="0"/>
    <x v="0"/>
    <s v="Seattle"/>
    <s v=""/>
    <s v=""/>
    <n v="50069"/>
    <n v="0"/>
  </r>
  <r>
    <x v="327"/>
    <s v="Caroline Owens"/>
    <x v="2"/>
    <x v="0"/>
    <s v="Speciality Products"/>
    <x v="0"/>
    <x v="2"/>
    <x v="3"/>
    <x v="9"/>
    <d v="2021-07-26T00:00:00"/>
    <n v="151108"/>
    <n v="0.22"/>
    <x v="0"/>
    <s v="Phoenix"/>
    <s v=""/>
    <s v=""/>
    <n v="184351.76"/>
    <n v="33243.760000000002"/>
  </r>
  <r>
    <x v="328"/>
    <s v="Kennedy Do"/>
    <x v="3"/>
    <x v="0"/>
    <s v="Manufacturing"/>
    <x v="0"/>
    <x v="1"/>
    <x v="34"/>
    <x v="17"/>
    <d v="2005-10-15T00:00:00"/>
    <n v="67398"/>
    <n v="7.0000000000000007E-2"/>
    <x v="0"/>
    <s v="Phoenix"/>
    <s v=""/>
    <s v=""/>
    <n v="72115.86"/>
    <n v="4717.8600000000006"/>
  </r>
  <r>
    <x v="329"/>
    <s v="Jade Acosta"/>
    <x v="25"/>
    <x v="5"/>
    <s v="Research &amp; Development"/>
    <x v="0"/>
    <x v="3"/>
    <x v="40"/>
    <x v="16"/>
    <d v="2015-08-29T00:00:00"/>
    <n v="68488"/>
    <n v="0"/>
    <x v="0"/>
    <s v="Seattle"/>
    <s v=""/>
    <s v=""/>
    <n v="68488"/>
    <n v="0"/>
  </r>
  <r>
    <x v="330"/>
    <s v="Mila Vasquez"/>
    <x v="10"/>
    <x v="5"/>
    <s v="Manufacturing"/>
    <x v="0"/>
    <x v="3"/>
    <x v="33"/>
    <x v="25"/>
    <d v="1998-07-16T00:00:00"/>
    <n v="92932"/>
    <n v="0"/>
    <x v="0"/>
    <s v="Columbus"/>
    <s v=""/>
    <s v=""/>
    <n v="92932"/>
    <n v="0"/>
  </r>
  <r>
    <x v="331"/>
    <s v="Allison Ayala"/>
    <x v="7"/>
    <x v="1"/>
    <s v="Corporate"/>
    <x v="0"/>
    <x v="3"/>
    <x v="9"/>
    <x v="8"/>
    <d v="2009-06-30T00:00:00"/>
    <n v="43363"/>
    <n v="0"/>
    <x v="0"/>
    <s v="Austin"/>
    <s v=""/>
    <s v=""/>
    <n v="43363"/>
    <n v="0"/>
  </r>
  <r>
    <x v="332"/>
    <s v="Jace Zhang"/>
    <x v="31"/>
    <x v="0"/>
    <s v="Speciality Products"/>
    <x v="1"/>
    <x v="1"/>
    <x v="11"/>
    <x v="5"/>
    <d v="2017-02-14T00:00:00"/>
    <n v="95963"/>
    <n v="0"/>
    <x v="1"/>
    <s v="Chengdu"/>
    <s v=""/>
    <s v=""/>
    <n v="95963"/>
    <n v="0"/>
  </r>
  <r>
    <x v="333"/>
    <s v="Allison Medina"/>
    <x v="6"/>
    <x v="1"/>
    <s v="Speciality Products"/>
    <x v="0"/>
    <x v="3"/>
    <x v="0"/>
    <x v="22"/>
    <d v="2010-04-29T00:00:00"/>
    <n v="111038"/>
    <n v="0.05"/>
    <x v="2"/>
    <s v="Sao Paulo"/>
    <s v=""/>
    <s v=""/>
    <n v="116589.9"/>
    <n v="5551.9000000000005"/>
  </r>
  <r>
    <x v="334"/>
    <s v="Maria Wilson"/>
    <x v="9"/>
    <x v="5"/>
    <s v="Research &amp; Development"/>
    <x v="0"/>
    <x v="2"/>
    <x v="10"/>
    <x v="19"/>
    <d v="1996-06-14T00:00:00"/>
    <n v="200246"/>
    <n v="0.34"/>
    <x v="0"/>
    <s v="Columbus"/>
    <s v=""/>
    <s v=""/>
    <n v="268329.64"/>
    <n v="68083.64"/>
  </r>
  <r>
    <x v="231"/>
    <s v="Everly Coleman"/>
    <x v="9"/>
    <x v="0"/>
    <s v="Corporate"/>
    <x v="0"/>
    <x v="2"/>
    <x v="35"/>
    <x v="16"/>
    <d v="2015-02-18T00:00:00"/>
    <n v="194871"/>
    <n v="0.35"/>
    <x v="0"/>
    <s v="Columbus"/>
    <s v=""/>
    <s v=""/>
    <n v="263075.84999999998"/>
    <n v="68204.849999999991"/>
  </r>
  <r>
    <x v="335"/>
    <s v="Jordan Gomez"/>
    <x v="4"/>
    <x v="3"/>
    <s v="Research &amp; Development"/>
    <x v="1"/>
    <x v="3"/>
    <x v="32"/>
    <x v="21"/>
    <d v="1994-09-15T00:00:00"/>
    <n v="98769"/>
    <n v="0"/>
    <x v="2"/>
    <s v="Rio de Janerio"/>
    <s v="2016"/>
    <d v="2016-10-03T00:00:00"/>
    <n v="98769"/>
    <n v="0"/>
  </r>
  <r>
    <x v="336"/>
    <s v="Isla Chavez"/>
    <x v="5"/>
    <x v="2"/>
    <s v="Research &amp; Development"/>
    <x v="0"/>
    <x v="3"/>
    <x v="7"/>
    <x v="7"/>
    <d v="2018-05-19T00:00:00"/>
    <n v="65334"/>
    <n v="0"/>
    <x v="2"/>
    <s v="Rio de Janerio"/>
    <s v=""/>
    <s v=""/>
    <n v="65334"/>
    <n v="0"/>
  </r>
  <r>
    <x v="337"/>
    <s v="Hannah Gomez"/>
    <x v="1"/>
    <x v="0"/>
    <s v="Manufacturing"/>
    <x v="0"/>
    <x v="3"/>
    <x v="6"/>
    <x v="9"/>
    <d v="2021-05-11T00:00:00"/>
    <n v="83934"/>
    <n v="0"/>
    <x v="0"/>
    <s v="Miami"/>
    <s v=""/>
    <s v=""/>
    <n v="83934"/>
    <n v="0"/>
  </r>
  <r>
    <x v="338"/>
    <s v="Jacob Davis"/>
    <x v="2"/>
    <x v="3"/>
    <s v="Research &amp; Development"/>
    <x v="1"/>
    <x v="2"/>
    <x v="9"/>
    <x v="0"/>
    <d v="2016-09-03T00:00:00"/>
    <n v="150399"/>
    <n v="0.28000000000000003"/>
    <x v="0"/>
    <s v="Chicago"/>
    <s v=""/>
    <s v=""/>
    <n v="192510.72"/>
    <n v="42111.72"/>
  </r>
  <r>
    <x v="339"/>
    <s v="Eli Gupta"/>
    <x v="2"/>
    <x v="4"/>
    <s v="Research &amp; Development"/>
    <x v="1"/>
    <x v="1"/>
    <x v="17"/>
    <x v="14"/>
    <d v="2012-05-19T00:00:00"/>
    <n v="160280"/>
    <n v="0.19"/>
    <x v="1"/>
    <s v="Beijing"/>
    <s v=""/>
    <s v=""/>
    <n v="190733.2"/>
    <n v="30453.200000000001"/>
  </r>
  <r>
    <x v="340"/>
    <s v="Andrew Huynh"/>
    <x v="20"/>
    <x v="4"/>
    <s v="Speciality Products"/>
    <x v="1"/>
    <x v="1"/>
    <x v="4"/>
    <x v="1"/>
    <d v="1997-04-28T00:00:00"/>
    <n v="54051"/>
    <n v="0"/>
    <x v="0"/>
    <s v="Miami"/>
    <s v="1998"/>
    <d v="1998-10-11T00:00:00"/>
    <n v="54051"/>
    <n v="0"/>
  </r>
  <r>
    <x v="341"/>
    <s v="Anna Gutierrez"/>
    <x v="2"/>
    <x v="5"/>
    <s v="Research &amp; Development"/>
    <x v="0"/>
    <x v="3"/>
    <x v="1"/>
    <x v="13"/>
    <d v="2003-04-15T00:00:00"/>
    <n v="150699"/>
    <n v="0.28999999999999998"/>
    <x v="2"/>
    <s v="Sao Paulo"/>
    <s v=""/>
    <s v=""/>
    <n v="194401.71"/>
    <n v="43702.71"/>
  </r>
  <r>
    <x v="342"/>
    <s v="Samuel Vega"/>
    <x v="13"/>
    <x v="6"/>
    <s v="Speciality Products"/>
    <x v="1"/>
    <x v="3"/>
    <x v="17"/>
    <x v="11"/>
    <d v="2013-03-30T00:00:00"/>
    <n v="69570"/>
    <n v="0"/>
    <x v="0"/>
    <s v="Miami"/>
    <s v=""/>
    <s v=""/>
    <n v="69570"/>
    <n v="0"/>
  </r>
  <r>
    <x v="343"/>
    <s v="Liliana Do"/>
    <x v="31"/>
    <x v="0"/>
    <s v="Manufacturing"/>
    <x v="0"/>
    <x v="1"/>
    <x v="23"/>
    <x v="3"/>
    <d v="2019-03-29T00:00:00"/>
    <n v="86774"/>
    <n v="0"/>
    <x v="1"/>
    <s v="Chengdu"/>
    <s v=""/>
    <s v=""/>
    <n v="86774"/>
    <n v="0"/>
  </r>
  <r>
    <x v="344"/>
    <s v="Isaac Sanders"/>
    <x v="16"/>
    <x v="4"/>
    <s v="Manufacturing"/>
    <x v="1"/>
    <x v="2"/>
    <x v="37"/>
    <x v="23"/>
    <d v="2001-03-29T00:00:00"/>
    <n v="57606"/>
    <n v="0"/>
    <x v="0"/>
    <s v="Miami"/>
    <s v=""/>
    <s v=""/>
    <n v="57606"/>
    <n v="0"/>
  </r>
  <r>
    <x v="345"/>
    <s v="Raelynn Gupta"/>
    <x v="0"/>
    <x v="1"/>
    <s v="Corporate"/>
    <x v="0"/>
    <x v="1"/>
    <x v="35"/>
    <x v="23"/>
    <d v="2001-09-10T00:00:00"/>
    <n v="125730"/>
    <n v="0.11"/>
    <x v="1"/>
    <s v="Chongqing"/>
    <s v=""/>
    <s v=""/>
    <n v="139560.29999999999"/>
    <n v="13830.3"/>
  </r>
  <r>
    <x v="346"/>
    <s v="Genesis Xiong"/>
    <x v="27"/>
    <x v="0"/>
    <s v="Research &amp; Development"/>
    <x v="0"/>
    <x v="1"/>
    <x v="10"/>
    <x v="14"/>
    <d v="2012-02-25T00:00:00"/>
    <n v="64170"/>
    <n v="0"/>
    <x v="0"/>
    <s v="Columbus"/>
    <s v=""/>
    <s v=""/>
    <n v="64170"/>
    <n v="0"/>
  </r>
  <r>
    <x v="347"/>
    <s v="Lucas Ramos"/>
    <x v="15"/>
    <x v="4"/>
    <s v="Speciality Products"/>
    <x v="1"/>
    <x v="3"/>
    <x v="16"/>
    <x v="25"/>
    <d v="1998-01-21T00:00:00"/>
    <n v="72303"/>
    <n v="0"/>
    <x v="0"/>
    <s v="Phoenix"/>
    <s v=""/>
    <s v=""/>
    <n v="72303"/>
    <n v="0"/>
  </r>
  <r>
    <x v="348"/>
    <s v="Santiago f Gonzalez"/>
    <x v="6"/>
    <x v="2"/>
    <s v="Research &amp; Development"/>
    <x v="1"/>
    <x v="3"/>
    <x v="9"/>
    <x v="14"/>
    <d v="2012-07-26T00:00:00"/>
    <n v="105891"/>
    <n v="7.0000000000000007E-2"/>
    <x v="0"/>
    <s v="Seattle"/>
    <s v=""/>
    <s v=""/>
    <n v="113303.37"/>
    <n v="7412.3700000000008"/>
  </r>
  <r>
    <x v="184"/>
    <s v="Henry Zhu"/>
    <x v="9"/>
    <x v="6"/>
    <s v="Speciality Products"/>
    <x v="1"/>
    <x v="1"/>
    <x v="31"/>
    <x v="9"/>
    <d v="2021-08-25T00:00:00"/>
    <n v="255230"/>
    <n v="0.36"/>
    <x v="0"/>
    <s v="Austin"/>
    <s v=""/>
    <s v=""/>
    <n v="347112.8"/>
    <n v="91882.8"/>
  </r>
  <r>
    <x v="349"/>
    <s v="Emily Contreras"/>
    <x v="13"/>
    <x v="2"/>
    <s v="Manufacturing"/>
    <x v="0"/>
    <x v="3"/>
    <x v="16"/>
    <x v="27"/>
    <d v="1992-06-15T00:00:00"/>
    <n v="59591"/>
    <n v="0"/>
    <x v="2"/>
    <s v="Sao Paulo"/>
    <s v=""/>
    <s v=""/>
    <n v="59591"/>
    <n v="0"/>
  </r>
  <r>
    <x v="350"/>
    <s v="Hailey Lai"/>
    <x v="9"/>
    <x v="4"/>
    <s v="Manufacturing"/>
    <x v="0"/>
    <x v="1"/>
    <x v="27"/>
    <x v="14"/>
    <d v="2012-07-23T00:00:00"/>
    <n v="187048"/>
    <n v="0.32"/>
    <x v="1"/>
    <s v="Chengdu"/>
    <s v=""/>
    <s v=""/>
    <n v="246903.36"/>
    <n v="59855.360000000001"/>
  </r>
  <r>
    <x v="351"/>
    <s v="Vivian Guzman"/>
    <x v="13"/>
    <x v="1"/>
    <s v="Speciality Products"/>
    <x v="0"/>
    <x v="3"/>
    <x v="26"/>
    <x v="12"/>
    <d v="2002-02-09T00:00:00"/>
    <n v="58605"/>
    <n v="0"/>
    <x v="0"/>
    <s v="Phoenix"/>
    <s v=""/>
    <s v=""/>
    <n v="58605"/>
    <n v="0"/>
  </r>
  <r>
    <x v="352"/>
    <s v="Hadley Contreras"/>
    <x v="2"/>
    <x v="5"/>
    <s v="Corporate"/>
    <x v="0"/>
    <x v="3"/>
    <x v="33"/>
    <x v="5"/>
    <d v="2017-01-04T00:00:00"/>
    <n v="178502"/>
    <n v="0.2"/>
    <x v="0"/>
    <s v="Austin"/>
    <s v=""/>
    <s v=""/>
    <n v="214202.4"/>
    <n v="35700.400000000001"/>
  </r>
  <r>
    <x v="353"/>
    <s v="Nathan Sun"/>
    <x v="6"/>
    <x v="3"/>
    <s v="Speciality Products"/>
    <x v="1"/>
    <x v="1"/>
    <x v="20"/>
    <x v="16"/>
    <d v="2015-07-29T00:00:00"/>
    <n v="103724"/>
    <n v="0.05"/>
    <x v="1"/>
    <s v="Shanghai"/>
    <s v=""/>
    <s v=""/>
    <n v="108910.2"/>
    <n v="5186.2000000000007"/>
  </r>
  <r>
    <x v="354"/>
    <s v="Grace Campos"/>
    <x v="2"/>
    <x v="5"/>
    <s v="Research &amp; Development"/>
    <x v="0"/>
    <x v="3"/>
    <x v="17"/>
    <x v="20"/>
    <d v="2008-03-21T00:00:00"/>
    <n v="156277"/>
    <n v="0.22"/>
    <x v="2"/>
    <s v="Manaus"/>
    <s v=""/>
    <s v=""/>
    <n v="190657.94"/>
    <n v="34380.94"/>
  </r>
  <r>
    <x v="355"/>
    <s v="Autumn Ortiz"/>
    <x v="17"/>
    <x v="5"/>
    <s v="Research &amp; Development"/>
    <x v="0"/>
    <x v="3"/>
    <x v="23"/>
    <x v="5"/>
    <d v="2017-12-17T00:00:00"/>
    <n v="87744"/>
    <n v="0"/>
    <x v="2"/>
    <s v="Sao Paulo"/>
    <s v=""/>
    <s v=""/>
    <n v="87744"/>
    <n v="0"/>
  </r>
  <r>
    <x v="356"/>
    <s v="Connor Walker"/>
    <x v="13"/>
    <x v="1"/>
    <s v="Manufacturing"/>
    <x v="1"/>
    <x v="2"/>
    <x v="23"/>
    <x v="3"/>
    <d v="2019-03-18T00:00:00"/>
    <n v="54714"/>
    <n v="0"/>
    <x v="0"/>
    <s v="Columbus"/>
    <s v=""/>
    <s v=""/>
    <n v="54714"/>
    <n v="0"/>
  </r>
  <r>
    <x v="357"/>
    <s v="Mia Wu"/>
    <x v="14"/>
    <x v="0"/>
    <s v="Corporate"/>
    <x v="0"/>
    <x v="1"/>
    <x v="15"/>
    <x v="11"/>
    <d v="2013-08-25T00:00:00"/>
    <n v="99169"/>
    <n v="0"/>
    <x v="1"/>
    <s v="Beijing"/>
    <s v=""/>
    <s v=""/>
    <n v="99169"/>
    <n v="0"/>
  </r>
  <r>
    <x v="358"/>
    <s v="Julia Luong"/>
    <x v="0"/>
    <x v="3"/>
    <s v="Research &amp; Development"/>
    <x v="0"/>
    <x v="1"/>
    <x v="0"/>
    <x v="2"/>
    <d v="2006-06-20T00:00:00"/>
    <n v="142628"/>
    <n v="0.12"/>
    <x v="1"/>
    <s v="Chongqing"/>
    <s v=""/>
    <s v=""/>
    <n v="159743.35999999999"/>
    <n v="17115.36"/>
  </r>
  <r>
    <x v="359"/>
    <s v="Eleanor Delgado"/>
    <x v="4"/>
    <x v="6"/>
    <s v="Manufacturing"/>
    <x v="0"/>
    <x v="3"/>
    <x v="29"/>
    <x v="15"/>
    <d v="2014-04-27T00:00:00"/>
    <n v="75869"/>
    <n v="0"/>
    <x v="2"/>
    <s v="Sao Paulo"/>
    <s v=""/>
    <s v=""/>
    <n v="75869"/>
    <n v="0"/>
  </r>
  <r>
    <x v="360"/>
    <s v="Addison Roberts"/>
    <x v="23"/>
    <x v="0"/>
    <s v="Manufacturing"/>
    <x v="0"/>
    <x v="2"/>
    <x v="13"/>
    <x v="7"/>
    <d v="2018-05-14T00:00:00"/>
    <n v="60985"/>
    <n v="0"/>
    <x v="0"/>
    <s v="Seattle"/>
    <s v=""/>
    <s v=""/>
    <n v="60985"/>
    <n v="0"/>
  </r>
  <r>
    <x v="361"/>
    <s v="Camila Li"/>
    <x v="0"/>
    <x v="0"/>
    <s v="Research &amp; Development"/>
    <x v="0"/>
    <x v="1"/>
    <x v="33"/>
    <x v="22"/>
    <d v="2010-07-24T00:00:00"/>
    <n v="126911"/>
    <n v="0.1"/>
    <x v="1"/>
    <s v="Shanghai"/>
    <s v=""/>
    <s v=""/>
    <n v="139602.1"/>
    <n v="12691.1"/>
  </r>
  <r>
    <x v="362"/>
    <s v="Ezekiel Fong"/>
    <x v="9"/>
    <x v="2"/>
    <s v="Research &amp; Development"/>
    <x v="1"/>
    <x v="1"/>
    <x v="16"/>
    <x v="18"/>
    <d v="2004-02-25T00:00:00"/>
    <n v="216949"/>
    <n v="0.32"/>
    <x v="1"/>
    <s v="Shanghai"/>
    <s v=""/>
    <s v=""/>
    <n v="286372.68"/>
    <n v="69423.680000000008"/>
  </r>
  <r>
    <x v="363"/>
    <s v="Dylan Thao"/>
    <x v="2"/>
    <x v="5"/>
    <s v="Manufacturing"/>
    <x v="1"/>
    <x v="1"/>
    <x v="26"/>
    <x v="14"/>
    <d v="2012-10-22T00:00:00"/>
    <n v="168510"/>
    <n v="0.28999999999999998"/>
    <x v="0"/>
    <s v="Seattle"/>
    <s v=""/>
    <s v=""/>
    <n v="217377.9"/>
    <n v="48867.899999999994"/>
  </r>
  <r>
    <x v="364"/>
    <s v="Josephine Salazar"/>
    <x v="17"/>
    <x v="5"/>
    <s v="Speciality Products"/>
    <x v="0"/>
    <x v="3"/>
    <x v="9"/>
    <x v="0"/>
    <d v="2016-03-14T00:00:00"/>
    <n v="85870"/>
    <n v="0"/>
    <x v="2"/>
    <s v="Sao Paulo"/>
    <s v=""/>
    <s v=""/>
    <n v="85870"/>
    <n v="0"/>
  </r>
  <r>
    <x v="365"/>
    <s v="Genesis Hu"/>
    <x v="4"/>
    <x v="6"/>
    <s v="Corporate"/>
    <x v="0"/>
    <x v="1"/>
    <x v="30"/>
    <x v="12"/>
    <d v="2002-01-15T00:00:00"/>
    <n v="86510"/>
    <n v="0"/>
    <x v="1"/>
    <s v="Beijing"/>
    <s v="2003"/>
    <d v="2003-01-02T00:00:00"/>
    <n v="86510"/>
    <n v="0"/>
  </r>
  <r>
    <x v="366"/>
    <s v="Mila Juarez"/>
    <x v="6"/>
    <x v="2"/>
    <s v="Speciality Products"/>
    <x v="0"/>
    <x v="3"/>
    <x v="31"/>
    <x v="5"/>
    <d v="2017-09-21T00:00:00"/>
    <n v="119647"/>
    <n v="0.09"/>
    <x v="2"/>
    <s v="Sao Paulo"/>
    <s v=""/>
    <s v=""/>
    <n v="130415.23"/>
    <n v="10768.23"/>
  </r>
  <r>
    <x v="367"/>
    <s v="Daniel Perry"/>
    <x v="14"/>
    <x v="0"/>
    <s v="Research &amp; Development"/>
    <x v="1"/>
    <x v="2"/>
    <x v="39"/>
    <x v="23"/>
    <d v="2001-04-15T00:00:00"/>
    <n v="80921"/>
    <n v="0"/>
    <x v="0"/>
    <s v="Columbus"/>
    <s v=""/>
    <s v=""/>
    <n v="80921"/>
    <n v="0"/>
  </r>
  <r>
    <x v="368"/>
    <s v="Paisley Hunter"/>
    <x v="11"/>
    <x v="5"/>
    <s v="Research &amp; Development"/>
    <x v="0"/>
    <x v="2"/>
    <x v="22"/>
    <x v="22"/>
    <d v="2010-01-15T00:00:00"/>
    <n v="98110"/>
    <n v="0.13"/>
    <x v="0"/>
    <s v="Chicago"/>
    <s v=""/>
    <s v=""/>
    <n v="110864.3"/>
    <n v="12754.300000000001"/>
  </r>
  <r>
    <x v="369"/>
    <s v="Everleigh White"/>
    <x v="23"/>
    <x v="0"/>
    <s v="Speciality Products"/>
    <x v="0"/>
    <x v="2"/>
    <x v="1"/>
    <x v="5"/>
    <d v="2017-10-20T00:00:00"/>
    <n v="86831"/>
    <n v="0"/>
    <x v="0"/>
    <s v="Phoenix"/>
    <s v=""/>
    <s v=""/>
    <n v="86831"/>
    <n v="0"/>
  </r>
  <r>
    <x v="370"/>
    <s v="Penelope Choi"/>
    <x v="1"/>
    <x v="0"/>
    <s v="Speciality Products"/>
    <x v="0"/>
    <x v="1"/>
    <x v="37"/>
    <x v="22"/>
    <d v="2010-09-10T00:00:00"/>
    <n v="72826"/>
    <n v="0"/>
    <x v="1"/>
    <s v="Beijing"/>
    <s v=""/>
    <s v=""/>
    <n v="72826"/>
    <n v="0"/>
  </r>
  <r>
    <x v="371"/>
    <s v="Piper Sun"/>
    <x v="2"/>
    <x v="6"/>
    <s v="Manufacturing"/>
    <x v="0"/>
    <x v="1"/>
    <x v="14"/>
    <x v="24"/>
    <d v="2011-02-14T00:00:00"/>
    <n v="171217"/>
    <n v="0.19"/>
    <x v="0"/>
    <s v="Seattle"/>
    <s v=""/>
    <s v=""/>
    <n v="203748.23"/>
    <n v="32531.23"/>
  </r>
  <r>
    <x v="372"/>
    <s v="Lucy Johnson"/>
    <x v="6"/>
    <x v="0"/>
    <s v="Research &amp; Development"/>
    <x v="0"/>
    <x v="2"/>
    <x v="4"/>
    <x v="6"/>
    <d v="2020-04-27T00:00:00"/>
    <n v="103058"/>
    <n v="7.0000000000000007E-2"/>
    <x v="0"/>
    <s v="Columbus"/>
    <s v=""/>
    <s v=""/>
    <n v="110272.06"/>
    <n v="7214.06"/>
  </r>
  <r>
    <x v="373"/>
    <s v="Ian Ngo"/>
    <x v="6"/>
    <x v="2"/>
    <s v="Speciality Products"/>
    <x v="1"/>
    <x v="1"/>
    <x v="27"/>
    <x v="15"/>
    <d v="2014-08-07T00:00:00"/>
    <n v="117062"/>
    <n v="7.0000000000000007E-2"/>
    <x v="0"/>
    <s v="Phoenix"/>
    <s v=""/>
    <s v=""/>
    <n v="125256.34"/>
    <n v="8194.34"/>
  </r>
  <r>
    <x v="374"/>
    <s v="Joseph Vazquez"/>
    <x v="0"/>
    <x v="3"/>
    <s v="Speciality Products"/>
    <x v="1"/>
    <x v="3"/>
    <x v="28"/>
    <x v="3"/>
    <d v="2019-01-23T00:00:00"/>
    <n v="159031"/>
    <n v="0.1"/>
    <x v="0"/>
    <s v="Miami"/>
    <s v=""/>
    <s v=""/>
    <n v="174934.1"/>
    <n v="15903.1"/>
  </r>
  <r>
    <x v="375"/>
    <s v="Hadley Guerrero"/>
    <x v="0"/>
    <x v="0"/>
    <s v="Research &amp; Development"/>
    <x v="0"/>
    <x v="3"/>
    <x v="37"/>
    <x v="18"/>
    <d v="2004-01-14T00:00:00"/>
    <n v="125086"/>
    <n v="0.1"/>
    <x v="2"/>
    <s v="Sao Paulo"/>
    <s v=""/>
    <s v=""/>
    <n v="137594.6"/>
    <n v="12508.6"/>
  </r>
  <r>
    <x v="376"/>
    <s v="Jose Brown"/>
    <x v="27"/>
    <x v="0"/>
    <s v="Speciality Products"/>
    <x v="1"/>
    <x v="2"/>
    <x v="19"/>
    <x v="0"/>
    <d v="2016-04-07T00:00:00"/>
    <n v="67976"/>
    <n v="0"/>
    <x v="0"/>
    <s v="Seattle"/>
    <s v=""/>
    <s v=""/>
    <n v="67976"/>
    <n v="0"/>
  </r>
  <r>
    <x v="377"/>
    <s v="Benjamin Ford"/>
    <x v="13"/>
    <x v="1"/>
    <s v="Speciality Products"/>
    <x v="1"/>
    <x v="2"/>
    <x v="11"/>
    <x v="9"/>
    <d v="2021-04-22T00:00:00"/>
    <n v="74215"/>
    <n v="0"/>
    <x v="0"/>
    <s v="Phoenix"/>
    <s v=""/>
    <s v=""/>
    <n v="74215"/>
    <n v="0"/>
  </r>
  <r>
    <x v="378"/>
    <s v="Henry Shah"/>
    <x v="2"/>
    <x v="3"/>
    <s v="Manufacturing"/>
    <x v="1"/>
    <x v="1"/>
    <x v="0"/>
    <x v="22"/>
    <d v="2010-06-11T00:00:00"/>
    <n v="187389"/>
    <n v="0.25"/>
    <x v="1"/>
    <s v="Chengdu"/>
    <s v=""/>
    <s v=""/>
    <n v="234236.25"/>
    <n v="46847.25"/>
  </r>
  <r>
    <x v="281"/>
    <s v="Ivy Daniels"/>
    <x v="0"/>
    <x v="4"/>
    <s v="Speciality Products"/>
    <x v="0"/>
    <x v="2"/>
    <x v="12"/>
    <x v="20"/>
    <d v="2008-10-26T00:00:00"/>
    <n v="131841"/>
    <n v="0.13"/>
    <x v="0"/>
    <s v="Columbus"/>
    <s v=""/>
    <s v=""/>
    <n v="148980.33000000002"/>
    <n v="17139.330000000002"/>
  </r>
  <r>
    <x v="379"/>
    <s v="Thomas Chang"/>
    <x v="4"/>
    <x v="3"/>
    <s v="Research &amp; Development"/>
    <x v="1"/>
    <x v="1"/>
    <x v="8"/>
    <x v="24"/>
    <d v="2011-07-26T00:00:00"/>
    <n v="97231"/>
    <n v="0"/>
    <x v="1"/>
    <s v="Beijing"/>
    <s v=""/>
    <s v=""/>
    <n v="97231"/>
    <n v="0"/>
  </r>
  <r>
    <x v="380"/>
    <s v="Caroline Phan"/>
    <x v="0"/>
    <x v="1"/>
    <s v="Corporate"/>
    <x v="0"/>
    <x v="1"/>
    <x v="12"/>
    <x v="18"/>
    <d v="2004-03-14T00:00:00"/>
    <n v="155004"/>
    <n v="0.12"/>
    <x v="0"/>
    <s v="Austin"/>
    <s v=""/>
    <s v=""/>
    <n v="173604.48000000001"/>
    <n v="18600.48"/>
  </r>
  <r>
    <x v="381"/>
    <s v="Maverick Mehta"/>
    <x v="28"/>
    <x v="0"/>
    <s v="Manufacturing"/>
    <x v="1"/>
    <x v="1"/>
    <x v="28"/>
    <x v="26"/>
    <d v="2007-07-30T00:00:00"/>
    <n v="41859"/>
    <n v="0"/>
    <x v="0"/>
    <s v="Seattle"/>
    <s v=""/>
    <s v=""/>
    <n v="41859"/>
    <n v="0"/>
  </r>
  <r>
    <x v="382"/>
    <s v="Austin Edwards"/>
    <x v="12"/>
    <x v="0"/>
    <s v="Manufacturing"/>
    <x v="1"/>
    <x v="0"/>
    <x v="34"/>
    <x v="2"/>
    <d v="2006-09-24T00:00:00"/>
    <n v="52733"/>
    <n v="0"/>
    <x v="0"/>
    <s v="Chicago"/>
    <s v=""/>
    <s v=""/>
    <n v="52733"/>
    <n v="0"/>
  </r>
  <r>
    <x v="383"/>
    <s v="Daniel Huang"/>
    <x v="9"/>
    <x v="4"/>
    <s v="Corporate"/>
    <x v="1"/>
    <x v="1"/>
    <x v="11"/>
    <x v="16"/>
    <d v="2015-09-03T00:00:00"/>
    <n v="250953"/>
    <n v="0.34"/>
    <x v="0"/>
    <s v="Columbus"/>
    <s v=""/>
    <s v=""/>
    <n v="336277.02"/>
    <n v="85324.02"/>
  </r>
  <r>
    <x v="384"/>
    <s v="Lucas Phan"/>
    <x v="2"/>
    <x v="6"/>
    <s v="Research &amp; Development"/>
    <x v="1"/>
    <x v="1"/>
    <x v="37"/>
    <x v="10"/>
    <d v="1999-02-19T00:00:00"/>
    <n v="191807"/>
    <n v="0.21"/>
    <x v="1"/>
    <s v="Chongqing"/>
    <s v=""/>
    <s v=""/>
    <n v="232086.47"/>
    <n v="40279.47"/>
  </r>
  <r>
    <x v="385"/>
    <s v="Gabriel Yu"/>
    <x v="1"/>
    <x v="0"/>
    <s v="Speciality Products"/>
    <x v="1"/>
    <x v="1"/>
    <x v="34"/>
    <x v="15"/>
    <d v="2014-06-23T00:00:00"/>
    <n v="64677"/>
    <n v="0"/>
    <x v="1"/>
    <s v="Chongqing"/>
    <s v=""/>
    <s v=""/>
    <n v="64677"/>
    <n v="0"/>
  </r>
  <r>
    <x v="165"/>
    <s v="Mason Watson"/>
    <x v="0"/>
    <x v="0"/>
    <s v="Corporate"/>
    <x v="1"/>
    <x v="2"/>
    <x v="30"/>
    <x v="18"/>
    <d v="2004-09-14T00:00:00"/>
    <n v="130274"/>
    <n v="0.11"/>
    <x v="0"/>
    <s v="Chicago"/>
    <s v=""/>
    <s v=""/>
    <n v="144604.14000000001"/>
    <n v="14330.14"/>
  </r>
  <r>
    <x v="386"/>
    <s v="Angel Chang"/>
    <x v="23"/>
    <x v="0"/>
    <s v="Research &amp; Development"/>
    <x v="1"/>
    <x v="1"/>
    <x v="17"/>
    <x v="5"/>
    <d v="2017-07-06T00:00:00"/>
    <n v="96331"/>
    <n v="0"/>
    <x v="1"/>
    <s v="Shanghai"/>
    <s v=""/>
    <s v=""/>
    <n v="96331"/>
    <n v="0"/>
  </r>
  <r>
    <x v="387"/>
    <s v="Madeline Coleman"/>
    <x v="0"/>
    <x v="1"/>
    <s v="Research &amp; Development"/>
    <x v="0"/>
    <x v="2"/>
    <x v="10"/>
    <x v="2"/>
    <d v="2006-04-28T00:00:00"/>
    <n v="150758"/>
    <n v="0.13"/>
    <x v="0"/>
    <s v="Chicago"/>
    <s v="2007"/>
    <d v="2007-08-16T00:00:00"/>
    <n v="170356.54"/>
    <n v="19598.54"/>
  </r>
  <r>
    <x v="388"/>
    <s v="Thomas Vazquez"/>
    <x v="2"/>
    <x v="5"/>
    <s v="Corporate"/>
    <x v="1"/>
    <x v="3"/>
    <x v="30"/>
    <x v="15"/>
    <d v="2014-07-19T00:00:00"/>
    <n v="173629"/>
    <n v="0.21"/>
    <x v="2"/>
    <s v="Sao Paulo"/>
    <s v=""/>
    <s v=""/>
    <n v="210091.09"/>
    <n v="36462.089999999997"/>
  </r>
  <r>
    <x v="389"/>
    <s v="Silas Hunter"/>
    <x v="29"/>
    <x v="0"/>
    <s v="Corporate"/>
    <x v="1"/>
    <x v="0"/>
    <x v="0"/>
    <x v="25"/>
    <d v="1998-05-04T00:00:00"/>
    <n v="62174"/>
    <n v="0"/>
    <x v="0"/>
    <s v="Chicago"/>
    <s v=""/>
    <s v=""/>
    <n v="62174"/>
    <n v="0"/>
  </r>
  <r>
    <x v="390"/>
    <s v="Nicholas Brooks"/>
    <x v="13"/>
    <x v="3"/>
    <s v="Manufacturing"/>
    <x v="1"/>
    <x v="2"/>
    <x v="19"/>
    <x v="5"/>
    <d v="2017-10-20T00:00:00"/>
    <n v="56555"/>
    <n v="0"/>
    <x v="0"/>
    <s v="Phoenix"/>
    <s v=""/>
    <s v=""/>
    <n v="56555"/>
    <n v="0"/>
  </r>
  <r>
    <x v="391"/>
    <s v="Dominic Thomas"/>
    <x v="13"/>
    <x v="6"/>
    <s v="Manufacturing"/>
    <x v="1"/>
    <x v="2"/>
    <x v="35"/>
    <x v="17"/>
    <d v="2005-09-28T00:00:00"/>
    <n v="74655"/>
    <n v="0"/>
    <x v="0"/>
    <s v="Austin"/>
    <s v=""/>
    <s v=""/>
    <n v="74655"/>
    <n v="0"/>
  </r>
  <r>
    <x v="392"/>
    <s v="Wesley Adams"/>
    <x v="27"/>
    <x v="0"/>
    <s v="Corporate"/>
    <x v="1"/>
    <x v="2"/>
    <x v="35"/>
    <x v="13"/>
    <d v="2003-08-11T00:00:00"/>
    <n v="93017"/>
    <n v="0"/>
    <x v="0"/>
    <s v="Seattle"/>
    <s v=""/>
    <s v=""/>
    <n v="93017"/>
    <n v="0"/>
  </r>
  <r>
    <x v="393"/>
    <s v="Ian Wu"/>
    <x v="4"/>
    <x v="6"/>
    <s v="Manufacturing"/>
    <x v="1"/>
    <x v="1"/>
    <x v="10"/>
    <x v="14"/>
    <d v="2012-04-14T00:00:00"/>
    <n v="82300"/>
    <n v="0"/>
    <x v="1"/>
    <s v="Chengdu"/>
    <s v=""/>
    <s v=""/>
    <n v="82300"/>
    <n v="0"/>
  </r>
  <r>
    <x v="394"/>
    <s v="Alice Young"/>
    <x v="18"/>
    <x v="5"/>
    <s v="Research &amp; Development"/>
    <x v="0"/>
    <x v="2"/>
    <x v="30"/>
    <x v="20"/>
    <d v="2008-01-24T00:00:00"/>
    <n v="91621"/>
    <n v="0"/>
    <x v="0"/>
    <s v="Chicago"/>
    <s v=""/>
    <s v=""/>
    <n v="91621"/>
    <n v="0"/>
  </r>
  <r>
    <x v="395"/>
    <s v="Logan Carrillo"/>
    <x v="4"/>
    <x v="6"/>
    <s v="Research &amp; Development"/>
    <x v="1"/>
    <x v="3"/>
    <x v="29"/>
    <x v="15"/>
    <d v="2014-11-30T00:00:00"/>
    <n v="91280"/>
    <n v="0"/>
    <x v="0"/>
    <s v="Miami"/>
    <s v=""/>
    <s v=""/>
    <n v="91280"/>
    <n v="0"/>
  </r>
  <r>
    <x v="396"/>
    <s v="Caroline Alexander"/>
    <x v="20"/>
    <x v="4"/>
    <s v="Manufacturing"/>
    <x v="0"/>
    <x v="0"/>
    <x v="34"/>
    <x v="6"/>
    <d v="2020-09-18T00:00:00"/>
    <n v="47071"/>
    <n v="0"/>
    <x v="0"/>
    <s v="Columbus"/>
    <s v=""/>
    <s v=""/>
    <n v="47071"/>
    <n v="0"/>
  </r>
  <r>
    <x v="397"/>
    <s v="Serenity Bailey"/>
    <x v="30"/>
    <x v="0"/>
    <s v="Manufacturing"/>
    <x v="0"/>
    <x v="2"/>
    <x v="0"/>
    <x v="24"/>
    <d v="2011-11-21T00:00:00"/>
    <n v="81218"/>
    <n v="0"/>
    <x v="0"/>
    <s v="Chicago"/>
    <s v=""/>
    <s v=""/>
    <n v="81218"/>
    <n v="0"/>
  </r>
  <r>
    <x v="398"/>
    <s v="Elena Tan"/>
    <x v="9"/>
    <x v="5"/>
    <s v="Manufacturing"/>
    <x v="0"/>
    <x v="1"/>
    <x v="2"/>
    <x v="20"/>
    <d v="2008-10-13T00:00:00"/>
    <n v="181801"/>
    <n v="0.4"/>
    <x v="1"/>
    <s v="Chongqing"/>
    <s v="2019"/>
    <d v="2019-12-11T00:00:00"/>
    <n v="254521.40000000002"/>
    <n v="72720.400000000009"/>
  </r>
  <r>
    <x v="399"/>
    <s v="Eliza Adams"/>
    <x v="5"/>
    <x v="2"/>
    <s v="Manufacturing"/>
    <x v="0"/>
    <x v="2"/>
    <x v="3"/>
    <x v="9"/>
    <d v="2021-11-21T00:00:00"/>
    <n v="63137"/>
    <n v="0"/>
    <x v="0"/>
    <s v="Chicago"/>
    <s v=""/>
    <s v=""/>
    <n v="63137"/>
    <n v="0"/>
  </r>
  <r>
    <x v="400"/>
    <s v="Alice Xiong"/>
    <x v="9"/>
    <x v="5"/>
    <s v="Manufacturing"/>
    <x v="0"/>
    <x v="1"/>
    <x v="0"/>
    <x v="7"/>
    <d v="2018-09-02T00:00:00"/>
    <n v="221465"/>
    <n v="0.34"/>
    <x v="1"/>
    <s v="Chengdu"/>
    <s v=""/>
    <s v=""/>
    <n v="296763.09999999998"/>
    <n v="75298.100000000006"/>
  </r>
  <r>
    <x v="401"/>
    <s v="Isla Yoon"/>
    <x v="10"/>
    <x v="5"/>
    <s v="Research &amp; Development"/>
    <x v="0"/>
    <x v="1"/>
    <x v="2"/>
    <x v="11"/>
    <d v="2013-05-10T00:00:00"/>
    <n v="79388"/>
    <n v="0"/>
    <x v="0"/>
    <s v="Austin"/>
    <s v="2019"/>
    <d v="2019-08-04T00:00:00"/>
    <n v="79388"/>
    <n v="0"/>
  </r>
  <r>
    <x v="402"/>
    <s v="Emma Perry"/>
    <x v="29"/>
    <x v="0"/>
    <s v="Manufacturing"/>
    <x v="0"/>
    <x v="2"/>
    <x v="21"/>
    <x v="7"/>
    <d v="2018-01-22T00:00:00"/>
    <n v="68176"/>
    <n v="0"/>
    <x v="0"/>
    <s v="Seattle"/>
    <s v=""/>
    <s v=""/>
    <n v="68176"/>
    <n v="0"/>
  </r>
  <r>
    <x v="399"/>
    <s v="Riley Marquez"/>
    <x v="0"/>
    <x v="1"/>
    <s v="Research &amp; Development"/>
    <x v="0"/>
    <x v="3"/>
    <x v="38"/>
    <x v="3"/>
    <d v="2019-10-18T00:00:00"/>
    <n v="122829"/>
    <n v="0.11"/>
    <x v="0"/>
    <s v="Chicago"/>
    <s v=""/>
    <s v=""/>
    <n v="136340.19"/>
    <n v="13511.19"/>
  </r>
  <r>
    <x v="403"/>
    <s v="Caroline Hu"/>
    <x v="0"/>
    <x v="6"/>
    <s v="Speciality Products"/>
    <x v="0"/>
    <x v="1"/>
    <x v="11"/>
    <x v="3"/>
    <d v="2019-08-18T00:00:00"/>
    <n v="126353"/>
    <n v="0.12"/>
    <x v="1"/>
    <s v="Shanghai"/>
    <s v=""/>
    <s v=""/>
    <n v="141515.35999999999"/>
    <n v="15162.359999999999"/>
  </r>
  <r>
    <x v="404"/>
    <s v="Madison Kumar"/>
    <x v="2"/>
    <x v="3"/>
    <s v="Speciality Products"/>
    <x v="0"/>
    <x v="1"/>
    <x v="0"/>
    <x v="22"/>
    <d v="2010-10-17T00:00:00"/>
    <n v="188727"/>
    <n v="0.23"/>
    <x v="1"/>
    <s v="Chengdu"/>
    <s v=""/>
    <s v=""/>
    <n v="232134.21"/>
    <n v="43407.21"/>
  </r>
  <r>
    <x v="255"/>
    <s v="Matthew Lim"/>
    <x v="4"/>
    <x v="2"/>
    <s v="Research &amp; Development"/>
    <x v="1"/>
    <x v="1"/>
    <x v="27"/>
    <x v="21"/>
    <d v="1994-02-18T00:00:00"/>
    <n v="99624"/>
    <n v="0"/>
    <x v="0"/>
    <s v="Seattle"/>
    <s v=""/>
    <s v=""/>
    <n v="99624"/>
    <n v="0"/>
  </r>
  <r>
    <x v="405"/>
    <s v="Maya Ngo"/>
    <x v="6"/>
    <x v="2"/>
    <s v="Speciality Products"/>
    <x v="0"/>
    <x v="1"/>
    <x v="0"/>
    <x v="14"/>
    <d v="2012-10-20T00:00:00"/>
    <n v="108686"/>
    <n v="0.06"/>
    <x v="0"/>
    <s v="Columbus"/>
    <s v=""/>
    <s v=""/>
    <n v="115207.16"/>
    <n v="6521.16"/>
  </r>
  <r>
    <x v="406"/>
    <s v="Alice Soto"/>
    <x v="7"/>
    <x v="3"/>
    <s v="Corporate"/>
    <x v="0"/>
    <x v="3"/>
    <x v="16"/>
    <x v="4"/>
    <d v="1995-04-13T00:00:00"/>
    <n v="50857"/>
    <n v="0"/>
    <x v="2"/>
    <s v="Manaus"/>
    <s v=""/>
    <s v=""/>
    <n v="50857"/>
    <n v="0"/>
  </r>
  <r>
    <x v="407"/>
    <s v="Andrew Moore"/>
    <x v="19"/>
    <x v="5"/>
    <s v="Manufacturing"/>
    <x v="1"/>
    <x v="2"/>
    <x v="40"/>
    <x v="23"/>
    <d v="2001-01-02T00:00:00"/>
    <n v="120628"/>
    <n v="0"/>
    <x v="0"/>
    <s v="Chicago"/>
    <s v=""/>
    <s v=""/>
    <n v="120628"/>
    <n v="0"/>
  </r>
  <r>
    <x v="408"/>
    <s v="Olivia Harris"/>
    <x v="2"/>
    <x v="2"/>
    <s v="Speciality Products"/>
    <x v="0"/>
    <x v="2"/>
    <x v="20"/>
    <x v="6"/>
    <d v="2020-06-14T00:00:00"/>
    <n v="181216"/>
    <n v="0.27"/>
    <x v="0"/>
    <s v="Columbus"/>
    <s v=""/>
    <s v=""/>
    <n v="230144.32"/>
    <n v="48928.32"/>
  </r>
  <r>
    <x v="409"/>
    <s v="Genesis Banks"/>
    <x v="7"/>
    <x v="1"/>
    <s v="Corporate"/>
    <x v="0"/>
    <x v="2"/>
    <x v="20"/>
    <x v="14"/>
    <d v="2012-03-16T00:00:00"/>
    <n v="46081"/>
    <n v="0"/>
    <x v="0"/>
    <s v="Chicago"/>
    <s v=""/>
    <s v=""/>
    <n v="46081"/>
    <n v="0"/>
  </r>
  <r>
    <x v="410"/>
    <s v="Victoria Johnson"/>
    <x v="0"/>
    <x v="3"/>
    <s v="Corporate"/>
    <x v="0"/>
    <x v="2"/>
    <x v="0"/>
    <x v="18"/>
    <d v="2004-05-28T00:00:00"/>
    <n v="159885"/>
    <n v="0.12"/>
    <x v="0"/>
    <s v="Columbus"/>
    <s v=""/>
    <s v=""/>
    <n v="179071.2"/>
    <n v="19186.2"/>
  </r>
  <r>
    <x v="411"/>
    <s v="Eloise Griffin"/>
    <x v="2"/>
    <x v="2"/>
    <s v="Manufacturing"/>
    <x v="0"/>
    <x v="2"/>
    <x v="0"/>
    <x v="4"/>
    <d v="1995-10-29T00:00:00"/>
    <n v="153271"/>
    <n v="0.15"/>
    <x v="0"/>
    <s v="Austin"/>
    <s v=""/>
    <s v=""/>
    <n v="176261.65"/>
    <n v="22990.649999999998"/>
  </r>
  <r>
    <x v="412"/>
    <s v="Roman Yang"/>
    <x v="6"/>
    <x v="4"/>
    <s v="Manufacturing"/>
    <x v="1"/>
    <x v="1"/>
    <x v="34"/>
    <x v="8"/>
    <d v="2009-12-12T00:00:00"/>
    <n v="114242"/>
    <n v="0.08"/>
    <x v="0"/>
    <s v="Phoenix"/>
    <s v=""/>
    <s v=""/>
    <n v="123381.36"/>
    <n v="9139.36"/>
  </r>
  <r>
    <x v="413"/>
    <s v="Clara Huynh"/>
    <x v="12"/>
    <x v="0"/>
    <s v="Speciality Products"/>
    <x v="0"/>
    <x v="1"/>
    <x v="38"/>
    <x v="6"/>
    <d v="2020-11-18T00:00:00"/>
    <n v="48415"/>
    <n v="0"/>
    <x v="1"/>
    <s v="Shanghai"/>
    <s v=""/>
    <s v=""/>
    <n v="48415"/>
    <n v="0"/>
  </r>
  <r>
    <x v="414"/>
    <s v="Kai Flores"/>
    <x v="25"/>
    <x v="5"/>
    <s v="Manufacturing"/>
    <x v="1"/>
    <x v="3"/>
    <x v="25"/>
    <x v="5"/>
    <d v="2017-05-23T00:00:00"/>
    <n v="65566"/>
    <n v="0"/>
    <x v="0"/>
    <s v="Seattle"/>
    <s v=""/>
    <s v=""/>
    <n v="65566"/>
    <n v="0"/>
  </r>
  <r>
    <x v="415"/>
    <s v="Jaxson Dinh"/>
    <x v="0"/>
    <x v="6"/>
    <s v="Research &amp; Development"/>
    <x v="1"/>
    <x v="1"/>
    <x v="15"/>
    <x v="23"/>
    <d v="2001-05-03T00:00:00"/>
    <n v="147752"/>
    <n v="0.12"/>
    <x v="1"/>
    <s v="Shanghai"/>
    <s v="2011"/>
    <d v="2011-12-26T00:00:00"/>
    <n v="165482.23999999999"/>
    <n v="17730.239999999998"/>
  </r>
  <r>
    <x v="416"/>
    <s v="Sophie Vang"/>
    <x v="0"/>
    <x v="6"/>
    <s v="Manufacturing"/>
    <x v="0"/>
    <x v="1"/>
    <x v="6"/>
    <x v="9"/>
    <d v="2021-09-14T00:00:00"/>
    <n v="136810"/>
    <n v="0.14000000000000001"/>
    <x v="1"/>
    <s v="Chongqing"/>
    <s v=""/>
    <s v=""/>
    <n v="155963.4"/>
    <n v="19153.400000000001"/>
  </r>
  <r>
    <x v="417"/>
    <s v="Axel Jordan"/>
    <x v="7"/>
    <x v="2"/>
    <s v="Corporate"/>
    <x v="1"/>
    <x v="2"/>
    <x v="40"/>
    <x v="11"/>
    <d v="2013-02-28T00:00:00"/>
    <n v="54635"/>
    <n v="0"/>
    <x v="0"/>
    <s v="Chicago"/>
    <s v=""/>
    <s v=""/>
    <n v="54635"/>
    <n v="0"/>
  </r>
  <r>
    <x v="418"/>
    <s v="Jade Hunter"/>
    <x v="21"/>
    <x v="0"/>
    <s v="Corporate"/>
    <x v="0"/>
    <x v="2"/>
    <x v="34"/>
    <x v="6"/>
    <d v="2020-02-05T00:00:00"/>
    <n v="96636"/>
    <n v="0"/>
    <x v="0"/>
    <s v="Columbus"/>
    <s v=""/>
    <s v=""/>
    <n v="96636"/>
    <n v="0"/>
  </r>
  <r>
    <x v="419"/>
    <s v="Lydia Williams"/>
    <x v="27"/>
    <x v="0"/>
    <s v="Manufacturing"/>
    <x v="0"/>
    <x v="0"/>
    <x v="25"/>
    <x v="15"/>
    <d v="2014-10-29T00:00:00"/>
    <n v="91592"/>
    <n v="0"/>
    <x v="0"/>
    <s v="Chicago"/>
    <s v=""/>
    <s v=""/>
    <n v="91592"/>
    <n v="0"/>
  </r>
  <r>
    <x v="420"/>
    <s v="Emery Chang"/>
    <x v="20"/>
    <x v="4"/>
    <s v="Research &amp; Development"/>
    <x v="0"/>
    <x v="1"/>
    <x v="15"/>
    <x v="28"/>
    <d v="2000-08-17T00:00:00"/>
    <n v="55563"/>
    <n v="0"/>
    <x v="1"/>
    <s v="Chengdu"/>
    <s v=""/>
    <s v=""/>
    <n v="55563"/>
    <n v="0"/>
  </r>
  <r>
    <x v="421"/>
    <s v="Savannah He"/>
    <x v="2"/>
    <x v="0"/>
    <s v="Research &amp; Development"/>
    <x v="0"/>
    <x v="1"/>
    <x v="27"/>
    <x v="19"/>
    <d v="1996-02-14T00:00:00"/>
    <n v="159724"/>
    <n v="0.23"/>
    <x v="1"/>
    <s v="Beijing"/>
    <s v=""/>
    <s v=""/>
    <n v="196460.52000000002"/>
    <n v="36736.520000000004"/>
  </r>
  <r>
    <x v="422"/>
    <s v="Elias Ahmed"/>
    <x v="9"/>
    <x v="6"/>
    <s v="Corporate"/>
    <x v="1"/>
    <x v="1"/>
    <x v="4"/>
    <x v="5"/>
    <d v="2017-08-04T00:00:00"/>
    <n v="183190"/>
    <n v="0.36"/>
    <x v="0"/>
    <s v="Chicago"/>
    <s v=""/>
    <s v=""/>
    <n v="249138.4"/>
    <n v="65948.399999999994"/>
  </r>
  <r>
    <x v="423"/>
    <s v="Samantha Woods"/>
    <x v="7"/>
    <x v="3"/>
    <s v="Speciality Products"/>
    <x v="0"/>
    <x v="2"/>
    <x v="16"/>
    <x v="3"/>
    <d v="2019-12-25T00:00:00"/>
    <n v="54829"/>
    <n v="0"/>
    <x v="0"/>
    <s v="Phoenix"/>
    <s v=""/>
    <s v=""/>
    <n v="54829"/>
    <n v="0"/>
  </r>
  <r>
    <x v="424"/>
    <s v="Axel Soto"/>
    <x v="10"/>
    <x v="5"/>
    <s v="Corporate"/>
    <x v="1"/>
    <x v="3"/>
    <x v="30"/>
    <x v="17"/>
    <d v="2005-04-22T00:00:00"/>
    <n v="96639"/>
    <n v="0"/>
    <x v="2"/>
    <s v="Rio de Janerio"/>
    <s v=""/>
    <s v=""/>
    <n v="96639"/>
    <n v="0"/>
  </r>
  <r>
    <x v="425"/>
    <s v="Amelia Choi"/>
    <x v="6"/>
    <x v="6"/>
    <s v="Speciality Products"/>
    <x v="0"/>
    <x v="1"/>
    <x v="19"/>
    <x v="2"/>
    <d v="2006-06-11T00:00:00"/>
    <n v="117278"/>
    <n v="0.09"/>
    <x v="0"/>
    <s v="Miami"/>
    <s v=""/>
    <s v=""/>
    <n v="127833.02"/>
    <n v="10555.02"/>
  </r>
  <r>
    <x v="426"/>
    <s v="Jacob Khan"/>
    <x v="3"/>
    <x v="0"/>
    <s v="Speciality Products"/>
    <x v="1"/>
    <x v="1"/>
    <x v="26"/>
    <x v="20"/>
    <d v="2008-02-09T00:00:00"/>
    <n v="84193"/>
    <n v="0.09"/>
    <x v="1"/>
    <s v="Shanghai"/>
    <s v=""/>
    <s v=""/>
    <n v="91770.37"/>
    <n v="7577.37"/>
  </r>
  <r>
    <x v="427"/>
    <s v="Luna Taylor"/>
    <x v="32"/>
    <x v="0"/>
    <s v="Manufacturing"/>
    <x v="0"/>
    <x v="2"/>
    <x v="40"/>
    <x v="7"/>
    <d v="2018-07-28T00:00:00"/>
    <n v="87806"/>
    <n v="0"/>
    <x v="0"/>
    <s v="Seattle"/>
    <s v=""/>
    <s v=""/>
    <n v="87806"/>
    <n v="0"/>
  </r>
  <r>
    <x v="428"/>
    <s v="Dominic Parker"/>
    <x v="22"/>
    <x v="5"/>
    <s v="Research &amp; Development"/>
    <x v="1"/>
    <x v="2"/>
    <x v="39"/>
    <x v="24"/>
    <d v="2011-10-04T00:00:00"/>
    <n v="63959"/>
    <n v="0"/>
    <x v="0"/>
    <s v="Seattle"/>
    <s v=""/>
    <s v=""/>
    <n v="63959"/>
    <n v="0"/>
  </r>
  <r>
    <x v="429"/>
    <s v="Angel Xiong"/>
    <x v="9"/>
    <x v="0"/>
    <s v="Research &amp; Development"/>
    <x v="1"/>
    <x v="1"/>
    <x v="25"/>
    <x v="16"/>
    <d v="2015-06-11T00:00:00"/>
    <n v="234723"/>
    <n v="0.36"/>
    <x v="1"/>
    <s v="Shanghai"/>
    <s v=""/>
    <s v=""/>
    <n v="319223.28000000003"/>
    <n v="84500.28"/>
  </r>
  <r>
    <x v="430"/>
    <s v="Emma Cao"/>
    <x v="7"/>
    <x v="3"/>
    <s v="Corporate"/>
    <x v="0"/>
    <x v="1"/>
    <x v="5"/>
    <x v="3"/>
    <d v="2019-08-24T00:00:00"/>
    <n v="50809"/>
    <n v="0"/>
    <x v="1"/>
    <s v="Chongqing"/>
    <s v=""/>
    <s v=""/>
    <n v="50809"/>
    <n v="0"/>
  </r>
  <r>
    <x v="431"/>
    <s v="Ezekiel Bryant"/>
    <x v="4"/>
    <x v="1"/>
    <s v="Manufacturing"/>
    <x v="1"/>
    <x v="2"/>
    <x v="0"/>
    <x v="12"/>
    <d v="2002-07-19T00:00:00"/>
    <n v="77396"/>
    <n v="0"/>
    <x v="0"/>
    <s v="Miami"/>
    <s v=""/>
    <s v=""/>
    <n v="77396"/>
    <n v="0"/>
  </r>
  <r>
    <x v="432"/>
    <s v="Natalie Hwang"/>
    <x v="4"/>
    <x v="1"/>
    <s v="Speciality Products"/>
    <x v="0"/>
    <x v="1"/>
    <x v="20"/>
    <x v="10"/>
    <d v="1999-12-31T00:00:00"/>
    <n v="89523"/>
    <n v="0"/>
    <x v="0"/>
    <s v="Phoenix"/>
    <s v=""/>
    <s v=""/>
    <n v="89523"/>
    <n v="0"/>
  </r>
  <r>
    <x v="433"/>
    <s v="Adeline Yang"/>
    <x v="21"/>
    <x v="0"/>
    <s v="Corporate"/>
    <x v="0"/>
    <x v="1"/>
    <x v="26"/>
    <x v="24"/>
    <d v="2011-07-20T00:00:00"/>
    <n v="86173"/>
    <n v="0"/>
    <x v="1"/>
    <s v="Chongqing"/>
    <s v=""/>
    <s v=""/>
    <n v="86173"/>
    <n v="0"/>
  </r>
  <r>
    <x v="434"/>
    <s v="Allison Roberts"/>
    <x v="9"/>
    <x v="2"/>
    <s v="Manufacturing"/>
    <x v="0"/>
    <x v="0"/>
    <x v="36"/>
    <x v="28"/>
    <d v="2000-08-19T00:00:00"/>
    <n v="222224"/>
    <n v="0.38"/>
    <x v="0"/>
    <s v="Columbus"/>
    <s v=""/>
    <s v=""/>
    <n v="306669.12"/>
    <n v="84445.119999999995"/>
  </r>
  <r>
    <x v="435"/>
    <s v="Andrew Do"/>
    <x v="0"/>
    <x v="1"/>
    <s v="Research &amp; Development"/>
    <x v="1"/>
    <x v="1"/>
    <x v="19"/>
    <x v="9"/>
    <d v="2021-04-17T00:00:00"/>
    <n v="146140"/>
    <n v="0.15"/>
    <x v="0"/>
    <s v="Seattle"/>
    <s v=""/>
    <s v=""/>
    <n v="168061"/>
    <n v="21921"/>
  </r>
  <r>
    <x v="436"/>
    <s v="Eliana Grant"/>
    <x v="11"/>
    <x v="5"/>
    <s v="Speciality Products"/>
    <x v="0"/>
    <x v="2"/>
    <x v="14"/>
    <x v="21"/>
    <d v="1994-06-20T00:00:00"/>
    <n v="109456"/>
    <n v="0.1"/>
    <x v="0"/>
    <s v="Chicago"/>
    <s v=""/>
    <s v=""/>
    <n v="120401.60000000001"/>
    <n v="10945.6"/>
  </r>
  <r>
    <x v="437"/>
    <s v="Mila Soto"/>
    <x v="2"/>
    <x v="1"/>
    <s v="Research &amp; Development"/>
    <x v="0"/>
    <x v="3"/>
    <x v="13"/>
    <x v="20"/>
    <d v="2008-10-07T00:00:00"/>
    <n v="170221"/>
    <n v="0.15"/>
    <x v="2"/>
    <s v="Manaus"/>
    <s v=""/>
    <s v=""/>
    <n v="195754.15"/>
    <n v="25533.149999999998"/>
  </r>
  <r>
    <x v="317"/>
    <s v="Gabriella Johnson"/>
    <x v="3"/>
    <x v="0"/>
    <s v="Research &amp; Development"/>
    <x v="0"/>
    <x v="2"/>
    <x v="34"/>
    <x v="2"/>
    <d v="2006-03-01T00:00:00"/>
    <n v="97433"/>
    <n v="0.05"/>
    <x v="0"/>
    <s v="Seattle"/>
    <s v="2015"/>
    <d v="2015-08-08T00:00:00"/>
    <n v="102304.65"/>
    <n v="4871.6500000000005"/>
  </r>
  <r>
    <x v="438"/>
    <s v="Jonathan Khan"/>
    <x v="5"/>
    <x v="2"/>
    <s v="Manufacturing"/>
    <x v="1"/>
    <x v="1"/>
    <x v="25"/>
    <x v="11"/>
    <d v="2013-08-30T00:00:00"/>
    <n v="59646"/>
    <n v="0"/>
    <x v="1"/>
    <s v="Shanghai"/>
    <s v=""/>
    <s v=""/>
    <n v="59646"/>
    <n v="0"/>
  </r>
  <r>
    <x v="439"/>
    <s v="Elias Dang"/>
    <x v="2"/>
    <x v="5"/>
    <s v="Speciality Products"/>
    <x v="1"/>
    <x v="1"/>
    <x v="14"/>
    <x v="4"/>
    <d v="1995-08-29T00:00:00"/>
    <n v="158787"/>
    <n v="0.18"/>
    <x v="1"/>
    <s v="Chengdu"/>
    <s v=""/>
    <s v=""/>
    <n v="187368.66"/>
    <n v="28581.66"/>
  </r>
  <r>
    <x v="440"/>
    <s v="Theodore Ngo"/>
    <x v="8"/>
    <x v="5"/>
    <s v="Research &amp; Development"/>
    <x v="1"/>
    <x v="1"/>
    <x v="0"/>
    <x v="7"/>
    <d v="2018-04-29T00:00:00"/>
    <n v="83378"/>
    <n v="0"/>
    <x v="1"/>
    <s v="Beijing"/>
    <s v=""/>
    <s v=""/>
    <n v="83378"/>
    <n v="0"/>
  </r>
  <r>
    <x v="441"/>
    <s v="Bella Lopez"/>
    <x v="4"/>
    <x v="6"/>
    <s v="Corporate"/>
    <x v="0"/>
    <x v="3"/>
    <x v="24"/>
    <x v="11"/>
    <d v="2013-11-12T00:00:00"/>
    <n v="88895"/>
    <n v="0"/>
    <x v="0"/>
    <s v="Chicago"/>
    <s v=""/>
    <s v=""/>
    <n v="88895"/>
    <n v="0"/>
  </r>
  <r>
    <x v="442"/>
    <s v="Luca Truong"/>
    <x v="2"/>
    <x v="6"/>
    <s v="Corporate"/>
    <x v="1"/>
    <x v="1"/>
    <x v="15"/>
    <x v="18"/>
    <d v="2004-12-11T00:00:00"/>
    <n v="168846"/>
    <n v="0.24"/>
    <x v="1"/>
    <s v="Chongqing"/>
    <s v=""/>
    <s v=""/>
    <n v="209369.04"/>
    <n v="40523.040000000001"/>
  </r>
  <r>
    <x v="443"/>
    <s v="Nathan Lau"/>
    <x v="20"/>
    <x v="4"/>
    <s v="Research &amp; Development"/>
    <x v="1"/>
    <x v="1"/>
    <x v="25"/>
    <x v="24"/>
    <d v="2011-02-22T00:00:00"/>
    <n v="43336"/>
    <n v="0"/>
    <x v="0"/>
    <s v="Austin"/>
    <s v="2020"/>
    <d v="2020-07-12T00:00:00"/>
    <n v="43336"/>
    <n v="0"/>
  </r>
  <r>
    <x v="444"/>
    <s v="Henry Campos"/>
    <x v="0"/>
    <x v="4"/>
    <s v="Corporate"/>
    <x v="1"/>
    <x v="3"/>
    <x v="31"/>
    <x v="8"/>
    <d v="2009-09-27T00:00:00"/>
    <n v="127801"/>
    <n v="0.15"/>
    <x v="0"/>
    <s v="Phoenix"/>
    <s v=""/>
    <s v=""/>
    <n v="146971.15"/>
    <n v="19170.149999999998"/>
  </r>
  <r>
    <x v="445"/>
    <s v="Connor Bell"/>
    <x v="32"/>
    <x v="0"/>
    <s v="Corporate"/>
    <x v="1"/>
    <x v="0"/>
    <x v="36"/>
    <x v="28"/>
    <d v="2000-04-01T00:00:00"/>
    <n v="76352"/>
    <n v="0"/>
    <x v="0"/>
    <s v="Austin"/>
    <s v=""/>
    <s v=""/>
    <n v="76352"/>
    <n v="0"/>
  </r>
  <r>
    <x v="446"/>
    <s v="Angel Stewart"/>
    <x v="9"/>
    <x v="1"/>
    <s v="Corporate"/>
    <x v="1"/>
    <x v="2"/>
    <x v="21"/>
    <x v="3"/>
    <d v="2019-06-22T00:00:00"/>
    <n v="250767"/>
    <n v="0.38"/>
    <x v="0"/>
    <s v="Seattle"/>
    <s v=""/>
    <s v=""/>
    <n v="346058.46"/>
    <n v="95291.46"/>
  </r>
  <r>
    <x v="447"/>
    <s v="Landon Brown"/>
    <x v="9"/>
    <x v="6"/>
    <s v="Corporate"/>
    <x v="1"/>
    <x v="2"/>
    <x v="3"/>
    <x v="6"/>
    <d v="2020-09-27T00:00:00"/>
    <n v="223055"/>
    <n v="0.3"/>
    <x v="0"/>
    <s v="Columbus"/>
    <s v=""/>
    <s v=""/>
    <n v="289971.5"/>
    <n v="66916.5"/>
  </r>
  <r>
    <x v="448"/>
    <s v="Nicholas Rivera"/>
    <x v="2"/>
    <x v="5"/>
    <s v="Corporate"/>
    <x v="1"/>
    <x v="3"/>
    <x v="15"/>
    <x v="26"/>
    <d v="2007-04-13T00:00:00"/>
    <n v="189680"/>
    <n v="0.23"/>
    <x v="2"/>
    <s v="Sao Paulo"/>
    <s v=""/>
    <s v=""/>
    <n v="233306.4"/>
    <n v="43626.400000000001"/>
  </r>
  <r>
    <x v="449"/>
    <s v="Gabriel Carter"/>
    <x v="22"/>
    <x v="5"/>
    <s v="Manufacturing"/>
    <x v="1"/>
    <x v="2"/>
    <x v="4"/>
    <x v="7"/>
    <d v="2018-07-18T00:00:00"/>
    <n v="71167"/>
    <n v="0"/>
    <x v="0"/>
    <s v="Columbus"/>
    <s v=""/>
    <s v=""/>
    <n v="71167"/>
    <n v="0"/>
  </r>
  <r>
    <x v="450"/>
    <s v="Leilani Baker"/>
    <x v="1"/>
    <x v="0"/>
    <s v="Speciality Products"/>
    <x v="0"/>
    <x v="2"/>
    <x v="1"/>
    <x v="22"/>
    <d v="2010-04-04T00:00:00"/>
    <n v="76027"/>
    <n v="0"/>
    <x v="0"/>
    <s v="Seattle"/>
    <s v=""/>
    <s v=""/>
    <n v="76027"/>
    <n v="0"/>
  </r>
  <r>
    <x v="451"/>
    <s v="Ian Flores"/>
    <x v="2"/>
    <x v="5"/>
    <s v="Corporate"/>
    <x v="1"/>
    <x v="3"/>
    <x v="35"/>
    <x v="3"/>
    <d v="2019-12-10T00:00:00"/>
    <n v="183113"/>
    <n v="0.24"/>
    <x v="2"/>
    <s v="Rio de Janerio"/>
    <s v=""/>
    <s v=""/>
    <n v="227060.12"/>
    <n v="43947.119999999995"/>
  </r>
  <r>
    <x v="452"/>
    <s v="Hudson Thompson"/>
    <x v="13"/>
    <x v="3"/>
    <s v="Manufacturing"/>
    <x v="1"/>
    <x v="0"/>
    <x v="23"/>
    <x v="6"/>
    <d v="2020-10-20T00:00:00"/>
    <n v="67753"/>
    <n v="0"/>
    <x v="0"/>
    <s v="Phoenix"/>
    <s v=""/>
    <s v=""/>
    <n v="67753"/>
    <n v="0"/>
  </r>
  <r>
    <x v="453"/>
    <s v="Ian Miller"/>
    <x v="3"/>
    <x v="0"/>
    <s v="Corporate"/>
    <x v="1"/>
    <x v="0"/>
    <x v="11"/>
    <x v="0"/>
    <d v="2016-10-13T00:00:00"/>
    <n v="63744"/>
    <n v="0.08"/>
    <x v="0"/>
    <s v="Austin"/>
    <s v=""/>
    <s v=""/>
    <n v="68843.520000000004"/>
    <n v="5099.5200000000004"/>
  </r>
  <r>
    <x v="133"/>
    <s v="Harper Chin"/>
    <x v="10"/>
    <x v="5"/>
    <s v="Manufacturing"/>
    <x v="0"/>
    <x v="1"/>
    <x v="2"/>
    <x v="12"/>
    <d v="2002-07-09T00:00:00"/>
    <n v="92209"/>
    <n v="0"/>
    <x v="1"/>
    <s v="Shanghai"/>
    <s v=""/>
    <s v=""/>
    <n v="92209"/>
    <n v="0"/>
  </r>
  <r>
    <x v="454"/>
    <s v="Santiago f Brooks"/>
    <x v="0"/>
    <x v="2"/>
    <s v="Corporate"/>
    <x v="1"/>
    <x v="0"/>
    <x v="10"/>
    <x v="28"/>
    <d v="2000-09-01T00:00:00"/>
    <n v="157487"/>
    <n v="0.12"/>
    <x v="0"/>
    <s v="Phoenix"/>
    <s v=""/>
    <s v=""/>
    <n v="176385.44"/>
    <n v="18898.439999999999"/>
  </r>
  <r>
    <x v="455"/>
    <s v="Dylan Dominguez"/>
    <x v="4"/>
    <x v="6"/>
    <s v="Research &amp; Development"/>
    <x v="1"/>
    <x v="3"/>
    <x v="34"/>
    <x v="16"/>
    <d v="2015-04-07T00:00:00"/>
    <n v="99697"/>
    <n v="0"/>
    <x v="2"/>
    <s v="Rio de Janerio"/>
    <s v=""/>
    <s v=""/>
    <n v="99697"/>
    <n v="0"/>
  </r>
  <r>
    <x v="456"/>
    <s v="Everett Lee"/>
    <x v="32"/>
    <x v="0"/>
    <s v="Research &amp; Development"/>
    <x v="1"/>
    <x v="1"/>
    <x v="15"/>
    <x v="22"/>
    <d v="2010-02-26T00:00:00"/>
    <n v="90770"/>
    <n v="0"/>
    <x v="0"/>
    <s v="Columbus"/>
    <s v=""/>
    <s v=""/>
    <n v="90770"/>
    <n v="0"/>
  </r>
  <r>
    <x v="457"/>
    <s v="Madelyn Mehta"/>
    <x v="7"/>
    <x v="2"/>
    <s v="Speciality Products"/>
    <x v="0"/>
    <x v="1"/>
    <x v="14"/>
    <x v="17"/>
    <d v="2005-01-28T00:00:00"/>
    <n v="55369"/>
    <n v="0"/>
    <x v="0"/>
    <s v="Phoenix"/>
    <s v=""/>
    <s v=""/>
    <n v="55369"/>
    <n v="0"/>
  </r>
  <r>
    <x v="458"/>
    <s v="Athena Vasquez"/>
    <x v="17"/>
    <x v="5"/>
    <s v="Speciality Products"/>
    <x v="0"/>
    <x v="3"/>
    <x v="1"/>
    <x v="15"/>
    <d v="2014-09-16T00:00:00"/>
    <n v="69578"/>
    <n v="0"/>
    <x v="2"/>
    <s v="Rio de Janerio"/>
    <s v=""/>
    <s v=""/>
    <n v="69578"/>
    <n v="0"/>
  </r>
  <r>
    <x v="459"/>
    <s v="William Watson"/>
    <x v="2"/>
    <x v="3"/>
    <s v="Speciality Products"/>
    <x v="1"/>
    <x v="2"/>
    <x v="12"/>
    <x v="11"/>
    <d v="2013-06-04T00:00:00"/>
    <n v="167526"/>
    <n v="0.26"/>
    <x v="0"/>
    <s v="Miami"/>
    <s v=""/>
    <s v=""/>
    <n v="211082.76"/>
    <n v="43556.76"/>
  </r>
  <r>
    <x v="460"/>
    <s v="Everleigh Nunez"/>
    <x v="17"/>
    <x v="5"/>
    <s v="Speciality Products"/>
    <x v="0"/>
    <x v="3"/>
    <x v="34"/>
    <x v="9"/>
    <d v="2021-02-05T00:00:00"/>
    <n v="65507"/>
    <n v="0"/>
    <x v="2"/>
    <s v="Manaus"/>
    <s v=""/>
    <s v=""/>
    <n v="65507"/>
    <n v="0"/>
  </r>
  <r>
    <x v="461"/>
    <s v="Leo Fernandez"/>
    <x v="6"/>
    <x v="1"/>
    <s v="Research &amp; Development"/>
    <x v="1"/>
    <x v="3"/>
    <x v="36"/>
    <x v="25"/>
    <d v="1998-04-28T00:00:00"/>
    <n v="108268"/>
    <n v="0.09"/>
    <x v="2"/>
    <s v="Sao Paulo"/>
    <s v="2004"/>
    <d v="2004-05-15T00:00:00"/>
    <n v="118012.12"/>
    <n v="9744.119999999999"/>
  </r>
  <r>
    <x v="462"/>
    <s v="Joshua Lin"/>
    <x v="1"/>
    <x v="0"/>
    <s v="Research &amp; Development"/>
    <x v="1"/>
    <x v="1"/>
    <x v="17"/>
    <x v="0"/>
    <d v="2016-02-05T00:00:00"/>
    <n v="80055"/>
    <n v="0"/>
    <x v="1"/>
    <s v="Beijing"/>
    <s v=""/>
    <s v=""/>
    <n v="80055"/>
    <n v="0"/>
  </r>
  <r>
    <x v="463"/>
    <s v="Alexander Rivera"/>
    <x v="4"/>
    <x v="2"/>
    <s v="Research &amp; Development"/>
    <x v="1"/>
    <x v="3"/>
    <x v="32"/>
    <x v="8"/>
    <d v="2009-04-27T00:00:00"/>
    <n v="76802"/>
    <n v="0"/>
    <x v="2"/>
    <s v="Manaus"/>
    <s v=""/>
    <s v=""/>
    <n v="76802"/>
    <n v="0"/>
  </r>
  <r>
    <x v="464"/>
    <s v="David Desai"/>
    <x v="9"/>
    <x v="2"/>
    <s v="Speciality Products"/>
    <x v="1"/>
    <x v="1"/>
    <x v="40"/>
    <x v="0"/>
    <d v="2016-11-22T00:00:00"/>
    <n v="253249"/>
    <n v="0.31"/>
    <x v="0"/>
    <s v="Austin"/>
    <s v=""/>
    <s v=""/>
    <n v="331756.19"/>
    <n v="78507.19"/>
  </r>
  <r>
    <x v="46"/>
    <s v="Aubrey Yoon"/>
    <x v="15"/>
    <x v="4"/>
    <s v="Research &amp; Development"/>
    <x v="0"/>
    <x v="1"/>
    <x v="33"/>
    <x v="17"/>
    <d v="2005-11-11T00:00:00"/>
    <n v="78388"/>
    <n v="0"/>
    <x v="1"/>
    <s v="Chongqing"/>
    <s v=""/>
    <s v=""/>
    <n v="78388"/>
    <n v="0"/>
  </r>
  <r>
    <x v="229"/>
    <s v="Grayson Brown"/>
    <x v="9"/>
    <x v="0"/>
    <s v="Corporate"/>
    <x v="1"/>
    <x v="2"/>
    <x v="31"/>
    <x v="0"/>
    <d v="2016-06-22T00:00:00"/>
    <n v="249870"/>
    <n v="0.34"/>
    <x v="0"/>
    <s v="Chicago"/>
    <s v=""/>
    <s v=""/>
    <n v="334825.8"/>
    <n v="84955.8"/>
  </r>
  <r>
    <x v="328"/>
    <s v="Noah Chen"/>
    <x v="0"/>
    <x v="6"/>
    <s v="Manufacturing"/>
    <x v="1"/>
    <x v="1"/>
    <x v="20"/>
    <x v="16"/>
    <d v="2015-03-01T00:00:00"/>
    <n v="148321"/>
    <n v="0.15"/>
    <x v="1"/>
    <s v="Beijing"/>
    <s v=""/>
    <s v=""/>
    <n v="170569.15"/>
    <n v="22248.149999999998"/>
  </r>
  <r>
    <x v="465"/>
    <s v="Ella Nguyen"/>
    <x v="31"/>
    <x v="0"/>
    <s v="Corporate"/>
    <x v="0"/>
    <x v="1"/>
    <x v="33"/>
    <x v="18"/>
    <d v="2004-02-10T00:00:00"/>
    <n v="90258"/>
    <n v="0"/>
    <x v="1"/>
    <s v="Chongqing"/>
    <s v=""/>
    <s v=""/>
    <n v="90258"/>
    <n v="0"/>
  </r>
  <r>
    <x v="466"/>
    <s v="Athena Jordan"/>
    <x v="27"/>
    <x v="0"/>
    <s v="Manufacturing"/>
    <x v="0"/>
    <x v="0"/>
    <x v="34"/>
    <x v="24"/>
    <d v="2011-02-19T00:00:00"/>
    <n v="72486"/>
    <n v="0"/>
    <x v="0"/>
    <s v="Seattle"/>
    <s v=""/>
    <s v=""/>
    <n v="72486"/>
    <n v="0"/>
  </r>
  <r>
    <x v="467"/>
    <s v="Adrian Ruiz"/>
    <x v="4"/>
    <x v="1"/>
    <s v="Corporate"/>
    <x v="1"/>
    <x v="3"/>
    <x v="8"/>
    <x v="15"/>
    <d v="2014-09-04T00:00:00"/>
    <n v="95499"/>
    <n v="0"/>
    <x v="2"/>
    <s v="Sao Paulo"/>
    <s v="2017"/>
    <d v="2017-08-11T00:00:00"/>
    <n v="95499"/>
    <n v="0"/>
  </r>
  <r>
    <x v="468"/>
    <s v="Zoe Sanchez"/>
    <x v="4"/>
    <x v="3"/>
    <s v="Research &amp; Development"/>
    <x v="0"/>
    <x v="3"/>
    <x v="26"/>
    <x v="18"/>
    <d v="2004-12-23T00:00:00"/>
    <n v="90212"/>
    <n v="0"/>
    <x v="2"/>
    <s v="Sao Paulo"/>
    <s v=""/>
    <s v=""/>
    <n v="90212"/>
    <n v="0"/>
  </r>
  <r>
    <x v="469"/>
    <s v="Jameson Chen"/>
    <x v="9"/>
    <x v="6"/>
    <s v="Research &amp; Development"/>
    <x v="1"/>
    <x v="1"/>
    <x v="38"/>
    <x v="3"/>
    <d v="2019-12-05T00:00:00"/>
    <n v="254057"/>
    <n v="0.39"/>
    <x v="1"/>
    <s v="Shanghai"/>
    <s v=""/>
    <s v=""/>
    <n v="353139.23"/>
    <n v="99082.23000000001"/>
  </r>
  <r>
    <x v="470"/>
    <s v="Liliana Soto"/>
    <x v="20"/>
    <x v="4"/>
    <s v="Manufacturing"/>
    <x v="0"/>
    <x v="3"/>
    <x v="32"/>
    <x v="22"/>
    <d v="2010-10-12T00:00:00"/>
    <n v="43001"/>
    <n v="0"/>
    <x v="0"/>
    <s v="Austin"/>
    <s v=""/>
    <s v=""/>
    <n v="43001"/>
    <n v="0"/>
  </r>
  <r>
    <x v="66"/>
    <s v="Lincoln Reyes"/>
    <x v="3"/>
    <x v="0"/>
    <s v="Manufacturing"/>
    <x v="1"/>
    <x v="3"/>
    <x v="33"/>
    <x v="25"/>
    <d v="1998-08-03T00:00:00"/>
    <n v="85120"/>
    <n v="0.09"/>
    <x v="0"/>
    <s v="Seattle"/>
    <s v=""/>
    <s v=""/>
    <n v="92780.800000000003"/>
    <n v="7660.7999999999993"/>
  </r>
  <r>
    <x v="471"/>
    <s v="Grayson Soto"/>
    <x v="20"/>
    <x v="4"/>
    <s v="Manufacturing"/>
    <x v="1"/>
    <x v="3"/>
    <x v="8"/>
    <x v="16"/>
    <d v="2015-08-03T00:00:00"/>
    <n v="52200"/>
    <n v="0"/>
    <x v="0"/>
    <s v="Columbus"/>
    <s v=""/>
    <s v=""/>
    <n v="52200"/>
    <n v="0"/>
  </r>
  <r>
    <x v="472"/>
    <s v="Julia Morris"/>
    <x v="0"/>
    <x v="4"/>
    <s v="Corporate"/>
    <x v="0"/>
    <x v="2"/>
    <x v="33"/>
    <x v="20"/>
    <d v="2008-10-18T00:00:00"/>
    <n v="150855"/>
    <n v="0.11"/>
    <x v="0"/>
    <s v="Phoenix"/>
    <s v=""/>
    <s v=""/>
    <n v="167449.04999999999"/>
    <n v="16594.05"/>
  </r>
  <r>
    <x v="473"/>
    <s v="Ava Ortiz"/>
    <x v="14"/>
    <x v="0"/>
    <s v="Manufacturing"/>
    <x v="0"/>
    <x v="3"/>
    <x v="26"/>
    <x v="18"/>
    <d v="2004-07-20T00:00:00"/>
    <n v="65702"/>
    <n v="0"/>
    <x v="0"/>
    <s v="Columbus"/>
    <s v=""/>
    <s v=""/>
    <n v="65702"/>
    <n v="0"/>
  </r>
  <r>
    <x v="474"/>
    <s v="Carson Chau"/>
    <x v="2"/>
    <x v="1"/>
    <s v="Corporate"/>
    <x v="1"/>
    <x v="1"/>
    <x v="32"/>
    <x v="26"/>
    <d v="2007-10-12T00:00:00"/>
    <n v="162038"/>
    <n v="0.24"/>
    <x v="1"/>
    <s v="Chongqing"/>
    <s v=""/>
    <s v=""/>
    <n v="200927.12"/>
    <n v="38889.119999999995"/>
  </r>
  <r>
    <x v="475"/>
    <s v="Lillian Chen"/>
    <x v="0"/>
    <x v="6"/>
    <s v="Research &amp; Development"/>
    <x v="0"/>
    <x v="1"/>
    <x v="6"/>
    <x v="6"/>
    <d v="2020-04-09T00:00:00"/>
    <n v="157057"/>
    <n v="0.1"/>
    <x v="0"/>
    <s v="Columbus"/>
    <s v=""/>
    <s v=""/>
    <n v="172762.7"/>
    <n v="15705.7"/>
  </r>
  <r>
    <x v="476"/>
    <s v="Josiah Lewis"/>
    <x v="6"/>
    <x v="0"/>
    <s v="Research &amp; Development"/>
    <x v="1"/>
    <x v="2"/>
    <x v="30"/>
    <x v="9"/>
    <d v="2021-08-11T00:00:00"/>
    <n v="127559"/>
    <n v="0.1"/>
    <x v="0"/>
    <s v="Austin"/>
    <s v=""/>
    <s v=""/>
    <n v="140314.9"/>
    <n v="12755.900000000001"/>
  </r>
  <r>
    <x v="477"/>
    <s v="Claire Jones"/>
    <x v="17"/>
    <x v="5"/>
    <s v="Corporate"/>
    <x v="0"/>
    <x v="2"/>
    <x v="38"/>
    <x v="3"/>
    <d v="2019-03-12T00:00:00"/>
    <n v="62644"/>
    <n v="0"/>
    <x v="0"/>
    <s v="Seattle"/>
    <s v=""/>
    <s v=""/>
    <n v="62644"/>
    <n v="0"/>
  </r>
  <r>
    <x v="478"/>
    <s v="Jeremiah Lu"/>
    <x v="23"/>
    <x v="0"/>
    <s v="Manufacturing"/>
    <x v="1"/>
    <x v="1"/>
    <x v="2"/>
    <x v="23"/>
    <d v="2001-03-06T00:00:00"/>
    <n v="73907"/>
    <n v="0"/>
    <x v="1"/>
    <s v="Shanghai"/>
    <s v=""/>
    <s v=""/>
    <n v="73907"/>
    <n v="0"/>
  </r>
  <r>
    <x v="479"/>
    <s v="Nova Hill"/>
    <x v="4"/>
    <x v="3"/>
    <s v="Manufacturing"/>
    <x v="0"/>
    <x v="2"/>
    <x v="16"/>
    <x v="7"/>
    <d v="2018-03-10T00:00:00"/>
    <n v="90040"/>
    <n v="0"/>
    <x v="0"/>
    <s v="Chicago"/>
    <s v=""/>
    <s v=""/>
    <n v="90040"/>
    <n v="0"/>
  </r>
  <r>
    <x v="480"/>
    <s v="Peyton Cruz"/>
    <x v="25"/>
    <x v="5"/>
    <s v="Manufacturing"/>
    <x v="0"/>
    <x v="3"/>
    <x v="23"/>
    <x v="0"/>
    <d v="2016-05-26T00:00:00"/>
    <n v="91134"/>
    <n v="0"/>
    <x v="2"/>
    <s v="Sao Paulo"/>
    <s v=""/>
    <s v=""/>
    <n v="91134"/>
    <n v="0"/>
  </r>
  <r>
    <x v="481"/>
    <s v="Naomi Zhao"/>
    <x v="9"/>
    <x v="4"/>
    <s v="Speciality Products"/>
    <x v="0"/>
    <x v="1"/>
    <x v="15"/>
    <x v="9"/>
    <d v="2021-09-22T00:00:00"/>
    <n v="201396"/>
    <n v="0.32"/>
    <x v="0"/>
    <s v="Miami"/>
    <s v=""/>
    <s v=""/>
    <n v="265842.71999999997"/>
    <n v="64446.720000000001"/>
  </r>
  <r>
    <x v="482"/>
    <s v="Rylee Bui"/>
    <x v="7"/>
    <x v="3"/>
    <s v="Corporate"/>
    <x v="0"/>
    <x v="1"/>
    <x v="0"/>
    <x v="24"/>
    <d v="2011-12-22T00:00:00"/>
    <n v="54733"/>
    <n v="0"/>
    <x v="1"/>
    <s v="Chongqing"/>
    <s v=""/>
    <s v=""/>
    <n v="54733"/>
    <n v="0"/>
  </r>
  <r>
    <x v="483"/>
    <s v="Andrew Reed"/>
    <x v="27"/>
    <x v="0"/>
    <s v="Corporate"/>
    <x v="1"/>
    <x v="0"/>
    <x v="21"/>
    <x v="3"/>
    <d v="2019-06-17T00:00:00"/>
    <n v="65341"/>
    <n v="0"/>
    <x v="0"/>
    <s v="Miami"/>
    <s v="2022"/>
    <d v="2022-04-11T00:00:00"/>
    <n v="65341"/>
    <n v="0"/>
  </r>
  <r>
    <x v="484"/>
    <s v="Brooklyn Collins"/>
    <x v="0"/>
    <x v="1"/>
    <s v="Corporate"/>
    <x v="0"/>
    <x v="0"/>
    <x v="1"/>
    <x v="7"/>
    <d v="2018-10-27T00:00:00"/>
    <n v="139208"/>
    <n v="0.11"/>
    <x v="0"/>
    <s v="Austin"/>
    <s v=""/>
    <s v=""/>
    <n v="154520.88"/>
    <n v="15312.88"/>
  </r>
  <r>
    <x v="485"/>
    <s v="John Jung"/>
    <x v="4"/>
    <x v="2"/>
    <s v="Speciality Products"/>
    <x v="1"/>
    <x v="1"/>
    <x v="20"/>
    <x v="7"/>
    <d v="2018-03-12T00:00:00"/>
    <n v="73200"/>
    <n v="0"/>
    <x v="1"/>
    <s v="Shanghai"/>
    <s v=""/>
    <s v=""/>
    <n v="73200"/>
    <n v="0"/>
  </r>
  <r>
    <x v="486"/>
    <s v="Samantha Aguilar"/>
    <x v="6"/>
    <x v="3"/>
    <s v="Speciality Products"/>
    <x v="0"/>
    <x v="3"/>
    <x v="30"/>
    <x v="22"/>
    <d v="2010-04-24T00:00:00"/>
    <n v="102636"/>
    <n v="0.06"/>
    <x v="0"/>
    <s v="Seattle"/>
    <s v=""/>
    <s v=""/>
    <n v="108794.16"/>
    <n v="6158.16"/>
  </r>
  <r>
    <x v="487"/>
    <s v="Madeline Acosta"/>
    <x v="26"/>
    <x v="2"/>
    <s v="Speciality Products"/>
    <x v="0"/>
    <x v="3"/>
    <x v="3"/>
    <x v="9"/>
    <d v="2021-02-09T00:00:00"/>
    <n v="87427"/>
    <n v="0"/>
    <x v="2"/>
    <s v="Sao Paulo"/>
    <s v=""/>
    <s v=""/>
    <n v="87427"/>
    <n v="0"/>
  </r>
  <r>
    <x v="488"/>
    <s v="Ethan Joseph"/>
    <x v="12"/>
    <x v="0"/>
    <s v="Research &amp; Development"/>
    <x v="1"/>
    <x v="2"/>
    <x v="15"/>
    <x v="7"/>
    <d v="2018-05-28T00:00:00"/>
    <n v="49219"/>
    <n v="0"/>
    <x v="0"/>
    <s v="Columbus"/>
    <s v=""/>
    <s v=""/>
    <n v="49219"/>
    <n v="0"/>
  </r>
  <r>
    <x v="489"/>
    <s v="Miles Mehta"/>
    <x v="6"/>
    <x v="1"/>
    <s v="Manufacturing"/>
    <x v="1"/>
    <x v="1"/>
    <x v="2"/>
    <x v="7"/>
    <d v="2018-05-19T00:00:00"/>
    <n v="106437"/>
    <n v="7.0000000000000007E-2"/>
    <x v="1"/>
    <s v="Chongqing"/>
    <s v=""/>
    <s v=""/>
    <n v="113887.59"/>
    <n v="7450.5900000000011"/>
  </r>
  <r>
    <x v="490"/>
    <s v="Joshua Juarez"/>
    <x v="13"/>
    <x v="1"/>
    <s v="Manufacturing"/>
    <x v="1"/>
    <x v="3"/>
    <x v="30"/>
    <x v="16"/>
    <d v="2015-05-05T00:00:00"/>
    <n v="64364"/>
    <n v="0"/>
    <x v="2"/>
    <s v="Sao Paulo"/>
    <s v=""/>
    <s v=""/>
    <n v="64364"/>
    <n v="0"/>
  </r>
  <r>
    <x v="491"/>
    <s v="Matthew Howard"/>
    <x v="2"/>
    <x v="4"/>
    <s v="Manufacturing"/>
    <x v="1"/>
    <x v="2"/>
    <x v="2"/>
    <x v="9"/>
    <d v="2021-10-17T00:00:00"/>
    <n v="172180"/>
    <n v="0.3"/>
    <x v="0"/>
    <s v="Columbus"/>
    <s v=""/>
    <s v=""/>
    <n v="223834"/>
    <n v="51654"/>
  </r>
  <r>
    <x v="492"/>
    <s v="Jade Figueroa"/>
    <x v="4"/>
    <x v="2"/>
    <s v="Manufacturing"/>
    <x v="0"/>
    <x v="3"/>
    <x v="29"/>
    <x v="14"/>
    <d v="2012-05-14T00:00:00"/>
    <n v="88343"/>
    <n v="0"/>
    <x v="2"/>
    <s v="Rio de Janerio"/>
    <s v=""/>
    <s v=""/>
    <n v="88343"/>
    <n v="0"/>
  </r>
  <r>
    <x v="493"/>
    <s v="Everett Morales"/>
    <x v="29"/>
    <x v="0"/>
    <s v="Speciality Products"/>
    <x v="1"/>
    <x v="3"/>
    <x v="4"/>
    <x v="15"/>
    <d v="2014-07-10T00:00:00"/>
    <n v="66649"/>
    <n v="0"/>
    <x v="2"/>
    <s v="Rio de Janerio"/>
    <s v=""/>
    <s v=""/>
    <n v="66649"/>
    <n v="0"/>
  </r>
  <r>
    <x v="48"/>
    <s v="Genesis Hunter"/>
    <x v="6"/>
    <x v="1"/>
    <s v="Corporate"/>
    <x v="0"/>
    <x v="2"/>
    <x v="35"/>
    <x v="10"/>
    <d v="1999-04-22T00:00:00"/>
    <n v="102847"/>
    <n v="0.05"/>
    <x v="0"/>
    <s v="Chicago"/>
    <s v=""/>
    <s v=""/>
    <n v="107989.35"/>
    <n v="5142.3500000000004"/>
  </r>
  <r>
    <x v="494"/>
    <s v="Henry Figueroa"/>
    <x v="0"/>
    <x v="1"/>
    <s v="Manufacturing"/>
    <x v="1"/>
    <x v="3"/>
    <x v="30"/>
    <x v="22"/>
    <d v="2010-07-19T00:00:00"/>
    <n v="134881"/>
    <n v="0.15"/>
    <x v="2"/>
    <s v="Manaus"/>
    <s v=""/>
    <s v=""/>
    <n v="155113.15"/>
    <n v="20232.149999999998"/>
  </r>
  <r>
    <x v="495"/>
    <s v="Nicholas Song"/>
    <x v="13"/>
    <x v="6"/>
    <s v="Manufacturing"/>
    <x v="1"/>
    <x v="1"/>
    <x v="27"/>
    <x v="10"/>
    <d v="1999-05-23T00:00:00"/>
    <n v="68807"/>
    <n v="0"/>
    <x v="1"/>
    <s v="Chengdu"/>
    <s v="2015"/>
    <d v="2015-11-30T00:00:00"/>
    <n v="68807"/>
    <n v="0"/>
  </r>
  <r>
    <x v="496"/>
    <s v="Jack Alexander"/>
    <x v="9"/>
    <x v="0"/>
    <s v="Manufacturing"/>
    <x v="1"/>
    <x v="2"/>
    <x v="16"/>
    <x v="2"/>
    <d v="2006-05-29T00:00:00"/>
    <n v="228822"/>
    <n v="0.36"/>
    <x v="0"/>
    <s v="Miami"/>
    <s v=""/>
    <s v=""/>
    <n v="311197.92"/>
    <n v="82375.92"/>
  </r>
  <r>
    <x v="497"/>
    <s v="Jameson Foster"/>
    <x v="7"/>
    <x v="6"/>
    <s v="Manufacturing"/>
    <x v="1"/>
    <x v="2"/>
    <x v="21"/>
    <x v="9"/>
    <d v="2021-07-18T00:00:00"/>
    <n v="43391"/>
    <n v="0"/>
    <x v="0"/>
    <s v="Columbus"/>
    <s v=""/>
    <s v=""/>
    <n v="43391"/>
    <n v="0"/>
  </r>
  <r>
    <x v="498"/>
    <s v="Leonardo Lo"/>
    <x v="10"/>
    <x v="5"/>
    <s v="Speciality Products"/>
    <x v="1"/>
    <x v="1"/>
    <x v="7"/>
    <x v="9"/>
    <d v="2021-11-15T00:00:00"/>
    <n v="91782"/>
    <n v="0"/>
    <x v="1"/>
    <s v="Chongqing"/>
    <s v=""/>
    <s v=""/>
    <n v="91782"/>
    <n v="0"/>
  </r>
  <r>
    <x v="499"/>
    <s v="Ella Huang"/>
    <x v="9"/>
    <x v="6"/>
    <s v="Corporate"/>
    <x v="0"/>
    <x v="1"/>
    <x v="15"/>
    <x v="0"/>
    <d v="2016-02-28T00:00:00"/>
    <n v="211637"/>
    <n v="0.31"/>
    <x v="0"/>
    <s v="Chicago"/>
    <s v=""/>
    <s v=""/>
    <n v="277244.46999999997"/>
    <n v="65607.47"/>
  </r>
  <r>
    <x v="71"/>
    <s v="Liam Jordan"/>
    <x v="3"/>
    <x v="0"/>
    <s v="Manufacturing"/>
    <x v="1"/>
    <x v="2"/>
    <x v="21"/>
    <x v="6"/>
    <d v="2020-08-08T00:00:00"/>
    <n v="73255"/>
    <n v="0.09"/>
    <x v="0"/>
    <s v="Phoenix"/>
    <s v=""/>
    <s v=""/>
    <n v="79847.95"/>
    <n v="6592.95"/>
  </r>
  <r>
    <x v="500"/>
    <s v="Isaac Woods"/>
    <x v="6"/>
    <x v="2"/>
    <s v="Corporate"/>
    <x v="1"/>
    <x v="2"/>
    <x v="21"/>
    <x v="9"/>
    <d v="2021-01-08T00:00:00"/>
    <n v="108826"/>
    <n v="0.1"/>
    <x v="0"/>
    <s v="Miami"/>
    <s v=""/>
    <s v=""/>
    <n v="119708.6"/>
    <n v="10882.6"/>
  </r>
  <r>
    <x v="501"/>
    <s v="Luke Wilson"/>
    <x v="29"/>
    <x v="0"/>
    <s v="Speciality Products"/>
    <x v="1"/>
    <x v="2"/>
    <x v="8"/>
    <x v="0"/>
    <d v="2016-05-24T00:00:00"/>
    <n v="94352"/>
    <n v="0"/>
    <x v="0"/>
    <s v="Miami"/>
    <s v=""/>
    <s v=""/>
    <n v="94352"/>
    <n v="0"/>
  </r>
  <r>
    <x v="502"/>
    <s v="Lyla Alvarez"/>
    <x v="30"/>
    <x v="0"/>
    <s v="Research &amp; Development"/>
    <x v="0"/>
    <x v="3"/>
    <x v="0"/>
    <x v="21"/>
    <d v="1994-08-30T00:00:00"/>
    <n v="73955"/>
    <n v="0"/>
    <x v="0"/>
    <s v="Phoenix"/>
    <s v=""/>
    <s v=""/>
    <n v="73955"/>
    <n v="0"/>
  </r>
  <r>
    <x v="503"/>
    <s v="Caleb Flores"/>
    <x v="6"/>
    <x v="4"/>
    <s v="Manufacturing"/>
    <x v="1"/>
    <x v="3"/>
    <x v="8"/>
    <x v="11"/>
    <d v="2013-08-13T00:00:00"/>
    <n v="113909"/>
    <n v="0.06"/>
    <x v="2"/>
    <s v="Rio de Janerio"/>
    <s v=""/>
    <s v=""/>
    <n v="120743.54"/>
    <n v="6834.54"/>
  </r>
  <r>
    <x v="504"/>
    <s v="Angel Lin"/>
    <x v="32"/>
    <x v="0"/>
    <s v="Manufacturing"/>
    <x v="1"/>
    <x v="1"/>
    <x v="5"/>
    <x v="6"/>
    <d v="2020-12-24T00:00:00"/>
    <n v="92321"/>
    <n v="0"/>
    <x v="0"/>
    <s v="Chicago"/>
    <s v=""/>
    <s v=""/>
    <n v="92321"/>
    <n v="0"/>
  </r>
  <r>
    <x v="474"/>
    <s v="Easton Moore"/>
    <x v="3"/>
    <x v="0"/>
    <s v="Research &amp; Development"/>
    <x v="1"/>
    <x v="2"/>
    <x v="27"/>
    <x v="11"/>
    <d v="2013-05-23T00:00:00"/>
    <n v="99557"/>
    <n v="0.09"/>
    <x v="0"/>
    <s v="Seattle"/>
    <s v=""/>
    <s v=""/>
    <n v="108517.13"/>
    <n v="8960.1299999999992"/>
  </r>
  <r>
    <x v="505"/>
    <s v="Kinsley Collins"/>
    <x v="18"/>
    <x v="5"/>
    <s v="Speciality Products"/>
    <x v="0"/>
    <x v="2"/>
    <x v="21"/>
    <x v="7"/>
    <d v="2018-11-14T00:00:00"/>
    <n v="115854"/>
    <n v="0"/>
    <x v="0"/>
    <s v="Phoenix"/>
    <s v=""/>
    <s v=""/>
    <n v="115854"/>
    <n v="0"/>
  </r>
  <r>
    <x v="506"/>
    <s v="Brooklyn Salazar"/>
    <x v="30"/>
    <x v="0"/>
    <s v="Manufacturing"/>
    <x v="0"/>
    <x v="3"/>
    <x v="18"/>
    <x v="24"/>
    <d v="2011-03-01T00:00:00"/>
    <n v="82462"/>
    <n v="0"/>
    <x v="0"/>
    <s v="Austin"/>
    <s v=""/>
    <s v=""/>
    <n v="82462"/>
    <n v="0"/>
  </r>
  <r>
    <x v="507"/>
    <s v="Scarlett Jenkins"/>
    <x v="9"/>
    <x v="0"/>
    <s v="Research &amp; Development"/>
    <x v="0"/>
    <x v="2"/>
    <x v="26"/>
    <x v="24"/>
    <d v="2011-11-09T00:00:00"/>
    <n v="198473"/>
    <n v="0.32"/>
    <x v="0"/>
    <s v="Miami"/>
    <s v=""/>
    <s v=""/>
    <n v="261984.36"/>
    <n v="63511.360000000001"/>
  </r>
  <r>
    <x v="508"/>
    <s v="Melody Chin"/>
    <x v="0"/>
    <x v="1"/>
    <s v="Corporate"/>
    <x v="0"/>
    <x v="1"/>
    <x v="19"/>
    <x v="2"/>
    <d v="2006-10-15T00:00:00"/>
    <n v="153492"/>
    <n v="0.11"/>
    <x v="0"/>
    <s v="Chicago"/>
    <s v=""/>
    <s v=""/>
    <n v="170376.12"/>
    <n v="16884.12"/>
  </r>
  <r>
    <x v="509"/>
    <s v="Eloise Alexander"/>
    <x v="9"/>
    <x v="4"/>
    <s v="Corporate"/>
    <x v="0"/>
    <x v="0"/>
    <x v="21"/>
    <x v="7"/>
    <d v="2018-01-21T00:00:00"/>
    <n v="208210"/>
    <n v="0.3"/>
    <x v="0"/>
    <s v="Seattle"/>
    <s v=""/>
    <s v=""/>
    <n v="270673"/>
    <n v="62463"/>
  </r>
  <r>
    <x v="510"/>
    <s v="Carter Turner"/>
    <x v="4"/>
    <x v="6"/>
    <s v="Corporate"/>
    <x v="1"/>
    <x v="2"/>
    <x v="29"/>
    <x v="16"/>
    <d v="2015-11-17T00:00:00"/>
    <n v="91632"/>
    <n v="0"/>
    <x v="0"/>
    <s v="Phoenix"/>
    <s v=""/>
    <s v=""/>
    <n v="91632"/>
    <n v="0"/>
  </r>
  <r>
    <x v="511"/>
    <s v="Andrew Ma"/>
    <x v="16"/>
    <x v="4"/>
    <s v="Corporate"/>
    <x v="1"/>
    <x v="1"/>
    <x v="11"/>
    <x v="5"/>
    <d v="2017-09-24T00:00:00"/>
    <n v="71755"/>
    <n v="0"/>
    <x v="1"/>
    <s v="Chongqing"/>
    <s v=""/>
    <s v=""/>
    <n v="71755"/>
    <n v="0"/>
  </r>
  <r>
    <x v="512"/>
    <s v="Hailey Xi"/>
    <x v="6"/>
    <x v="3"/>
    <s v="Corporate"/>
    <x v="0"/>
    <x v="1"/>
    <x v="27"/>
    <x v="9"/>
    <d v="2021-11-19T00:00:00"/>
    <n v="111006"/>
    <n v="0.08"/>
    <x v="1"/>
    <s v="Chongqing"/>
    <s v=""/>
    <s v=""/>
    <n v="119886.48"/>
    <n v="8880.48"/>
  </r>
  <r>
    <x v="513"/>
    <s v="Aiden Le"/>
    <x v="21"/>
    <x v="0"/>
    <s v="Corporate"/>
    <x v="1"/>
    <x v="1"/>
    <x v="0"/>
    <x v="21"/>
    <d v="1994-12-24T00:00:00"/>
    <n v="99774"/>
    <n v="0"/>
    <x v="0"/>
    <s v="Austin"/>
    <s v=""/>
    <s v=""/>
    <n v="99774"/>
    <n v="0"/>
  </r>
  <r>
    <x v="514"/>
    <s v="Christopher Lim"/>
    <x v="2"/>
    <x v="0"/>
    <s v="Research &amp; Development"/>
    <x v="1"/>
    <x v="1"/>
    <x v="0"/>
    <x v="26"/>
    <d v="2007-03-13T00:00:00"/>
    <n v="184648"/>
    <n v="0.24"/>
    <x v="1"/>
    <s v="Shanghai"/>
    <s v=""/>
    <s v=""/>
    <n v="228963.52"/>
    <n v="44315.519999999997"/>
  </r>
  <r>
    <x v="515"/>
    <s v="James Castillo"/>
    <x v="9"/>
    <x v="0"/>
    <s v="Manufacturing"/>
    <x v="1"/>
    <x v="3"/>
    <x v="10"/>
    <x v="23"/>
    <d v="2001-07-19T00:00:00"/>
    <n v="247874"/>
    <n v="0.33"/>
    <x v="2"/>
    <s v="Manaus"/>
    <s v=""/>
    <s v=""/>
    <n v="329672.42"/>
    <n v="81798.42"/>
  </r>
  <r>
    <x v="516"/>
    <s v="Greyson Dang"/>
    <x v="25"/>
    <x v="5"/>
    <s v="Manufacturing"/>
    <x v="1"/>
    <x v="1"/>
    <x v="33"/>
    <x v="8"/>
    <d v="2009-05-11T00:00:00"/>
    <n v="62239"/>
    <n v="0"/>
    <x v="1"/>
    <s v="Beijing"/>
    <s v=""/>
    <s v=""/>
    <n v="62239"/>
    <n v="0"/>
  </r>
  <r>
    <x v="517"/>
    <s v="Hannah King"/>
    <x v="6"/>
    <x v="3"/>
    <s v="Speciality Products"/>
    <x v="0"/>
    <x v="2"/>
    <x v="11"/>
    <x v="15"/>
    <d v="2014-10-07T00:00:00"/>
    <n v="114911"/>
    <n v="7.0000000000000007E-2"/>
    <x v="0"/>
    <s v="Chicago"/>
    <s v=""/>
    <s v=""/>
    <n v="122954.77"/>
    <n v="8043.77"/>
  </r>
  <r>
    <x v="518"/>
    <s v="Wesley Dominguez"/>
    <x v="11"/>
    <x v="5"/>
    <s v="Corporate"/>
    <x v="1"/>
    <x v="3"/>
    <x v="15"/>
    <x v="7"/>
    <d v="2018-04-27T00:00:00"/>
    <n v="115490"/>
    <n v="0.12"/>
    <x v="0"/>
    <s v="Chicago"/>
    <s v=""/>
    <s v=""/>
    <n v="129348.8"/>
    <n v="13858.8"/>
  </r>
  <r>
    <x v="519"/>
    <s v="Dominic Hu"/>
    <x v="6"/>
    <x v="3"/>
    <s v="Speciality Products"/>
    <x v="1"/>
    <x v="1"/>
    <x v="8"/>
    <x v="14"/>
    <d v="2012-02-13T00:00:00"/>
    <n v="118708"/>
    <n v="7.0000000000000007E-2"/>
    <x v="1"/>
    <s v="Shanghai"/>
    <s v=""/>
    <s v=""/>
    <n v="127017.56"/>
    <n v="8309.5600000000013"/>
  </r>
  <r>
    <x v="520"/>
    <s v="Nora Park"/>
    <x v="2"/>
    <x v="3"/>
    <s v="Speciality Products"/>
    <x v="0"/>
    <x v="1"/>
    <x v="7"/>
    <x v="5"/>
    <d v="2017-06-28T00:00:00"/>
    <n v="197649"/>
    <n v="0.2"/>
    <x v="0"/>
    <s v="Columbus"/>
    <s v=""/>
    <s v=""/>
    <n v="237178.8"/>
    <n v="39529.800000000003"/>
  </r>
  <r>
    <x v="521"/>
    <s v="Audrey Hwang"/>
    <x v="4"/>
    <x v="3"/>
    <s v="Speciality Products"/>
    <x v="0"/>
    <x v="1"/>
    <x v="15"/>
    <x v="6"/>
    <d v="2020-06-17T00:00:00"/>
    <n v="89841"/>
    <n v="0"/>
    <x v="1"/>
    <s v="Beijing"/>
    <s v=""/>
    <s v=""/>
    <n v="89841"/>
    <n v="0"/>
  </r>
  <r>
    <x v="100"/>
    <s v="Ella Jenkins"/>
    <x v="13"/>
    <x v="1"/>
    <s v="Speciality Products"/>
    <x v="0"/>
    <x v="2"/>
    <x v="27"/>
    <x v="3"/>
    <d v="2019-12-20T00:00:00"/>
    <n v="61026"/>
    <n v="0"/>
    <x v="0"/>
    <s v="Phoenix"/>
    <s v=""/>
    <s v=""/>
    <n v="61026"/>
    <n v="0"/>
  </r>
  <r>
    <x v="522"/>
    <s v="Peyton Owens"/>
    <x v="8"/>
    <x v="5"/>
    <s v="Speciality Products"/>
    <x v="0"/>
    <x v="2"/>
    <x v="35"/>
    <x v="15"/>
    <d v="2014-09-25T00:00:00"/>
    <n v="96693"/>
    <n v="0"/>
    <x v="0"/>
    <s v="Chicago"/>
    <s v=""/>
    <s v=""/>
    <n v="96693"/>
    <n v="0"/>
  </r>
  <r>
    <x v="523"/>
    <s v="Alice Lopez"/>
    <x v="22"/>
    <x v="5"/>
    <s v="Speciality Products"/>
    <x v="0"/>
    <x v="3"/>
    <x v="35"/>
    <x v="8"/>
    <d v="2009-06-27T00:00:00"/>
    <n v="82907"/>
    <n v="0"/>
    <x v="0"/>
    <s v="Seattle"/>
    <s v=""/>
    <s v=""/>
    <n v="82907"/>
    <n v="0"/>
  </r>
  <r>
    <x v="524"/>
    <s v="Dominic Le"/>
    <x v="9"/>
    <x v="6"/>
    <s v="Corporate"/>
    <x v="1"/>
    <x v="1"/>
    <x v="12"/>
    <x v="15"/>
    <d v="2014-10-04T00:00:00"/>
    <n v="257194"/>
    <n v="0.35"/>
    <x v="1"/>
    <s v="Chongqing"/>
    <s v=""/>
    <s v=""/>
    <n v="347211.9"/>
    <n v="90017.9"/>
  </r>
  <r>
    <x v="525"/>
    <s v="Ezra Ortiz"/>
    <x v="10"/>
    <x v="5"/>
    <s v="Research &amp; Development"/>
    <x v="1"/>
    <x v="3"/>
    <x v="12"/>
    <x v="14"/>
    <d v="2012-01-21T00:00:00"/>
    <n v="94658"/>
    <n v="0"/>
    <x v="0"/>
    <s v="Miami"/>
    <s v=""/>
    <s v=""/>
    <n v="94658"/>
    <n v="0"/>
  </r>
  <r>
    <x v="526"/>
    <s v="Grayson Luu"/>
    <x v="10"/>
    <x v="5"/>
    <s v="Research &amp; Development"/>
    <x v="1"/>
    <x v="1"/>
    <x v="0"/>
    <x v="24"/>
    <d v="2011-04-30T00:00:00"/>
    <n v="89419"/>
    <n v="0"/>
    <x v="1"/>
    <s v="Shanghai"/>
    <s v=""/>
    <s v=""/>
    <n v="89419"/>
    <n v="0"/>
  </r>
  <r>
    <x v="527"/>
    <s v="Brooks Stewart"/>
    <x v="16"/>
    <x v="4"/>
    <s v="Manufacturing"/>
    <x v="1"/>
    <x v="0"/>
    <x v="15"/>
    <x v="16"/>
    <d v="2015-12-19T00:00:00"/>
    <n v="51983"/>
    <n v="0"/>
    <x v="0"/>
    <s v="Columbus"/>
    <s v=""/>
    <s v=""/>
    <n v="51983"/>
    <n v="0"/>
  </r>
  <r>
    <x v="528"/>
    <s v="Naomi Xi"/>
    <x v="2"/>
    <x v="1"/>
    <s v="Corporate"/>
    <x v="0"/>
    <x v="1"/>
    <x v="26"/>
    <x v="12"/>
    <d v="2002-02-17T00:00:00"/>
    <n v="179494"/>
    <n v="0.2"/>
    <x v="1"/>
    <s v="Chongqing"/>
    <s v=""/>
    <s v=""/>
    <n v="215392.8"/>
    <n v="35898.800000000003"/>
  </r>
  <r>
    <x v="529"/>
    <s v="Silas Estrada"/>
    <x v="30"/>
    <x v="0"/>
    <s v="Corporate"/>
    <x v="1"/>
    <x v="3"/>
    <x v="37"/>
    <x v="0"/>
    <d v="2016-06-24T00:00:00"/>
    <n v="68426"/>
    <n v="0"/>
    <x v="2"/>
    <s v="Rio de Janerio"/>
    <s v=""/>
    <s v=""/>
    <n v="68426"/>
    <n v="0"/>
  </r>
  <r>
    <x v="530"/>
    <s v="Skylar Ayala"/>
    <x v="0"/>
    <x v="1"/>
    <s v="Corporate"/>
    <x v="0"/>
    <x v="3"/>
    <x v="0"/>
    <x v="5"/>
    <d v="2017-02-06T00:00:00"/>
    <n v="144986"/>
    <n v="0.12"/>
    <x v="0"/>
    <s v="Phoenix"/>
    <s v=""/>
    <s v=""/>
    <n v="162384.32000000001"/>
    <n v="17398.32"/>
  </r>
  <r>
    <x v="531"/>
    <s v="Lydia Huynh"/>
    <x v="5"/>
    <x v="2"/>
    <s v="Speciality Products"/>
    <x v="0"/>
    <x v="1"/>
    <x v="15"/>
    <x v="28"/>
    <d v="2000-08-16T00:00:00"/>
    <n v="60113"/>
    <n v="0"/>
    <x v="0"/>
    <s v="Chicago"/>
    <s v=""/>
    <s v=""/>
    <n v="60113"/>
    <n v="0"/>
  </r>
  <r>
    <x v="92"/>
    <s v="Hazel Cortez"/>
    <x v="16"/>
    <x v="4"/>
    <s v="Research &amp; Development"/>
    <x v="0"/>
    <x v="3"/>
    <x v="27"/>
    <x v="9"/>
    <d v="2021-04-18T00:00:00"/>
    <n v="50548"/>
    <n v="0"/>
    <x v="2"/>
    <s v="Sao Paulo"/>
    <s v=""/>
    <s v=""/>
    <n v="50548"/>
    <n v="0"/>
  </r>
  <r>
    <x v="532"/>
    <s v="Everleigh Adams"/>
    <x v="13"/>
    <x v="6"/>
    <s v="Manufacturing"/>
    <x v="0"/>
    <x v="2"/>
    <x v="29"/>
    <x v="6"/>
    <d v="2020-03-14T00:00:00"/>
    <n v="68846"/>
    <n v="0"/>
    <x v="0"/>
    <s v="Chicago"/>
    <s v=""/>
    <s v=""/>
    <n v="68846"/>
    <n v="0"/>
  </r>
  <r>
    <x v="230"/>
    <s v="Layla Salazar"/>
    <x v="29"/>
    <x v="0"/>
    <s v="Corporate"/>
    <x v="0"/>
    <x v="3"/>
    <x v="1"/>
    <x v="15"/>
    <d v="2014-03-19T00:00:00"/>
    <n v="90901"/>
    <n v="0"/>
    <x v="0"/>
    <s v="Seattle"/>
    <s v=""/>
    <s v=""/>
    <n v="90901"/>
    <n v="0"/>
  </r>
  <r>
    <x v="533"/>
    <s v="Willow Chen"/>
    <x v="6"/>
    <x v="3"/>
    <s v="Corporate"/>
    <x v="0"/>
    <x v="1"/>
    <x v="2"/>
    <x v="14"/>
    <d v="2012-09-03T00:00:00"/>
    <n v="102033"/>
    <n v="0.08"/>
    <x v="0"/>
    <s v="Austin"/>
    <s v=""/>
    <s v=""/>
    <n v="110195.64"/>
    <n v="8162.64"/>
  </r>
  <r>
    <x v="534"/>
    <s v="Penelope Griffin"/>
    <x v="2"/>
    <x v="2"/>
    <s v="Manufacturing"/>
    <x v="0"/>
    <x v="2"/>
    <x v="22"/>
    <x v="9"/>
    <d v="2021-01-23T00:00:00"/>
    <n v="151783"/>
    <n v="0.26"/>
    <x v="0"/>
    <s v="Seattle"/>
    <s v=""/>
    <s v=""/>
    <n v="191246.58000000002"/>
    <n v="39463.58"/>
  </r>
  <r>
    <x v="535"/>
    <s v="Lillian Romero"/>
    <x v="2"/>
    <x v="5"/>
    <s v="Corporate"/>
    <x v="0"/>
    <x v="3"/>
    <x v="5"/>
    <x v="7"/>
    <d v="2018-12-07T00:00:00"/>
    <n v="170164"/>
    <n v="0.17"/>
    <x v="0"/>
    <s v="Austin"/>
    <s v=""/>
    <s v=""/>
    <n v="199091.88"/>
    <n v="28927.88"/>
  </r>
  <r>
    <x v="536"/>
    <s v="Stella Wu"/>
    <x v="0"/>
    <x v="6"/>
    <s v="Speciality Products"/>
    <x v="0"/>
    <x v="1"/>
    <x v="25"/>
    <x v="15"/>
    <d v="2014-02-20T00:00:00"/>
    <n v="155905"/>
    <n v="0.14000000000000001"/>
    <x v="0"/>
    <s v="Phoenix"/>
    <s v=""/>
    <s v=""/>
    <n v="177731.7"/>
    <n v="21826.7"/>
  </r>
  <r>
    <x v="415"/>
    <s v="Parker Vang"/>
    <x v="7"/>
    <x v="2"/>
    <s v="Corporate"/>
    <x v="1"/>
    <x v="1"/>
    <x v="28"/>
    <x v="0"/>
    <d v="2016-12-17T00:00:00"/>
    <n v="50733"/>
    <n v="0"/>
    <x v="0"/>
    <s v="Miami"/>
    <s v=""/>
    <s v=""/>
    <n v="50733"/>
    <n v="0"/>
  </r>
  <r>
    <x v="537"/>
    <s v="Mila Roberts"/>
    <x v="15"/>
    <x v="4"/>
    <s v="Corporate"/>
    <x v="0"/>
    <x v="2"/>
    <x v="23"/>
    <x v="5"/>
    <d v="2017-01-26T00:00:00"/>
    <n v="88663"/>
    <n v="0"/>
    <x v="0"/>
    <s v="Phoenix"/>
    <s v=""/>
    <s v=""/>
    <n v="88663"/>
    <n v="0"/>
  </r>
  <r>
    <x v="538"/>
    <s v="Isaac Liu"/>
    <x v="17"/>
    <x v="5"/>
    <s v="Manufacturing"/>
    <x v="1"/>
    <x v="1"/>
    <x v="33"/>
    <x v="27"/>
    <d v="1992-10-13T00:00:00"/>
    <n v="88213"/>
    <n v="0"/>
    <x v="1"/>
    <s v="Chongqing"/>
    <s v=""/>
    <s v=""/>
    <n v="88213"/>
    <n v="0"/>
  </r>
  <r>
    <x v="539"/>
    <s v="Jacob Doan"/>
    <x v="13"/>
    <x v="2"/>
    <s v="Speciality Products"/>
    <x v="1"/>
    <x v="1"/>
    <x v="0"/>
    <x v="9"/>
    <d v="2021-08-02T00:00:00"/>
    <n v="67130"/>
    <n v="0"/>
    <x v="0"/>
    <s v="Miami"/>
    <s v=""/>
    <s v=""/>
    <n v="67130"/>
    <n v="0"/>
  </r>
  <r>
    <x v="124"/>
    <s v="Raelynn Ma"/>
    <x v="4"/>
    <x v="1"/>
    <s v="Speciality Products"/>
    <x v="0"/>
    <x v="1"/>
    <x v="29"/>
    <x v="16"/>
    <d v="2015-10-08T00:00:00"/>
    <n v="94876"/>
    <n v="0"/>
    <x v="0"/>
    <s v="Miami"/>
    <s v=""/>
    <s v=""/>
    <n v="94876"/>
    <n v="0"/>
  </r>
  <r>
    <x v="540"/>
    <s v="Jameson Juarez"/>
    <x v="25"/>
    <x v="5"/>
    <s v="Speciality Products"/>
    <x v="1"/>
    <x v="3"/>
    <x v="39"/>
    <x v="21"/>
    <d v="1994-10-09T00:00:00"/>
    <n v="98230"/>
    <n v="0"/>
    <x v="0"/>
    <s v="Miami"/>
    <s v=""/>
    <s v=""/>
    <n v="98230"/>
    <n v="0"/>
  </r>
  <r>
    <x v="541"/>
    <s v="Everleigh Shah"/>
    <x v="22"/>
    <x v="5"/>
    <s v="Research &amp; Development"/>
    <x v="0"/>
    <x v="1"/>
    <x v="9"/>
    <x v="7"/>
    <d v="2018-12-14T00:00:00"/>
    <n v="96757"/>
    <n v="0"/>
    <x v="0"/>
    <s v="Columbus"/>
    <s v=""/>
    <s v=""/>
    <n v="96757"/>
    <n v="0"/>
  </r>
  <r>
    <x v="542"/>
    <s v="Alexander Foster"/>
    <x v="13"/>
    <x v="6"/>
    <s v="Manufacturing"/>
    <x v="1"/>
    <x v="0"/>
    <x v="25"/>
    <x v="6"/>
    <d v="2020-07-03T00:00:00"/>
    <n v="51513"/>
    <n v="0"/>
    <x v="0"/>
    <s v="Columbus"/>
    <s v=""/>
    <s v=""/>
    <n v="51513"/>
    <n v="0"/>
  </r>
  <r>
    <x v="543"/>
    <s v="Ryan Ha"/>
    <x v="9"/>
    <x v="6"/>
    <s v="Corporate"/>
    <x v="1"/>
    <x v="1"/>
    <x v="33"/>
    <x v="26"/>
    <d v="2007-01-27T00:00:00"/>
    <n v="234311"/>
    <n v="0.37"/>
    <x v="0"/>
    <s v="Miami"/>
    <s v=""/>
    <s v=""/>
    <n v="321006.07"/>
    <n v="86695.069999999992"/>
  </r>
  <r>
    <x v="544"/>
    <s v="Chloe Salazar"/>
    <x v="0"/>
    <x v="4"/>
    <s v="Speciality Products"/>
    <x v="0"/>
    <x v="3"/>
    <x v="15"/>
    <x v="24"/>
    <d v="2011-05-22T00:00:00"/>
    <n v="152353"/>
    <n v="0.14000000000000001"/>
    <x v="0"/>
    <s v="Seattle"/>
    <s v=""/>
    <s v=""/>
    <n v="173682.42"/>
    <n v="21329.420000000002"/>
  </r>
  <r>
    <x v="545"/>
    <s v="Layla Scott"/>
    <x v="0"/>
    <x v="3"/>
    <s v="Speciality Products"/>
    <x v="0"/>
    <x v="2"/>
    <x v="35"/>
    <x v="22"/>
    <d v="2010-07-30T00:00:00"/>
    <n v="124774"/>
    <n v="0.12"/>
    <x v="0"/>
    <s v="Phoenix"/>
    <s v=""/>
    <s v=""/>
    <n v="139746.88"/>
    <n v="14972.88"/>
  </r>
  <r>
    <x v="410"/>
    <s v="Leah Khan"/>
    <x v="2"/>
    <x v="6"/>
    <s v="Corporate"/>
    <x v="0"/>
    <x v="1"/>
    <x v="9"/>
    <x v="22"/>
    <d v="2010-09-13T00:00:00"/>
    <n v="157070"/>
    <n v="0.28000000000000003"/>
    <x v="1"/>
    <s v="Chongqing"/>
    <s v=""/>
    <s v=""/>
    <n v="201049.60000000001"/>
    <n v="43979.600000000006"/>
  </r>
  <r>
    <x v="546"/>
    <s v="Mason Jimenez"/>
    <x v="0"/>
    <x v="1"/>
    <s v="Speciality Products"/>
    <x v="1"/>
    <x v="3"/>
    <x v="18"/>
    <x v="3"/>
    <d v="2019-08-08T00:00:00"/>
    <n v="130133"/>
    <n v="0.15"/>
    <x v="0"/>
    <s v="Austin"/>
    <s v="2022"/>
    <d v="2022-05-18T00:00:00"/>
    <n v="149652.95000000001"/>
    <n v="19519.95"/>
  </r>
  <r>
    <x v="547"/>
    <s v="Hailey Dang"/>
    <x v="6"/>
    <x v="6"/>
    <s v="Manufacturing"/>
    <x v="0"/>
    <x v="1"/>
    <x v="14"/>
    <x v="3"/>
    <d v="2019-09-21T00:00:00"/>
    <n v="108780"/>
    <n v="0.06"/>
    <x v="1"/>
    <s v="Shanghai"/>
    <s v=""/>
    <s v=""/>
    <n v="115306.8"/>
    <n v="6526.8"/>
  </r>
  <r>
    <x v="548"/>
    <s v="Amelia Bui"/>
    <x v="2"/>
    <x v="5"/>
    <s v="Speciality Products"/>
    <x v="0"/>
    <x v="1"/>
    <x v="30"/>
    <x v="6"/>
    <d v="2020-10-21T00:00:00"/>
    <n v="151853"/>
    <n v="0.16"/>
    <x v="1"/>
    <s v="Chengdu"/>
    <s v=""/>
    <s v=""/>
    <n v="176149.48"/>
    <n v="24296.48"/>
  </r>
  <r>
    <x v="549"/>
    <s v="Elena Her"/>
    <x v="5"/>
    <x v="2"/>
    <s v="Manufacturing"/>
    <x v="0"/>
    <x v="1"/>
    <x v="39"/>
    <x v="2"/>
    <d v="2006-09-17T00:00:00"/>
    <n v="64669"/>
    <n v="0"/>
    <x v="1"/>
    <s v="Chongqing"/>
    <s v=""/>
    <s v=""/>
    <n v="64669"/>
    <n v="0"/>
  </r>
  <r>
    <x v="550"/>
    <s v="Ian Cortez"/>
    <x v="13"/>
    <x v="6"/>
    <s v="Research &amp; Development"/>
    <x v="1"/>
    <x v="3"/>
    <x v="22"/>
    <x v="20"/>
    <d v="2008-04-30T00:00:00"/>
    <n v="69352"/>
    <n v="0"/>
    <x v="2"/>
    <s v="Rio de Janerio"/>
    <s v=""/>
    <s v=""/>
    <n v="69352"/>
    <n v="0"/>
  </r>
  <r>
    <x v="551"/>
    <s v="Christian Ali"/>
    <x v="13"/>
    <x v="6"/>
    <s v="Research &amp; Development"/>
    <x v="1"/>
    <x v="1"/>
    <x v="13"/>
    <x v="23"/>
    <d v="2001-10-17T00:00:00"/>
    <n v="74631"/>
    <n v="0"/>
    <x v="1"/>
    <s v="Chongqing"/>
    <s v=""/>
    <s v=""/>
    <n v="74631"/>
    <n v="0"/>
  </r>
  <r>
    <x v="552"/>
    <s v="Carter Ortiz"/>
    <x v="10"/>
    <x v="5"/>
    <s v="Speciality Products"/>
    <x v="1"/>
    <x v="3"/>
    <x v="36"/>
    <x v="14"/>
    <d v="2012-04-29T00:00:00"/>
    <n v="96441"/>
    <n v="0"/>
    <x v="2"/>
    <s v="Sao Paulo"/>
    <s v=""/>
    <s v=""/>
    <n v="96441"/>
    <n v="0"/>
  </r>
  <r>
    <x v="553"/>
    <s v="Grayson Chan"/>
    <x v="11"/>
    <x v="5"/>
    <s v="Speciality Products"/>
    <x v="1"/>
    <x v="1"/>
    <x v="30"/>
    <x v="24"/>
    <d v="2011-10-20T00:00:00"/>
    <n v="114250"/>
    <n v="0.14000000000000001"/>
    <x v="1"/>
    <s v="Chengdu"/>
    <s v=""/>
    <s v=""/>
    <n v="130245"/>
    <n v="15995.000000000002"/>
  </r>
  <r>
    <x v="554"/>
    <s v="Nolan Molina"/>
    <x v="3"/>
    <x v="0"/>
    <s v="Corporate"/>
    <x v="1"/>
    <x v="3"/>
    <x v="9"/>
    <x v="6"/>
    <d v="2020-12-27T00:00:00"/>
    <n v="70165"/>
    <n v="7.0000000000000007E-2"/>
    <x v="2"/>
    <s v="Manaus"/>
    <s v=""/>
    <s v=""/>
    <n v="75076.55"/>
    <n v="4911.55"/>
  </r>
  <r>
    <x v="555"/>
    <s v="Adam Kaur"/>
    <x v="6"/>
    <x v="0"/>
    <s v="Corporate"/>
    <x v="1"/>
    <x v="1"/>
    <x v="33"/>
    <x v="28"/>
    <d v="2000-01-29T00:00:00"/>
    <n v="109059"/>
    <n v="7.0000000000000007E-2"/>
    <x v="1"/>
    <s v="Chengdu"/>
    <s v=""/>
    <s v=""/>
    <n v="116693.13"/>
    <n v="7634.130000000001"/>
  </r>
  <r>
    <x v="556"/>
    <s v="Amelia Kaur"/>
    <x v="19"/>
    <x v="5"/>
    <s v="Research &amp; Development"/>
    <x v="0"/>
    <x v="1"/>
    <x v="23"/>
    <x v="16"/>
    <d v="2015-11-14T00:00:00"/>
    <n v="77442"/>
    <n v="0"/>
    <x v="0"/>
    <s v="Columbus"/>
    <s v=""/>
    <s v=""/>
    <n v="77442"/>
    <n v="0"/>
  </r>
  <r>
    <x v="557"/>
    <s v="Autumn Gonzales"/>
    <x v="13"/>
    <x v="2"/>
    <s v="Corporate"/>
    <x v="0"/>
    <x v="3"/>
    <x v="8"/>
    <x v="14"/>
    <d v="2012-06-06T00:00:00"/>
    <n v="72126"/>
    <n v="0"/>
    <x v="2"/>
    <s v="Manaus"/>
    <s v=""/>
    <s v=""/>
    <n v="72126"/>
    <n v="0"/>
  </r>
  <r>
    <x v="558"/>
    <s v="Ezra Wilson"/>
    <x v="31"/>
    <x v="0"/>
    <s v="Manufacturing"/>
    <x v="1"/>
    <x v="2"/>
    <x v="0"/>
    <x v="11"/>
    <d v="2013-10-18T00:00:00"/>
    <n v="70334"/>
    <n v="0"/>
    <x v="0"/>
    <s v="Miami"/>
    <s v=""/>
    <s v=""/>
    <n v="70334"/>
    <n v="0"/>
  </r>
  <r>
    <x v="559"/>
    <s v="Jacob Cheng"/>
    <x v="10"/>
    <x v="5"/>
    <s v="Research &amp; Development"/>
    <x v="1"/>
    <x v="1"/>
    <x v="1"/>
    <x v="8"/>
    <d v="2009-12-23T00:00:00"/>
    <n v="78006"/>
    <n v="0"/>
    <x v="0"/>
    <s v="Miami"/>
    <s v=""/>
    <s v=""/>
    <n v="78006"/>
    <n v="0"/>
  </r>
  <r>
    <x v="560"/>
    <s v="Melody Valdez"/>
    <x v="2"/>
    <x v="0"/>
    <s v="Manufacturing"/>
    <x v="0"/>
    <x v="3"/>
    <x v="21"/>
    <x v="9"/>
    <d v="2021-01-25T00:00:00"/>
    <n v="160385"/>
    <n v="0.23"/>
    <x v="0"/>
    <s v="Miami"/>
    <s v="2021"/>
    <d v="2021-05-18T00:00:00"/>
    <n v="197273.55"/>
    <n v="36888.550000000003"/>
  </r>
  <r>
    <x v="561"/>
    <s v="Caroline Nelson"/>
    <x v="9"/>
    <x v="1"/>
    <s v="Corporate"/>
    <x v="0"/>
    <x v="2"/>
    <x v="9"/>
    <x v="15"/>
    <d v="2014-01-11T00:00:00"/>
    <n v="202323"/>
    <n v="0.39"/>
    <x v="0"/>
    <s v="Chicago"/>
    <s v=""/>
    <s v=""/>
    <n v="281228.96999999997"/>
    <n v="78905.97"/>
  </r>
  <r>
    <x v="562"/>
    <s v="Ellie Guerrero"/>
    <x v="0"/>
    <x v="4"/>
    <s v="Corporate"/>
    <x v="0"/>
    <x v="3"/>
    <x v="7"/>
    <x v="6"/>
    <d v="2020-07-13T00:00:00"/>
    <n v="141555"/>
    <n v="0.11"/>
    <x v="2"/>
    <s v="Manaus"/>
    <s v=""/>
    <s v=""/>
    <n v="157126.04999999999"/>
    <n v="15571.05"/>
  </r>
  <r>
    <x v="563"/>
    <s v="Genesis Zhu"/>
    <x v="2"/>
    <x v="1"/>
    <s v="Speciality Products"/>
    <x v="0"/>
    <x v="1"/>
    <x v="8"/>
    <x v="6"/>
    <d v="2020-07-20T00:00:00"/>
    <n v="184960"/>
    <n v="0.18"/>
    <x v="0"/>
    <s v="Seattle"/>
    <s v=""/>
    <s v=""/>
    <n v="218252.79999999999"/>
    <n v="33292.799999999996"/>
  </r>
  <r>
    <x v="564"/>
    <s v="Jonathan Ho"/>
    <x v="9"/>
    <x v="0"/>
    <s v="Manufacturing"/>
    <x v="1"/>
    <x v="1"/>
    <x v="17"/>
    <x v="24"/>
    <d v="2011-06-25T00:00:00"/>
    <n v="221592"/>
    <n v="0.31"/>
    <x v="0"/>
    <s v="Columbus"/>
    <s v=""/>
    <s v=""/>
    <n v="290285.52"/>
    <n v="68693.52"/>
  </r>
  <r>
    <x v="565"/>
    <s v="Savannah Park"/>
    <x v="16"/>
    <x v="4"/>
    <s v="Manufacturing"/>
    <x v="0"/>
    <x v="1"/>
    <x v="18"/>
    <x v="8"/>
    <d v="2009-01-28T00:00:00"/>
    <n v="53301"/>
    <n v="0"/>
    <x v="0"/>
    <s v="Seattle"/>
    <s v=""/>
    <s v=""/>
    <n v="53301"/>
    <n v="0"/>
  </r>
  <r>
    <x v="566"/>
    <s v="Nathan Chan"/>
    <x v="21"/>
    <x v="0"/>
    <s v="Corporate"/>
    <x v="1"/>
    <x v="1"/>
    <x v="15"/>
    <x v="28"/>
    <d v="2000-03-02T00:00:00"/>
    <n v="91276"/>
    <n v="0"/>
    <x v="0"/>
    <s v="Seattle"/>
    <s v=""/>
    <s v=""/>
    <n v="91276"/>
    <n v="0"/>
  </r>
  <r>
    <x v="567"/>
    <s v="Sofia Vu"/>
    <x v="0"/>
    <x v="4"/>
    <s v="Research &amp; Development"/>
    <x v="0"/>
    <x v="1"/>
    <x v="27"/>
    <x v="5"/>
    <d v="2017-09-05T00:00:00"/>
    <n v="140042"/>
    <n v="0.13"/>
    <x v="0"/>
    <s v="Austin"/>
    <s v=""/>
    <s v=""/>
    <n v="158247.46"/>
    <n v="18205.46"/>
  </r>
  <r>
    <x v="118"/>
    <s v="Ruby Choi"/>
    <x v="7"/>
    <x v="3"/>
    <s v="Manufacturing"/>
    <x v="0"/>
    <x v="1"/>
    <x v="28"/>
    <x v="7"/>
    <d v="2018-12-06T00:00:00"/>
    <n v="57225"/>
    <n v="0"/>
    <x v="0"/>
    <s v="Columbus"/>
    <s v=""/>
    <s v=""/>
    <n v="57225"/>
    <n v="0"/>
  </r>
  <r>
    <x v="568"/>
    <s v="Lily Pena"/>
    <x v="6"/>
    <x v="4"/>
    <s v="Speciality Products"/>
    <x v="0"/>
    <x v="3"/>
    <x v="0"/>
    <x v="22"/>
    <d v="2010-02-24T00:00:00"/>
    <n v="102839"/>
    <n v="0.05"/>
    <x v="0"/>
    <s v="Miami"/>
    <s v=""/>
    <s v=""/>
    <n v="107980.95"/>
    <n v="5141.9500000000007"/>
  </r>
  <r>
    <x v="569"/>
    <s v="Liam Zhang"/>
    <x v="2"/>
    <x v="6"/>
    <s v="Research &amp; Development"/>
    <x v="1"/>
    <x v="1"/>
    <x v="7"/>
    <x v="9"/>
    <d v="2021-09-15T00:00:00"/>
    <n v="199783"/>
    <n v="0.21"/>
    <x v="0"/>
    <s v="Chicago"/>
    <s v="2022"/>
    <d v="2022-04-10T00:00:00"/>
    <n v="241737.43"/>
    <n v="41954.43"/>
  </r>
  <r>
    <x v="570"/>
    <s v="Ian Gutierrez"/>
    <x v="15"/>
    <x v="4"/>
    <s v="Research &amp; Development"/>
    <x v="1"/>
    <x v="3"/>
    <x v="24"/>
    <x v="9"/>
    <d v="2021-04-09T00:00:00"/>
    <n v="70980"/>
    <n v="0"/>
    <x v="2"/>
    <s v="Rio de Janerio"/>
    <s v=""/>
    <s v=""/>
    <n v="70980"/>
    <n v="0"/>
  </r>
  <r>
    <x v="571"/>
    <s v="David Simmons"/>
    <x v="6"/>
    <x v="6"/>
    <s v="Corporate"/>
    <x v="1"/>
    <x v="2"/>
    <x v="10"/>
    <x v="1"/>
    <d v="1997-01-26T00:00:00"/>
    <n v="104431"/>
    <n v="7.0000000000000007E-2"/>
    <x v="0"/>
    <s v="Phoenix"/>
    <s v=""/>
    <s v=""/>
    <n v="111741.17"/>
    <n v="7310.170000000001"/>
  </r>
  <r>
    <x v="572"/>
    <s v="Lincoln Henderson"/>
    <x v="20"/>
    <x v="4"/>
    <s v="Speciality Products"/>
    <x v="1"/>
    <x v="2"/>
    <x v="21"/>
    <x v="9"/>
    <d v="2021-06-27T00:00:00"/>
    <n v="48510"/>
    <n v="0"/>
    <x v="0"/>
    <s v="Chicago"/>
    <s v=""/>
    <s v=""/>
    <n v="48510"/>
    <n v="0"/>
  </r>
  <r>
    <x v="573"/>
    <s v="Nathan Miller"/>
    <x v="10"/>
    <x v="5"/>
    <s v="Speciality Products"/>
    <x v="1"/>
    <x v="0"/>
    <x v="5"/>
    <x v="3"/>
    <d v="2019-05-28T00:00:00"/>
    <n v="70110"/>
    <n v="0"/>
    <x v="0"/>
    <s v="Miami"/>
    <s v="2021"/>
    <d v="2021-01-07T00:00:00"/>
    <n v="70110"/>
    <n v="0"/>
  </r>
  <r>
    <x v="574"/>
    <s v="James Singh"/>
    <x v="2"/>
    <x v="6"/>
    <s v="Corporate"/>
    <x v="1"/>
    <x v="1"/>
    <x v="15"/>
    <x v="20"/>
    <d v="2008-03-12T00:00:00"/>
    <n v="186138"/>
    <n v="0.28000000000000003"/>
    <x v="1"/>
    <s v="Chongqing"/>
    <s v=""/>
    <s v=""/>
    <n v="238256.64000000001"/>
    <n v="52118.640000000007"/>
  </r>
  <r>
    <x v="575"/>
    <s v="Kayden Ortega"/>
    <x v="7"/>
    <x v="3"/>
    <s v="Manufacturing"/>
    <x v="1"/>
    <x v="3"/>
    <x v="32"/>
    <x v="22"/>
    <d v="2010-04-19T00:00:00"/>
    <n v="56350"/>
    <n v="0"/>
    <x v="2"/>
    <s v="Rio de Janerio"/>
    <s v=""/>
    <s v=""/>
    <n v="56350"/>
    <n v="0"/>
  </r>
  <r>
    <x v="139"/>
    <s v="Lucy Figueroa"/>
    <x v="0"/>
    <x v="1"/>
    <s v="Research &amp; Development"/>
    <x v="0"/>
    <x v="3"/>
    <x v="15"/>
    <x v="0"/>
    <d v="2016-01-10T00:00:00"/>
    <n v="149761"/>
    <n v="0.12"/>
    <x v="0"/>
    <s v="Columbus"/>
    <s v=""/>
    <s v=""/>
    <n v="167732.32"/>
    <n v="17971.32"/>
  </r>
  <r>
    <x v="576"/>
    <s v="Joshua Cortez"/>
    <x v="0"/>
    <x v="1"/>
    <s v="Corporate"/>
    <x v="1"/>
    <x v="3"/>
    <x v="18"/>
    <x v="26"/>
    <d v="2007-08-11T00:00:00"/>
    <n v="126277"/>
    <n v="0.13"/>
    <x v="2"/>
    <s v="Manaus"/>
    <s v=""/>
    <s v=""/>
    <n v="142693.01"/>
    <n v="16416.010000000002"/>
  </r>
  <r>
    <x v="577"/>
    <s v="Alexander Morris"/>
    <x v="6"/>
    <x v="2"/>
    <s v="Speciality Products"/>
    <x v="1"/>
    <x v="2"/>
    <x v="29"/>
    <x v="11"/>
    <d v="2013-06-21T00:00:00"/>
    <n v="119631"/>
    <n v="0.06"/>
    <x v="0"/>
    <s v="Phoenix"/>
    <s v=""/>
    <s v=""/>
    <n v="126808.86"/>
    <n v="7177.86"/>
  </r>
  <r>
    <x v="578"/>
    <s v="Grayson Chin"/>
    <x v="9"/>
    <x v="0"/>
    <s v="Research &amp; Development"/>
    <x v="1"/>
    <x v="1"/>
    <x v="3"/>
    <x v="6"/>
    <d v="2020-05-09T00:00:00"/>
    <n v="256561"/>
    <n v="0.39"/>
    <x v="0"/>
    <s v="Austin"/>
    <s v=""/>
    <s v=""/>
    <n v="356619.79000000004"/>
    <n v="100058.79000000001"/>
  </r>
  <r>
    <x v="579"/>
    <s v="Allison Espinoza"/>
    <x v="29"/>
    <x v="0"/>
    <s v="Speciality Products"/>
    <x v="0"/>
    <x v="3"/>
    <x v="15"/>
    <x v="6"/>
    <d v="2020-04-16T00:00:00"/>
    <n v="66958"/>
    <n v="0"/>
    <x v="0"/>
    <s v="Miami"/>
    <s v=""/>
    <s v=""/>
    <n v="66958"/>
    <n v="0"/>
  </r>
  <r>
    <x v="12"/>
    <s v="Naomi Chu"/>
    <x v="0"/>
    <x v="2"/>
    <s v="Manufacturing"/>
    <x v="0"/>
    <x v="1"/>
    <x v="30"/>
    <x v="18"/>
    <d v="2004-02-29T00:00:00"/>
    <n v="158897"/>
    <n v="0.1"/>
    <x v="1"/>
    <s v="Chongqing"/>
    <s v=""/>
    <s v=""/>
    <n v="174786.7"/>
    <n v="15889.7"/>
  </r>
  <r>
    <x v="64"/>
    <s v="Jameson Martin"/>
    <x v="1"/>
    <x v="0"/>
    <s v="Corporate"/>
    <x v="1"/>
    <x v="2"/>
    <x v="17"/>
    <x v="20"/>
    <d v="2008-02-15T00:00:00"/>
    <n v="71695"/>
    <n v="0"/>
    <x v="0"/>
    <s v="Phoenix"/>
    <s v=""/>
    <s v=""/>
    <n v="71695"/>
    <n v="0"/>
  </r>
  <r>
    <x v="580"/>
    <s v="Sebastian Gupta"/>
    <x v="4"/>
    <x v="6"/>
    <s v="Corporate"/>
    <x v="1"/>
    <x v="1"/>
    <x v="28"/>
    <x v="15"/>
    <d v="2014-09-22T00:00:00"/>
    <n v="73779"/>
    <n v="0"/>
    <x v="1"/>
    <s v="Chongqing"/>
    <s v="2019"/>
    <d v="2019-05-09T00:00:00"/>
    <n v="73779"/>
    <n v="0"/>
  </r>
  <r>
    <x v="581"/>
    <s v="Eloise Pham"/>
    <x v="6"/>
    <x v="2"/>
    <s v="Speciality Products"/>
    <x v="0"/>
    <x v="1"/>
    <x v="15"/>
    <x v="24"/>
    <d v="2011-10-20T00:00:00"/>
    <n v="123640"/>
    <n v="7.0000000000000007E-2"/>
    <x v="1"/>
    <s v="Shanghai"/>
    <s v=""/>
    <s v=""/>
    <n v="132294.79999999999"/>
    <n v="8654.8000000000011"/>
  </r>
  <r>
    <x v="546"/>
    <s v="Valentina Davis"/>
    <x v="7"/>
    <x v="2"/>
    <s v="Speciality Products"/>
    <x v="0"/>
    <x v="2"/>
    <x v="29"/>
    <x v="15"/>
    <d v="2014-04-13T00:00:00"/>
    <n v="46878"/>
    <n v="0"/>
    <x v="0"/>
    <s v="Miami"/>
    <s v=""/>
    <s v=""/>
    <n v="46878"/>
    <n v="0"/>
  </r>
  <r>
    <x v="582"/>
    <s v="Brooklyn Daniels"/>
    <x v="7"/>
    <x v="6"/>
    <s v="Speciality Products"/>
    <x v="0"/>
    <x v="2"/>
    <x v="14"/>
    <x v="13"/>
    <d v="2003-02-10T00:00:00"/>
    <n v="57032"/>
    <n v="0"/>
    <x v="0"/>
    <s v="Miami"/>
    <s v=""/>
    <s v=""/>
    <n v="57032"/>
    <n v="0"/>
  </r>
  <r>
    <x v="583"/>
    <s v="Paisley Gomez"/>
    <x v="4"/>
    <x v="2"/>
    <s v="Manufacturing"/>
    <x v="0"/>
    <x v="3"/>
    <x v="4"/>
    <x v="26"/>
    <d v="2007-10-02T00:00:00"/>
    <n v="98150"/>
    <n v="0"/>
    <x v="2"/>
    <s v="Rio de Janerio"/>
    <s v=""/>
    <s v=""/>
    <n v="98150"/>
    <n v="0"/>
  </r>
  <r>
    <x v="584"/>
    <s v="Madison Li"/>
    <x v="2"/>
    <x v="6"/>
    <s v="Manufacturing"/>
    <x v="0"/>
    <x v="1"/>
    <x v="25"/>
    <x v="5"/>
    <d v="2017-03-06T00:00:00"/>
    <n v="171426"/>
    <n v="0.15"/>
    <x v="1"/>
    <s v="Beijing"/>
    <s v="2017"/>
    <d v="2017-09-22T00:00:00"/>
    <n v="197139.9"/>
    <n v="25713.899999999998"/>
  </r>
  <r>
    <x v="4"/>
    <s v="Everleigh Simmons"/>
    <x v="7"/>
    <x v="1"/>
    <s v="Manufacturing"/>
    <x v="0"/>
    <x v="2"/>
    <x v="0"/>
    <x v="9"/>
    <d v="2021-04-16T00:00:00"/>
    <n v="48266"/>
    <n v="0"/>
    <x v="0"/>
    <s v="Chicago"/>
    <s v=""/>
    <s v=""/>
    <n v="48266"/>
    <n v="0"/>
  </r>
  <r>
    <x v="585"/>
    <s v="Logan Soto"/>
    <x v="9"/>
    <x v="1"/>
    <s v="Research &amp; Development"/>
    <x v="1"/>
    <x v="3"/>
    <x v="9"/>
    <x v="7"/>
    <d v="2018-08-18T00:00:00"/>
    <n v="223404"/>
    <n v="0.32"/>
    <x v="0"/>
    <s v="Columbus"/>
    <s v=""/>
    <s v=""/>
    <n v="294893.28000000003"/>
    <n v="71489.279999999999"/>
  </r>
  <r>
    <x v="586"/>
    <s v="Charlotte Vo"/>
    <x v="27"/>
    <x v="0"/>
    <s v="Speciality Products"/>
    <x v="0"/>
    <x v="1"/>
    <x v="4"/>
    <x v="15"/>
    <d v="2014-01-10T00:00:00"/>
    <n v="74854"/>
    <n v="0"/>
    <x v="0"/>
    <s v="Seattle"/>
    <s v=""/>
    <s v=""/>
    <n v="74854"/>
    <n v="0"/>
  </r>
  <r>
    <x v="587"/>
    <s v="Alice Thompson"/>
    <x v="9"/>
    <x v="3"/>
    <s v="Speciality Products"/>
    <x v="0"/>
    <x v="2"/>
    <x v="35"/>
    <x v="26"/>
    <d v="2007-04-25T00:00:00"/>
    <n v="217783"/>
    <n v="0.36"/>
    <x v="0"/>
    <s v="Seattle"/>
    <s v=""/>
    <s v=""/>
    <n v="296184.88"/>
    <n v="78401.87999999999"/>
  </r>
  <r>
    <x v="588"/>
    <s v="Peyton Garza"/>
    <x v="28"/>
    <x v="0"/>
    <s v="Manufacturing"/>
    <x v="0"/>
    <x v="3"/>
    <x v="26"/>
    <x v="18"/>
    <d v="2004-08-15T00:00:00"/>
    <n v="44735"/>
    <n v="0"/>
    <x v="2"/>
    <s v="Manaus"/>
    <s v=""/>
    <s v=""/>
    <n v="44735"/>
    <n v="0"/>
  </r>
  <r>
    <x v="589"/>
    <s v="Nora Nelson"/>
    <x v="13"/>
    <x v="1"/>
    <s v="Manufacturing"/>
    <x v="0"/>
    <x v="2"/>
    <x v="12"/>
    <x v="26"/>
    <d v="2007-01-09T00:00:00"/>
    <n v="50685"/>
    <n v="0"/>
    <x v="0"/>
    <s v="Columbus"/>
    <s v=""/>
    <s v=""/>
    <n v="50685"/>
    <n v="0"/>
  </r>
  <r>
    <x v="590"/>
    <s v="Maverick Li"/>
    <x v="13"/>
    <x v="2"/>
    <s v="Research &amp; Development"/>
    <x v="1"/>
    <x v="1"/>
    <x v="8"/>
    <x v="7"/>
    <d v="2018-03-10T00:00:00"/>
    <n v="58993"/>
    <n v="0"/>
    <x v="0"/>
    <s v="Austin"/>
    <s v=""/>
    <s v=""/>
    <n v="58993"/>
    <n v="0"/>
  </r>
  <r>
    <x v="591"/>
    <s v="Ian Barnes"/>
    <x v="19"/>
    <x v="5"/>
    <s v="Corporate"/>
    <x v="1"/>
    <x v="2"/>
    <x v="40"/>
    <x v="6"/>
    <d v="2020-06-08T00:00:00"/>
    <n v="115765"/>
    <n v="0"/>
    <x v="0"/>
    <s v="Miami"/>
    <s v="2021"/>
    <d v="2021-02-02T00:00:00"/>
    <n v="115765"/>
    <n v="0"/>
  </r>
  <r>
    <x v="592"/>
    <s v="Athena Vu"/>
    <x v="2"/>
    <x v="3"/>
    <s v="Manufacturing"/>
    <x v="0"/>
    <x v="1"/>
    <x v="20"/>
    <x v="26"/>
    <d v="2007-03-06T00:00:00"/>
    <n v="193044"/>
    <n v="0.15"/>
    <x v="0"/>
    <s v="Miami"/>
    <s v=""/>
    <s v=""/>
    <n v="222000.6"/>
    <n v="28956.6"/>
  </r>
  <r>
    <x v="593"/>
    <s v="Ruby Washington"/>
    <x v="7"/>
    <x v="6"/>
    <s v="Research &amp; Development"/>
    <x v="0"/>
    <x v="0"/>
    <x v="13"/>
    <x v="24"/>
    <d v="2011-06-17T00:00:00"/>
    <n v="56686"/>
    <n v="0"/>
    <x v="0"/>
    <s v="Seattle"/>
    <s v="2015"/>
    <d v="2015-06-09T00:00:00"/>
    <n v="56686"/>
    <n v="0"/>
  </r>
  <r>
    <x v="594"/>
    <s v="Bella Butler"/>
    <x v="0"/>
    <x v="1"/>
    <s v="Manufacturing"/>
    <x v="0"/>
    <x v="0"/>
    <x v="29"/>
    <x v="3"/>
    <d v="2019-10-25T00:00:00"/>
    <n v="131652"/>
    <n v="0.11"/>
    <x v="0"/>
    <s v="Seattle"/>
    <s v=""/>
    <s v=""/>
    <n v="146133.72"/>
    <n v="14481.72"/>
  </r>
  <r>
    <x v="595"/>
    <s v="Kinsley Henry"/>
    <x v="2"/>
    <x v="6"/>
    <s v="Manufacturing"/>
    <x v="0"/>
    <x v="0"/>
    <x v="15"/>
    <x v="20"/>
    <d v="2008-02-29T00:00:00"/>
    <n v="150577"/>
    <n v="0.25"/>
    <x v="0"/>
    <s v="Miami"/>
    <s v=""/>
    <s v=""/>
    <n v="188221.25"/>
    <n v="37644.25"/>
  </r>
  <r>
    <x v="234"/>
    <s v="Kennedy Romero"/>
    <x v="11"/>
    <x v="5"/>
    <s v="Research &amp; Development"/>
    <x v="0"/>
    <x v="3"/>
    <x v="17"/>
    <x v="7"/>
    <d v="2018-12-27T00:00:00"/>
    <n v="87359"/>
    <n v="0.11"/>
    <x v="2"/>
    <s v="Rio de Janerio"/>
    <s v=""/>
    <s v=""/>
    <n v="96968.49"/>
    <n v="9609.49"/>
  </r>
  <r>
    <x v="596"/>
    <s v="Zoe Do"/>
    <x v="13"/>
    <x v="2"/>
    <s v="Speciality Products"/>
    <x v="0"/>
    <x v="1"/>
    <x v="33"/>
    <x v="15"/>
    <d v="2014-01-08T00:00:00"/>
    <n v="51877"/>
    <n v="0"/>
    <x v="1"/>
    <s v="Beijing"/>
    <s v=""/>
    <s v=""/>
    <n v="51877"/>
    <n v="0"/>
  </r>
  <r>
    <x v="99"/>
    <s v="Everett Khan"/>
    <x v="29"/>
    <x v="0"/>
    <s v="Manufacturing"/>
    <x v="1"/>
    <x v="1"/>
    <x v="19"/>
    <x v="5"/>
    <d v="2017-01-18T00:00:00"/>
    <n v="86417"/>
    <n v="0"/>
    <x v="0"/>
    <s v="Chicago"/>
    <s v=""/>
    <s v=""/>
    <n v="86417"/>
    <n v="0"/>
  </r>
  <r>
    <x v="597"/>
    <s v="Anna Han"/>
    <x v="27"/>
    <x v="0"/>
    <s v="Research &amp; Development"/>
    <x v="0"/>
    <x v="1"/>
    <x v="13"/>
    <x v="13"/>
    <d v="2003-05-08T00:00:00"/>
    <n v="96548"/>
    <n v="0"/>
    <x v="0"/>
    <s v="Austin"/>
    <s v=""/>
    <s v=""/>
    <n v="96548"/>
    <n v="0"/>
  </r>
  <r>
    <x v="598"/>
    <s v="Leilani Sharma"/>
    <x v="4"/>
    <x v="3"/>
    <s v="Manufacturing"/>
    <x v="0"/>
    <x v="1"/>
    <x v="19"/>
    <x v="15"/>
    <d v="2014-01-23T00:00:00"/>
    <n v="92940"/>
    <n v="0"/>
    <x v="1"/>
    <s v="Chengdu"/>
    <s v=""/>
    <s v=""/>
    <n v="92940"/>
    <n v="0"/>
  </r>
  <r>
    <x v="439"/>
    <s v="Jordan Cho"/>
    <x v="13"/>
    <x v="3"/>
    <s v="Speciality Products"/>
    <x v="1"/>
    <x v="1"/>
    <x v="21"/>
    <x v="7"/>
    <d v="2018-08-24T00:00:00"/>
    <n v="61410"/>
    <n v="0"/>
    <x v="0"/>
    <s v="Phoenix"/>
    <s v=""/>
    <s v=""/>
    <n v="61410"/>
    <n v="0"/>
  </r>
  <r>
    <x v="599"/>
    <s v="Nova Williams"/>
    <x v="6"/>
    <x v="1"/>
    <s v="Speciality Products"/>
    <x v="0"/>
    <x v="0"/>
    <x v="22"/>
    <x v="22"/>
    <d v="2010-04-25T00:00:00"/>
    <n v="110302"/>
    <n v="0.06"/>
    <x v="0"/>
    <s v="Miami"/>
    <s v=""/>
    <s v=""/>
    <n v="116920.12"/>
    <n v="6618.12"/>
  </r>
  <r>
    <x v="600"/>
    <s v="Scarlett Hill"/>
    <x v="2"/>
    <x v="5"/>
    <s v="Speciality Products"/>
    <x v="0"/>
    <x v="0"/>
    <x v="15"/>
    <x v="7"/>
    <d v="2018-04-22T00:00:00"/>
    <n v="187205"/>
    <n v="0.24"/>
    <x v="0"/>
    <s v="Columbus"/>
    <s v="2022"/>
    <d v="2022-06-20T00:00:00"/>
    <n v="232134.2"/>
    <n v="44929.2"/>
  </r>
  <r>
    <x v="601"/>
    <s v="Dominic Scott"/>
    <x v="4"/>
    <x v="2"/>
    <s v="Corporate"/>
    <x v="1"/>
    <x v="2"/>
    <x v="15"/>
    <x v="24"/>
    <d v="2011-03-16T00:00:00"/>
    <n v="81687"/>
    <n v="0"/>
    <x v="0"/>
    <s v="Phoenix"/>
    <s v=""/>
    <s v=""/>
    <n v="81687"/>
    <n v="0"/>
  </r>
  <r>
    <x v="602"/>
    <s v="Anthony Marquez"/>
    <x v="9"/>
    <x v="0"/>
    <s v="Speciality Products"/>
    <x v="1"/>
    <x v="3"/>
    <x v="36"/>
    <x v="8"/>
    <d v="2009-08-15T00:00:00"/>
    <n v="241083"/>
    <n v="0.39"/>
    <x v="0"/>
    <s v="Columbus"/>
    <s v=""/>
    <s v=""/>
    <n v="335105.37"/>
    <n v="94022.37000000001"/>
  </r>
  <r>
    <x v="603"/>
    <s v="Elena Patterson"/>
    <x v="9"/>
    <x v="1"/>
    <s v="Speciality Products"/>
    <x v="0"/>
    <x v="0"/>
    <x v="31"/>
    <x v="7"/>
    <d v="2018-11-09T00:00:00"/>
    <n v="223805"/>
    <n v="0.36"/>
    <x v="0"/>
    <s v="Chicago"/>
    <s v=""/>
    <s v=""/>
    <n v="304374.8"/>
    <n v="80569.8"/>
  </r>
  <r>
    <x v="604"/>
    <s v="Madison Nelson"/>
    <x v="2"/>
    <x v="3"/>
    <s v="Corporate"/>
    <x v="0"/>
    <x v="2"/>
    <x v="5"/>
    <x v="9"/>
    <d v="2021-07-16T00:00:00"/>
    <n v="161759"/>
    <n v="0.16"/>
    <x v="0"/>
    <s v="Miami"/>
    <s v=""/>
    <s v=""/>
    <n v="187640.44"/>
    <n v="25881.440000000002"/>
  </r>
  <r>
    <x v="605"/>
    <s v="William Walker"/>
    <x v="3"/>
    <x v="0"/>
    <s v="Research &amp; Development"/>
    <x v="1"/>
    <x v="0"/>
    <x v="28"/>
    <x v="3"/>
    <d v="2019-02-24T00:00:00"/>
    <n v="95899"/>
    <n v="0.1"/>
    <x v="0"/>
    <s v="Columbus"/>
    <s v="2021"/>
    <d v="2021-03-08T00:00:00"/>
    <n v="105488.9"/>
    <n v="9589.9"/>
  </r>
  <r>
    <x v="606"/>
    <s v="Lincoln Wong"/>
    <x v="4"/>
    <x v="1"/>
    <s v="Corporate"/>
    <x v="1"/>
    <x v="1"/>
    <x v="37"/>
    <x v="3"/>
    <d v="2019-06-07T00:00:00"/>
    <n v="80700"/>
    <n v="0"/>
    <x v="0"/>
    <s v="Columbus"/>
    <s v=""/>
    <s v=""/>
    <n v="80700"/>
    <n v="0"/>
  </r>
  <r>
    <x v="343"/>
    <s v="James Huang"/>
    <x v="6"/>
    <x v="4"/>
    <s v="Speciality Products"/>
    <x v="1"/>
    <x v="1"/>
    <x v="36"/>
    <x v="1"/>
    <d v="1997-03-11T00:00:00"/>
    <n v="128136"/>
    <n v="0.05"/>
    <x v="1"/>
    <s v="Beijing"/>
    <s v=""/>
    <s v=""/>
    <n v="134542.79999999999"/>
    <n v="6406.8"/>
  </r>
  <r>
    <x v="607"/>
    <s v="Emery Ford"/>
    <x v="13"/>
    <x v="6"/>
    <s v="Corporate"/>
    <x v="0"/>
    <x v="2"/>
    <x v="38"/>
    <x v="5"/>
    <d v="2017-04-18T00:00:00"/>
    <n v="58745"/>
    <n v="0"/>
    <x v="0"/>
    <s v="Austin"/>
    <s v=""/>
    <s v=""/>
    <n v="58745"/>
    <n v="0"/>
  </r>
  <r>
    <x v="608"/>
    <s v="Paisley Trinh"/>
    <x v="1"/>
    <x v="0"/>
    <s v="Corporate"/>
    <x v="0"/>
    <x v="1"/>
    <x v="4"/>
    <x v="27"/>
    <d v="1992-05-04T00:00:00"/>
    <n v="76202"/>
    <n v="0"/>
    <x v="0"/>
    <s v="Austin"/>
    <s v="1994"/>
    <d v="1994-12-18T00:00:00"/>
    <n v="76202"/>
    <n v="0"/>
  </r>
  <r>
    <x v="609"/>
    <s v="Hudson Williams"/>
    <x v="9"/>
    <x v="2"/>
    <s v="Speciality Products"/>
    <x v="1"/>
    <x v="0"/>
    <x v="9"/>
    <x v="7"/>
    <d v="2018-03-19T00:00:00"/>
    <n v="195200"/>
    <n v="0.36"/>
    <x v="0"/>
    <s v="Austin"/>
    <s v=""/>
    <s v=""/>
    <n v="265472"/>
    <n v="70272"/>
  </r>
  <r>
    <x v="610"/>
    <s v="Harper Phan"/>
    <x v="13"/>
    <x v="1"/>
    <s v="Manufacturing"/>
    <x v="0"/>
    <x v="1"/>
    <x v="15"/>
    <x v="0"/>
    <d v="2016-12-07T00:00:00"/>
    <n v="71454"/>
    <n v="0"/>
    <x v="1"/>
    <s v="Shanghai"/>
    <s v=""/>
    <s v=""/>
    <n v="71454"/>
    <n v="0"/>
  </r>
  <r>
    <x v="611"/>
    <s v="Madeline Allen"/>
    <x v="21"/>
    <x v="0"/>
    <s v="Manufacturing"/>
    <x v="0"/>
    <x v="2"/>
    <x v="23"/>
    <x v="6"/>
    <d v="2020-02-03T00:00:00"/>
    <n v="94652"/>
    <n v="0"/>
    <x v="0"/>
    <s v="Seattle"/>
    <s v=""/>
    <s v=""/>
    <n v="94652"/>
    <n v="0"/>
  </r>
  <r>
    <x v="612"/>
    <s v="Charles Moore"/>
    <x v="1"/>
    <x v="0"/>
    <s v="Manufacturing"/>
    <x v="1"/>
    <x v="0"/>
    <x v="8"/>
    <x v="0"/>
    <d v="2016-02-16T00:00:00"/>
    <n v="63411"/>
    <n v="0"/>
    <x v="0"/>
    <s v="Miami"/>
    <s v=""/>
    <s v=""/>
    <n v="63411"/>
    <n v="0"/>
  </r>
  <r>
    <x v="613"/>
    <s v="Lincoln Fong"/>
    <x v="13"/>
    <x v="2"/>
    <s v="Speciality Products"/>
    <x v="1"/>
    <x v="1"/>
    <x v="11"/>
    <x v="6"/>
    <d v="2020-02-17T00:00:00"/>
    <n v="67171"/>
    <n v="0"/>
    <x v="1"/>
    <s v="Chongqing"/>
    <s v="2021"/>
    <d v="2021-05-01T00:00:00"/>
    <n v="67171"/>
    <n v="0"/>
  </r>
  <r>
    <x v="614"/>
    <s v="Isla Guzman"/>
    <x v="0"/>
    <x v="3"/>
    <s v="Speciality Products"/>
    <x v="0"/>
    <x v="3"/>
    <x v="21"/>
    <x v="3"/>
    <d v="2019-07-06T00:00:00"/>
    <n v="152036"/>
    <n v="0.15"/>
    <x v="2"/>
    <s v="Rio de Janerio"/>
    <s v=""/>
    <s v=""/>
    <n v="174841.4"/>
    <n v="22805.399999999998"/>
  </r>
  <r>
    <x v="615"/>
    <s v="Hailey Foster"/>
    <x v="8"/>
    <x v="5"/>
    <s v="Manufacturing"/>
    <x v="0"/>
    <x v="0"/>
    <x v="0"/>
    <x v="9"/>
    <d v="2021-03-21T00:00:00"/>
    <n v="95562"/>
    <n v="0"/>
    <x v="0"/>
    <s v="Chicago"/>
    <s v=""/>
    <s v=""/>
    <n v="95562"/>
    <n v="0"/>
  </r>
  <r>
    <x v="616"/>
    <s v="Hudson Hill"/>
    <x v="4"/>
    <x v="2"/>
    <s v="Research &amp; Development"/>
    <x v="1"/>
    <x v="2"/>
    <x v="23"/>
    <x v="3"/>
    <d v="2019-11-04T00:00:00"/>
    <n v="96092"/>
    <n v="0"/>
    <x v="0"/>
    <s v="Austin"/>
    <s v=""/>
    <s v=""/>
    <n v="96092"/>
    <n v="0"/>
  </r>
  <r>
    <x v="617"/>
    <s v="Wyatt Li"/>
    <x v="9"/>
    <x v="5"/>
    <s v="Manufacturing"/>
    <x v="1"/>
    <x v="1"/>
    <x v="20"/>
    <x v="11"/>
    <d v="2013-06-03T00:00:00"/>
    <n v="254289"/>
    <n v="0.39"/>
    <x v="0"/>
    <s v="Chicago"/>
    <s v=""/>
    <s v=""/>
    <n v="353461.71"/>
    <n v="99172.71"/>
  </r>
  <r>
    <x v="618"/>
    <s v="Maverick Henry"/>
    <x v="3"/>
    <x v="0"/>
    <s v="Research &amp; Development"/>
    <x v="1"/>
    <x v="2"/>
    <x v="3"/>
    <x v="3"/>
    <d v="2019-07-10T00:00:00"/>
    <n v="69110"/>
    <n v="0.05"/>
    <x v="0"/>
    <s v="Chicago"/>
    <s v=""/>
    <s v=""/>
    <n v="72565.5"/>
    <n v="3455.5"/>
  </r>
  <r>
    <x v="619"/>
    <s v="Xavier Jackson"/>
    <x v="9"/>
    <x v="6"/>
    <s v="Speciality Products"/>
    <x v="1"/>
    <x v="2"/>
    <x v="27"/>
    <x v="12"/>
    <d v="2002-06-11T00:00:00"/>
    <n v="236314"/>
    <n v="0.34"/>
    <x v="0"/>
    <s v="Miami"/>
    <s v=""/>
    <s v=""/>
    <n v="316660.76"/>
    <n v="80346.760000000009"/>
  </r>
  <r>
    <x v="620"/>
    <s v="Christian Medina"/>
    <x v="7"/>
    <x v="6"/>
    <s v="Corporate"/>
    <x v="1"/>
    <x v="3"/>
    <x v="10"/>
    <x v="26"/>
    <d v="2007-06-19T00:00:00"/>
    <n v="45206"/>
    <n v="0"/>
    <x v="0"/>
    <s v="Columbus"/>
    <s v=""/>
    <s v=""/>
    <n v="45206"/>
    <n v="0"/>
  </r>
  <r>
    <x v="621"/>
    <s v="Autumn Leung"/>
    <x v="9"/>
    <x v="1"/>
    <s v="Research &amp; Development"/>
    <x v="0"/>
    <x v="1"/>
    <x v="6"/>
    <x v="9"/>
    <d v="2021-11-15T00:00:00"/>
    <n v="210708"/>
    <n v="0.33"/>
    <x v="0"/>
    <s v="Chicago"/>
    <s v=""/>
    <s v=""/>
    <n v="280241.64"/>
    <n v="69533.64"/>
  </r>
  <r>
    <x v="622"/>
    <s v="Robert Vazquez"/>
    <x v="27"/>
    <x v="0"/>
    <s v="Corporate"/>
    <x v="1"/>
    <x v="3"/>
    <x v="28"/>
    <x v="9"/>
    <d v="2021-09-26T00:00:00"/>
    <n v="87770"/>
    <n v="0"/>
    <x v="0"/>
    <s v="Austin"/>
    <s v=""/>
    <s v=""/>
    <n v="87770"/>
    <n v="0"/>
  </r>
  <r>
    <x v="623"/>
    <s v="Aria Roberts"/>
    <x v="6"/>
    <x v="3"/>
    <s v="Corporate"/>
    <x v="0"/>
    <x v="2"/>
    <x v="31"/>
    <x v="16"/>
    <d v="2015-08-12T00:00:00"/>
    <n v="106858"/>
    <n v="0.05"/>
    <x v="0"/>
    <s v="Seattle"/>
    <s v=""/>
    <s v=""/>
    <n v="112200.9"/>
    <n v="5342.9000000000005"/>
  </r>
  <r>
    <x v="624"/>
    <s v="Axel Johnson"/>
    <x v="2"/>
    <x v="4"/>
    <s v="Corporate"/>
    <x v="1"/>
    <x v="2"/>
    <x v="33"/>
    <x v="16"/>
    <d v="2015-04-14T00:00:00"/>
    <n v="155788"/>
    <n v="0.17"/>
    <x v="0"/>
    <s v="Seattle"/>
    <s v=""/>
    <s v=""/>
    <n v="182271.96"/>
    <n v="26483.960000000003"/>
  </r>
  <r>
    <x v="625"/>
    <s v="Madeline Garcia"/>
    <x v="15"/>
    <x v="4"/>
    <s v="Speciality Products"/>
    <x v="0"/>
    <x v="3"/>
    <x v="15"/>
    <x v="3"/>
    <d v="2019-04-26T00:00:00"/>
    <n v="74891"/>
    <n v="0"/>
    <x v="2"/>
    <s v="Rio de Janerio"/>
    <s v=""/>
    <s v=""/>
    <n v="74891"/>
    <n v="0"/>
  </r>
  <r>
    <x v="626"/>
    <s v="Christopher Chung"/>
    <x v="8"/>
    <x v="5"/>
    <s v="Corporate"/>
    <x v="1"/>
    <x v="1"/>
    <x v="21"/>
    <x v="9"/>
    <d v="2021-12-18T00:00:00"/>
    <n v="95670"/>
    <n v="0"/>
    <x v="0"/>
    <s v="Phoenix"/>
    <s v=""/>
    <s v=""/>
    <n v="95670"/>
    <n v="0"/>
  </r>
  <r>
    <x v="627"/>
    <s v="Eliana Turner"/>
    <x v="5"/>
    <x v="2"/>
    <s v="Research &amp; Development"/>
    <x v="0"/>
    <x v="0"/>
    <x v="13"/>
    <x v="28"/>
    <d v="2000-09-29T00:00:00"/>
    <n v="67837"/>
    <n v="0"/>
    <x v="0"/>
    <s v="Austin"/>
    <s v=""/>
    <s v=""/>
    <n v="67837"/>
    <n v="0"/>
  </r>
  <r>
    <x v="628"/>
    <s v="Daniel Shah"/>
    <x v="13"/>
    <x v="2"/>
    <s v="Research &amp; Development"/>
    <x v="1"/>
    <x v="1"/>
    <x v="12"/>
    <x v="22"/>
    <d v="2010-06-04T00:00:00"/>
    <n v="72425"/>
    <n v="0"/>
    <x v="1"/>
    <s v="Beijing"/>
    <s v=""/>
    <s v=""/>
    <n v="72425"/>
    <n v="0"/>
  </r>
  <r>
    <x v="629"/>
    <s v="Penelope Gonzalez"/>
    <x v="4"/>
    <x v="2"/>
    <s v="Corporate"/>
    <x v="0"/>
    <x v="3"/>
    <x v="27"/>
    <x v="21"/>
    <d v="1994-10-16T00:00:00"/>
    <n v="93103"/>
    <n v="0"/>
    <x v="0"/>
    <s v="Phoenix"/>
    <s v=""/>
    <s v=""/>
    <n v="93103"/>
    <n v="0"/>
  </r>
  <r>
    <x v="630"/>
    <s v="Mila Allen"/>
    <x v="8"/>
    <x v="5"/>
    <s v="Corporate"/>
    <x v="0"/>
    <x v="2"/>
    <x v="16"/>
    <x v="16"/>
    <d v="2015-10-14T00:00:00"/>
    <n v="76272"/>
    <n v="0"/>
    <x v="0"/>
    <s v="Miami"/>
    <s v="2021"/>
    <d v="2021-10-22T00:00:00"/>
    <n v="76272"/>
    <n v="0"/>
  </r>
  <r>
    <x v="631"/>
    <s v="Emilia Chu"/>
    <x v="13"/>
    <x v="1"/>
    <s v="Manufacturing"/>
    <x v="0"/>
    <x v="1"/>
    <x v="35"/>
    <x v="13"/>
    <d v="2003-06-24T00:00:00"/>
    <n v="55760"/>
    <n v="0"/>
    <x v="0"/>
    <s v="Austin"/>
    <s v=""/>
    <s v=""/>
    <n v="55760"/>
    <n v="0"/>
  </r>
  <r>
    <x v="632"/>
    <s v="Emily Clark"/>
    <x v="9"/>
    <x v="3"/>
    <s v="Corporate"/>
    <x v="0"/>
    <x v="2"/>
    <x v="9"/>
    <x v="6"/>
    <d v="2020-01-13T00:00:00"/>
    <n v="253294"/>
    <n v="0.4"/>
    <x v="0"/>
    <s v="Miami"/>
    <s v=""/>
    <s v=""/>
    <n v="354611.6"/>
    <n v="101317.6"/>
  </r>
  <r>
    <x v="633"/>
    <s v="Roman King"/>
    <x v="13"/>
    <x v="1"/>
    <s v="Corporate"/>
    <x v="1"/>
    <x v="2"/>
    <x v="33"/>
    <x v="26"/>
    <d v="2007-08-16T00:00:00"/>
    <n v="58671"/>
    <n v="0"/>
    <x v="0"/>
    <s v="Columbus"/>
    <s v=""/>
    <s v=""/>
    <n v="58671"/>
    <n v="0"/>
  </r>
  <r>
    <x v="634"/>
    <s v="Emery Do"/>
    <x v="5"/>
    <x v="2"/>
    <s v="Research &amp; Development"/>
    <x v="0"/>
    <x v="1"/>
    <x v="28"/>
    <x v="7"/>
    <d v="2018-03-16T00:00:00"/>
    <n v="55457"/>
    <n v="0"/>
    <x v="0"/>
    <s v="Columbus"/>
    <s v=""/>
    <s v=""/>
    <n v="55457"/>
    <n v="0"/>
  </r>
  <r>
    <x v="635"/>
    <s v="Autumn Thao"/>
    <x v="5"/>
    <x v="2"/>
    <s v="Manufacturing"/>
    <x v="0"/>
    <x v="1"/>
    <x v="20"/>
    <x v="5"/>
    <d v="2017-09-26T00:00:00"/>
    <n v="72340"/>
    <n v="0"/>
    <x v="0"/>
    <s v="Phoenix"/>
    <s v="2019"/>
    <d v="2019-04-03T00:00:00"/>
    <n v="72340"/>
    <n v="0"/>
  </r>
  <r>
    <x v="636"/>
    <s v="Naomi Coleman"/>
    <x v="6"/>
    <x v="6"/>
    <s v="Corporate"/>
    <x v="0"/>
    <x v="2"/>
    <x v="7"/>
    <x v="0"/>
    <d v="2016-11-02T00:00:00"/>
    <n v="122054"/>
    <n v="0.06"/>
    <x v="0"/>
    <s v="Phoenix"/>
    <s v=""/>
    <s v=""/>
    <n v="129377.24"/>
    <n v="7323.24"/>
  </r>
  <r>
    <x v="637"/>
    <s v="Cora Zheng"/>
    <x v="2"/>
    <x v="0"/>
    <s v="Manufacturing"/>
    <x v="0"/>
    <x v="1"/>
    <x v="5"/>
    <x v="7"/>
    <d v="2018-01-03T00:00:00"/>
    <n v="167100"/>
    <n v="0.2"/>
    <x v="1"/>
    <s v="Chengdu"/>
    <s v=""/>
    <s v=""/>
    <n v="200520"/>
    <n v="33420"/>
  </r>
  <r>
    <x v="638"/>
    <s v="Ayla Daniels"/>
    <x v="1"/>
    <x v="0"/>
    <s v="Corporate"/>
    <x v="0"/>
    <x v="2"/>
    <x v="26"/>
    <x v="1"/>
    <d v="1997-04-23T00:00:00"/>
    <n v="78153"/>
    <n v="0"/>
    <x v="0"/>
    <s v="Miami"/>
    <s v=""/>
    <s v=""/>
    <n v="78153"/>
    <n v="0"/>
  </r>
  <r>
    <x v="639"/>
    <s v="Allison Daniels"/>
    <x v="6"/>
    <x v="1"/>
    <s v="Manufacturing"/>
    <x v="0"/>
    <x v="2"/>
    <x v="17"/>
    <x v="6"/>
    <d v="2020-04-14T00:00:00"/>
    <n v="103524"/>
    <n v="0.09"/>
    <x v="0"/>
    <s v="Phoenix"/>
    <s v=""/>
    <s v=""/>
    <n v="112841.16"/>
    <n v="9317.16"/>
  </r>
  <r>
    <x v="640"/>
    <s v="Mateo Harris"/>
    <x v="6"/>
    <x v="0"/>
    <s v="Corporate"/>
    <x v="1"/>
    <x v="2"/>
    <x v="23"/>
    <x v="5"/>
    <d v="2017-08-05T00:00:00"/>
    <n v="119906"/>
    <n v="0.05"/>
    <x v="0"/>
    <s v="Columbus"/>
    <s v=""/>
    <s v=""/>
    <n v="125901.3"/>
    <n v="5995.3"/>
  </r>
  <r>
    <x v="641"/>
    <s v="Samantha Rogers"/>
    <x v="7"/>
    <x v="6"/>
    <s v="Speciality Products"/>
    <x v="0"/>
    <x v="2"/>
    <x v="21"/>
    <x v="6"/>
    <d v="2020-01-17T00:00:00"/>
    <n v="45061"/>
    <n v="0"/>
    <x v="0"/>
    <s v="Miami"/>
    <s v=""/>
    <s v=""/>
    <n v="45061"/>
    <n v="0"/>
  </r>
  <r>
    <x v="642"/>
    <s v="Julian Lee"/>
    <x v="30"/>
    <x v="0"/>
    <s v="Corporate"/>
    <x v="1"/>
    <x v="1"/>
    <x v="10"/>
    <x v="13"/>
    <d v="2003-01-17T00:00:00"/>
    <n v="91399"/>
    <n v="0"/>
    <x v="0"/>
    <s v="Seattle"/>
    <s v=""/>
    <s v=""/>
    <n v="91399"/>
    <n v="0"/>
  </r>
  <r>
    <x v="643"/>
    <s v="Nicholas Avila"/>
    <x v="14"/>
    <x v="0"/>
    <s v="Research &amp; Development"/>
    <x v="1"/>
    <x v="3"/>
    <x v="21"/>
    <x v="5"/>
    <d v="2017-09-28T00:00:00"/>
    <n v="97336"/>
    <n v="0"/>
    <x v="0"/>
    <s v="Austin"/>
    <s v=""/>
    <s v=""/>
    <n v="97336"/>
    <n v="0"/>
  </r>
  <r>
    <x v="603"/>
    <s v="Hailey Watson"/>
    <x v="0"/>
    <x v="3"/>
    <s v="Corporate"/>
    <x v="0"/>
    <x v="0"/>
    <x v="11"/>
    <x v="5"/>
    <d v="2017-01-20T00:00:00"/>
    <n v="124629"/>
    <n v="0.1"/>
    <x v="0"/>
    <s v="Columbus"/>
    <s v=""/>
    <s v=""/>
    <n v="137091.9"/>
    <n v="12462.900000000001"/>
  </r>
  <r>
    <x v="644"/>
    <s v="Willow Woods"/>
    <x v="9"/>
    <x v="4"/>
    <s v="Speciality Products"/>
    <x v="0"/>
    <x v="2"/>
    <x v="21"/>
    <x v="9"/>
    <d v="2021-07-25T00:00:00"/>
    <n v="231850"/>
    <n v="0.39"/>
    <x v="0"/>
    <s v="Miami"/>
    <s v=""/>
    <s v=""/>
    <n v="322271.5"/>
    <n v="90421.5"/>
  </r>
  <r>
    <x v="645"/>
    <s v="Alexander Gonzales"/>
    <x v="6"/>
    <x v="3"/>
    <s v="Research &amp; Development"/>
    <x v="1"/>
    <x v="3"/>
    <x v="8"/>
    <x v="7"/>
    <d v="2018-06-04T00:00:00"/>
    <n v="128329"/>
    <n v="0.08"/>
    <x v="0"/>
    <s v="Phoenix"/>
    <s v=""/>
    <s v=""/>
    <n v="138595.32"/>
    <n v="10266.32"/>
  </r>
  <r>
    <x v="646"/>
    <s v="Aiden Gonzales"/>
    <x v="9"/>
    <x v="6"/>
    <s v="Speciality Products"/>
    <x v="1"/>
    <x v="3"/>
    <x v="18"/>
    <x v="9"/>
    <d v="2021-03-28T00:00:00"/>
    <n v="186033"/>
    <n v="0.34"/>
    <x v="2"/>
    <s v="Sao Paulo"/>
    <s v=""/>
    <s v=""/>
    <n v="249284.22"/>
    <n v="63251.22"/>
  </r>
  <r>
    <x v="647"/>
    <s v="Joshua Chin"/>
    <x v="0"/>
    <x v="6"/>
    <s v="Manufacturing"/>
    <x v="1"/>
    <x v="1"/>
    <x v="33"/>
    <x v="9"/>
    <d v="2021-07-26T00:00:00"/>
    <n v="121480"/>
    <n v="0.14000000000000001"/>
    <x v="0"/>
    <s v="Phoenix"/>
    <s v=""/>
    <s v=""/>
    <n v="138487.20000000001"/>
    <n v="17007.2"/>
  </r>
  <r>
    <x v="648"/>
    <s v="Paisley Hall"/>
    <x v="2"/>
    <x v="4"/>
    <s v="Speciality Products"/>
    <x v="0"/>
    <x v="2"/>
    <x v="12"/>
    <x v="22"/>
    <d v="2010-05-21T00:00:00"/>
    <n v="153275"/>
    <n v="0.24"/>
    <x v="0"/>
    <s v="Columbus"/>
    <s v=""/>
    <s v=""/>
    <n v="190061"/>
    <n v="36786"/>
  </r>
  <r>
    <x v="649"/>
    <s v="Allison Leung"/>
    <x v="4"/>
    <x v="2"/>
    <s v="Research &amp; Development"/>
    <x v="0"/>
    <x v="1"/>
    <x v="39"/>
    <x v="6"/>
    <d v="2020-05-18T00:00:00"/>
    <n v="97830"/>
    <n v="0"/>
    <x v="0"/>
    <s v="Austin"/>
    <s v=""/>
    <s v=""/>
    <n v="97830"/>
    <n v="0"/>
  </r>
  <r>
    <x v="650"/>
    <s v="Hannah Mejia"/>
    <x v="9"/>
    <x v="6"/>
    <s v="Corporate"/>
    <x v="0"/>
    <x v="3"/>
    <x v="40"/>
    <x v="10"/>
    <d v="1999-03-13T00:00:00"/>
    <n v="239394"/>
    <n v="0.32"/>
    <x v="0"/>
    <s v="Austin"/>
    <s v=""/>
    <s v=""/>
    <n v="316000.08"/>
    <n v="76606.080000000002"/>
  </r>
  <r>
    <x v="291"/>
    <s v="Elizabeth Huang"/>
    <x v="7"/>
    <x v="1"/>
    <s v="Speciality Products"/>
    <x v="0"/>
    <x v="1"/>
    <x v="39"/>
    <x v="12"/>
    <d v="2002-09-20T00:00:00"/>
    <n v="49738"/>
    <n v="0"/>
    <x v="1"/>
    <s v="Beijing"/>
    <s v=""/>
    <s v=""/>
    <n v="49738"/>
    <n v="0"/>
  </r>
  <r>
    <x v="651"/>
    <s v="Abigail Garza"/>
    <x v="7"/>
    <x v="3"/>
    <s v="Manufacturing"/>
    <x v="0"/>
    <x v="3"/>
    <x v="29"/>
    <x v="7"/>
    <d v="2018-05-27T00:00:00"/>
    <n v="45049"/>
    <n v="0"/>
    <x v="0"/>
    <s v="Seattle"/>
    <s v=""/>
    <s v=""/>
    <n v="45049"/>
    <n v="0"/>
  </r>
  <r>
    <x v="652"/>
    <s v="Raelynn Lu"/>
    <x v="2"/>
    <x v="1"/>
    <s v="Research &amp; Development"/>
    <x v="0"/>
    <x v="1"/>
    <x v="5"/>
    <x v="6"/>
    <d v="2020-05-26T00:00:00"/>
    <n v="153628"/>
    <n v="0.28999999999999998"/>
    <x v="1"/>
    <s v="Chongqing"/>
    <s v="2020"/>
    <d v="2020-12-12T00:00:00"/>
    <n v="198180.12"/>
    <n v="44552.119999999995"/>
  </r>
  <r>
    <x v="653"/>
    <s v="Charles Luu"/>
    <x v="0"/>
    <x v="2"/>
    <s v="Manufacturing"/>
    <x v="1"/>
    <x v="1"/>
    <x v="6"/>
    <x v="9"/>
    <d v="2021-06-15T00:00:00"/>
    <n v="142731"/>
    <n v="0.11"/>
    <x v="1"/>
    <s v="Shanghai"/>
    <s v="2022"/>
    <d v="2022-06-03T00:00:00"/>
    <n v="158431.41"/>
    <n v="15700.41"/>
  </r>
  <r>
    <x v="654"/>
    <s v="Lydia Espinoza"/>
    <x v="0"/>
    <x v="6"/>
    <s v="Speciality Products"/>
    <x v="0"/>
    <x v="3"/>
    <x v="7"/>
    <x v="6"/>
    <d v="2020-05-15T00:00:00"/>
    <n v="137106"/>
    <n v="0.12"/>
    <x v="2"/>
    <s v="Sao Paulo"/>
    <s v=""/>
    <s v=""/>
    <n v="153558.72"/>
    <n v="16452.72"/>
  </r>
  <r>
    <x v="90"/>
    <s v="Adeline Thao"/>
    <x v="9"/>
    <x v="1"/>
    <s v="Corporate"/>
    <x v="0"/>
    <x v="1"/>
    <x v="36"/>
    <x v="26"/>
    <d v="2007-09-05T00:00:00"/>
    <n v="183239"/>
    <n v="0.32"/>
    <x v="0"/>
    <s v="Seattle"/>
    <s v=""/>
    <s v=""/>
    <n v="241875.48"/>
    <n v="58636.480000000003"/>
  </r>
  <r>
    <x v="463"/>
    <s v="Kinsley Dixon"/>
    <x v="7"/>
    <x v="3"/>
    <s v="Manufacturing"/>
    <x v="0"/>
    <x v="2"/>
    <x v="21"/>
    <x v="3"/>
    <d v="2019-05-25T00:00:00"/>
    <n v="45819"/>
    <n v="0"/>
    <x v="0"/>
    <s v="Miami"/>
    <s v=""/>
    <s v=""/>
    <n v="45819"/>
    <n v="0"/>
  </r>
  <r>
    <x v="655"/>
    <s v="Natalia Vu"/>
    <x v="7"/>
    <x v="3"/>
    <s v="Research &amp; Development"/>
    <x v="0"/>
    <x v="1"/>
    <x v="36"/>
    <x v="2"/>
    <d v="2006-12-29T00:00:00"/>
    <n v="55518"/>
    <n v="0"/>
    <x v="0"/>
    <s v="Columbus"/>
    <s v=""/>
    <s v=""/>
    <n v="55518"/>
    <n v="0"/>
  </r>
  <r>
    <x v="656"/>
    <s v="Julia Mai"/>
    <x v="6"/>
    <x v="6"/>
    <s v="Manufacturing"/>
    <x v="0"/>
    <x v="1"/>
    <x v="2"/>
    <x v="14"/>
    <d v="2012-03-11T00:00:00"/>
    <n v="108134"/>
    <n v="0.1"/>
    <x v="1"/>
    <s v="Shanghai"/>
    <s v=""/>
    <s v=""/>
    <n v="118947.4"/>
    <n v="10813.400000000001"/>
  </r>
  <r>
    <x v="657"/>
    <s v="Camila Evans"/>
    <x v="6"/>
    <x v="6"/>
    <s v="Research &amp; Development"/>
    <x v="0"/>
    <x v="0"/>
    <x v="0"/>
    <x v="27"/>
    <d v="1992-12-20T00:00:00"/>
    <n v="113950"/>
    <n v="0.09"/>
    <x v="0"/>
    <s v="Miami"/>
    <s v=""/>
    <s v=""/>
    <n v="124205.5"/>
    <n v="10255.5"/>
  </r>
  <r>
    <x v="485"/>
    <s v="Everly Lai"/>
    <x v="9"/>
    <x v="6"/>
    <s v="Speciality Products"/>
    <x v="0"/>
    <x v="1"/>
    <x v="27"/>
    <x v="25"/>
    <d v="1998-04-01T00:00:00"/>
    <n v="182035"/>
    <n v="0.3"/>
    <x v="0"/>
    <s v="Chicago"/>
    <s v=""/>
    <s v=""/>
    <n v="236645.5"/>
    <n v="54610.5"/>
  </r>
  <r>
    <x v="69"/>
    <s v="Adam He"/>
    <x v="2"/>
    <x v="3"/>
    <s v="Speciality Products"/>
    <x v="1"/>
    <x v="1"/>
    <x v="25"/>
    <x v="5"/>
    <d v="2017-08-16T00:00:00"/>
    <n v="181356"/>
    <n v="0.23"/>
    <x v="1"/>
    <s v="Beijing"/>
    <s v=""/>
    <s v=""/>
    <n v="223067.88"/>
    <n v="41711.880000000005"/>
  </r>
  <r>
    <x v="658"/>
    <s v="Vivian Hunter"/>
    <x v="5"/>
    <x v="2"/>
    <s v="Corporate"/>
    <x v="0"/>
    <x v="0"/>
    <x v="3"/>
    <x v="3"/>
    <d v="2019-08-21T00:00:00"/>
    <n v="66084"/>
    <n v="0"/>
    <x v="0"/>
    <s v="Seattle"/>
    <s v=""/>
    <s v=""/>
    <n v="66084"/>
    <n v="0"/>
  </r>
  <r>
    <x v="659"/>
    <s v="Lucy Avila"/>
    <x v="29"/>
    <x v="0"/>
    <s v="Speciality Products"/>
    <x v="0"/>
    <x v="3"/>
    <x v="19"/>
    <x v="22"/>
    <d v="2010-04-22T00:00:00"/>
    <n v="76912"/>
    <n v="0"/>
    <x v="2"/>
    <s v="Sao Paulo"/>
    <s v=""/>
    <s v=""/>
    <n v="76912"/>
    <n v="0"/>
  </r>
  <r>
    <x v="660"/>
    <s v="Eliana Li"/>
    <x v="22"/>
    <x v="5"/>
    <s v="Research &amp; Development"/>
    <x v="0"/>
    <x v="1"/>
    <x v="20"/>
    <x v="7"/>
    <d v="2018-05-07T00:00:00"/>
    <n v="67987"/>
    <n v="0"/>
    <x v="0"/>
    <s v="Miami"/>
    <s v=""/>
    <s v=""/>
    <n v="67987"/>
    <n v="0"/>
  </r>
  <r>
    <x v="661"/>
    <s v="Logan Mitchell"/>
    <x v="13"/>
    <x v="6"/>
    <s v="Manufacturing"/>
    <x v="1"/>
    <x v="2"/>
    <x v="13"/>
    <x v="17"/>
    <d v="2005-08-20T00:00:00"/>
    <n v="59833"/>
    <n v="0"/>
    <x v="0"/>
    <s v="Columbus"/>
    <s v=""/>
    <s v=""/>
    <n v="59833"/>
    <n v="0"/>
  </r>
  <r>
    <x v="662"/>
    <s v="Dominic Dinh"/>
    <x v="0"/>
    <x v="6"/>
    <s v="Speciality Products"/>
    <x v="1"/>
    <x v="1"/>
    <x v="15"/>
    <x v="17"/>
    <d v="2005-04-11T00:00:00"/>
    <n v="128468"/>
    <n v="0.11"/>
    <x v="0"/>
    <s v="Chicago"/>
    <s v=""/>
    <s v=""/>
    <n v="142599.48000000001"/>
    <n v="14131.48"/>
  </r>
  <r>
    <x v="252"/>
    <s v="Lucas Daniels"/>
    <x v="6"/>
    <x v="2"/>
    <s v="Corporate"/>
    <x v="1"/>
    <x v="0"/>
    <x v="34"/>
    <x v="24"/>
    <d v="2011-05-29T00:00:00"/>
    <n v="102440"/>
    <n v="0.06"/>
    <x v="0"/>
    <s v="Chicago"/>
    <s v=""/>
    <s v=""/>
    <n v="108586.4"/>
    <n v="6146.4"/>
  </r>
  <r>
    <x v="663"/>
    <s v="Andrew Holmes"/>
    <x v="9"/>
    <x v="0"/>
    <s v="Speciality Products"/>
    <x v="1"/>
    <x v="0"/>
    <x v="1"/>
    <x v="22"/>
    <d v="2010-12-30T00:00:00"/>
    <n v="246619"/>
    <n v="0.36"/>
    <x v="0"/>
    <s v="Miami"/>
    <s v=""/>
    <s v=""/>
    <n v="335401.83999999997"/>
    <n v="88782.84"/>
  </r>
  <r>
    <x v="664"/>
    <s v="Julia Sandoval"/>
    <x v="6"/>
    <x v="4"/>
    <s v="Corporate"/>
    <x v="0"/>
    <x v="3"/>
    <x v="34"/>
    <x v="5"/>
    <d v="2017-11-19T00:00:00"/>
    <n v="101143"/>
    <n v="0.06"/>
    <x v="0"/>
    <s v="Miami"/>
    <s v=""/>
    <s v=""/>
    <n v="107211.58"/>
    <n v="6068.58"/>
  </r>
  <r>
    <x v="665"/>
    <s v="Kennedy Vargas"/>
    <x v="20"/>
    <x v="4"/>
    <s v="Manufacturing"/>
    <x v="0"/>
    <x v="3"/>
    <x v="15"/>
    <x v="17"/>
    <d v="2005-10-14T00:00:00"/>
    <n v="51404"/>
    <n v="0"/>
    <x v="2"/>
    <s v="Manaus"/>
    <s v="2009"/>
    <d v="2009-12-06T00:00:00"/>
    <n v="51404"/>
    <n v="0"/>
  </r>
  <r>
    <x v="666"/>
    <s v="Thomas Williams"/>
    <x v="17"/>
    <x v="5"/>
    <s v="Speciality Products"/>
    <x v="1"/>
    <x v="2"/>
    <x v="15"/>
    <x v="16"/>
    <d v="2015-11-21T00:00:00"/>
    <n v="87292"/>
    <n v="0"/>
    <x v="0"/>
    <s v="Columbus"/>
    <s v=""/>
    <s v=""/>
    <n v="87292"/>
    <n v="0"/>
  </r>
  <r>
    <x v="667"/>
    <s v="Raelynn Hong"/>
    <x v="2"/>
    <x v="6"/>
    <s v="Speciality Products"/>
    <x v="0"/>
    <x v="1"/>
    <x v="21"/>
    <x v="3"/>
    <d v="2019-12-11T00:00:00"/>
    <n v="182321"/>
    <n v="0.28000000000000003"/>
    <x v="1"/>
    <s v="Beijing"/>
    <s v=""/>
    <s v=""/>
    <n v="233370.88"/>
    <n v="51049.880000000005"/>
  </r>
  <r>
    <x v="603"/>
    <s v="Eli Reed"/>
    <x v="28"/>
    <x v="0"/>
    <s v="Corporate"/>
    <x v="1"/>
    <x v="2"/>
    <x v="10"/>
    <x v="15"/>
    <d v="2014-02-27T00:00:00"/>
    <n v="53929"/>
    <n v="0"/>
    <x v="0"/>
    <s v="Miami"/>
    <s v="2017"/>
    <d v="2017-12-22T00:00:00"/>
    <n v="53929"/>
    <n v="0"/>
  </r>
  <r>
    <x v="668"/>
    <s v="Lyla Yoon"/>
    <x v="9"/>
    <x v="3"/>
    <s v="Manufacturing"/>
    <x v="0"/>
    <x v="1"/>
    <x v="31"/>
    <x v="14"/>
    <d v="2012-12-13T00:00:00"/>
    <n v="191571"/>
    <n v="0.32"/>
    <x v="0"/>
    <s v="Austin"/>
    <s v=""/>
    <s v=""/>
    <n v="252873.72"/>
    <n v="61302.720000000001"/>
  </r>
  <r>
    <x v="669"/>
    <s v="Hannah White"/>
    <x v="0"/>
    <x v="3"/>
    <s v="Corporate"/>
    <x v="0"/>
    <x v="2"/>
    <x v="39"/>
    <x v="8"/>
    <d v="2009-01-30T00:00:00"/>
    <n v="150555"/>
    <n v="0.13"/>
    <x v="0"/>
    <s v="Phoenix"/>
    <s v=""/>
    <s v=""/>
    <n v="170127.15"/>
    <n v="19572.150000000001"/>
  </r>
  <r>
    <x v="670"/>
    <s v="Theodore Xi"/>
    <x v="6"/>
    <x v="1"/>
    <s v="Corporate"/>
    <x v="1"/>
    <x v="1"/>
    <x v="27"/>
    <x v="8"/>
    <d v="2009-10-05T00:00:00"/>
    <n v="122890"/>
    <n v="7.0000000000000007E-2"/>
    <x v="1"/>
    <s v="Shanghai"/>
    <s v=""/>
    <s v=""/>
    <n v="131492.29999999999"/>
    <n v="8602.3000000000011"/>
  </r>
  <r>
    <x v="671"/>
    <s v="Ezra Liang"/>
    <x v="9"/>
    <x v="1"/>
    <s v="Research &amp; Development"/>
    <x v="1"/>
    <x v="1"/>
    <x v="27"/>
    <x v="1"/>
    <d v="1997-05-26T00:00:00"/>
    <n v="216999"/>
    <n v="0.37"/>
    <x v="0"/>
    <s v="Miami"/>
    <s v=""/>
    <s v=""/>
    <n v="297288.63"/>
    <n v="80289.63"/>
  </r>
  <r>
    <x v="672"/>
    <s v="Grayson Yee"/>
    <x v="6"/>
    <x v="4"/>
    <s v="Corporate"/>
    <x v="1"/>
    <x v="1"/>
    <x v="35"/>
    <x v="16"/>
    <d v="2015-07-16T00:00:00"/>
    <n v="110565"/>
    <n v="0.09"/>
    <x v="1"/>
    <s v="Beijing"/>
    <s v=""/>
    <s v=""/>
    <n v="120515.85"/>
    <n v="9950.85"/>
  </r>
  <r>
    <x v="673"/>
    <s v="Eli Richardson"/>
    <x v="12"/>
    <x v="0"/>
    <s v="Speciality Products"/>
    <x v="1"/>
    <x v="2"/>
    <x v="31"/>
    <x v="16"/>
    <d v="2015-04-19T00:00:00"/>
    <n v="48762"/>
    <n v="0"/>
    <x v="0"/>
    <s v="Seattle"/>
    <s v=""/>
    <s v=""/>
    <n v="48762"/>
    <n v="0"/>
  </r>
  <r>
    <x v="674"/>
    <s v="Audrey Lee"/>
    <x v="25"/>
    <x v="5"/>
    <s v="Speciality Products"/>
    <x v="0"/>
    <x v="1"/>
    <x v="10"/>
    <x v="5"/>
    <d v="2017-02-11T00:00:00"/>
    <n v="87036"/>
    <n v="0"/>
    <x v="1"/>
    <s v="Chongqing"/>
    <s v=""/>
    <s v=""/>
    <n v="87036"/>
    <n v="0"/>
  </r>
  <r>
    <x v="675"/>
    <s v="Jameson Allen"/>
    <x v="2"/>
    <x v="6"/>
    <s v="Speciality Products"/>
    <x v="1"/>
    <x v="2"/>
    <x v="24"/>
    <x v="0"/>
    <d v="2016-11-28T00:00:00"/>
    <n v="177443"/>
    <n v="0.16"/>
    <x v="0"/>
    <s v="Seattle"/>
    <s v=""/>
    <s v=""/>
    <n v="205833.88"/>
    <n v="28390.880000000001"/>
  </r>
  <r>
    <x v="676"/>
    <s v="Eliza Chen"/>
    <x v="14"/>
    <x v="0"/>
    <s v="Research &amp; Development"/>
    <x v="0"/>
    <x v="1"/>
    <x v="9"/>
    <x v="0"/>
    <d v="2016-04-29T00:00:00"/>
    <n v="75862"/>
    <n v="0"/>
    <x v="0"/>
    <s v="Austin"/>
    <s v=""/>
    <s v=""/>
    <n v="75862"/>
    <n v="0"/>
  </r>
  <r>
    <x v="677"/>
    <s v="Lyla Chen"/>
    <x v="15"/>
    <x v="4"/>
    <s v="Research &amp; Development"/>
    <x v="0"/>
    <x v="1"/>
    <x v="15"/>
    <x v="3"/>
    <d v="2019-04-26T00:00:00"/>
    <n v="90870"/>
    <n v="0"/>
    <x v="0"/>
    <s v="Chicago"/>
    <s v=""/>
    <s v=""/>
    <n v="90870"/>
    <n v="0"/>
  </r>
  <r>
    <x v="678"/>
    <s v="Emily Doan"/>
    <x v="11"/>
    <x v="5"/>
    <s v="Corporate"/>
    <x v="0"/>
    <x v="1"/>
    <x v="24"/>
    <x v="15"/>
    <d v="2014-12-04T00:00:00"/>
    <n v="99202"/>
    <n v="0.11"/>
    <x v="0"/>
    <s v="Phoenix"/>
    <s v=""/>
    <s v=""/>
    <n v="110114.22"/>
    <n v="10912.22"/>
  </r>
  <r>
    <x v="679"/>
    <s v="Jack Mai"/>
    <x v="4"/>
    <x v="6"/>
    <s v="Corporate"/>
    <x v="1"/>
    <x v="1"/>
    <x v="15"/>
    <x v="26"/>
    <d v="2007-09-22T00:00:00"/>
    <n v="92293"/>
    <n v="0"/>
    <x v="1"/>
    <s v="Chengdu"/>
    <s v=""/>
    <s v=""/>
    <n v="92293"/>
    <n v="0"/>
  </r>
  <r>
    <x v="680"/>
    <s v="Grayson Turner"/>
    <x v="29"/>
    <x v="0"/>
    <s v="Corporate"/>
    <x v="1"/>
    <x v="2"/>
    <x v="36"/>
    <x v="27"/>
    <d v="1992-06-30T00:00:00"/>
    <n v="63196"/>
    <n v="0"/>
    <x v="0"/>
    <s v="Chicago"/>
    <s v="2014"/>
    <d v="2014-10-26T00:00:00"/>
    <n v="63196"/>
    <n v="0"/>
  </r>
  <r>
    <x v="681"/>
    <s v="Ivy Tang"/>
    <x v="25"/>
    <x v="5"/>
    <s v="Speciality Products"/>
    <x v="0"/>
    <x v="1"/>
    <x v="35"/>
    <x v="14"/>
    <d v="2012-05-03T00:00:00"/>
    <n v="65340"/>
    <n v="0"/>
    <x v="1"/>
    <s v="Shanghai"/>
    <s v="2018"/>
    <d v="2018-05-09T00:00:00"/>
    <n v="65340"/>
    <n v="0"/>
  </r>
  <r>
    <x v="682"/>
    <s v="Robert Zhang"/>
    <x v="9"/>
    <x v="6"/>
    <s v="Corporate"/>
    <x v="1"/>
    <x v="1"/>
    <x v="15"/>
    <x v="16"/>
    <d v="2015-09-24T00:00:00"/>
    <n v="202680"/>
    <n v="0.32"/>
    <x v="0"/>
    <s v="Phoenix"/>
    <s v="2022"/>
    <d v="2022-08-17T00:00:00"/>
    <n v="267537.59999999998"/>
    <n v="64857.599999999999"/>
  </r>
  <r>
    <x v="683"/>
    <s v="Eva Alvarado"/>
    <x v="3"/>
    <x v="0"/>
    <s v="Manufacturing"/>
    <x v="0"/>
    <x v="3"/>
    <x v="30"/>
    <x v="5"/>
    <d v="2017-04-24T00:00:00"/>
    <n v="77461"/>
    <n v="0.09"/>
    <x v="2"/>
    <s v="Sao Paulo"/>
    <s v=""/>
    <s v=""/>
    <n v="84432.49"/>
    <n v="6971.49"/>
  </r>
  <r>
    <x v="684"/>
    <s v="Abigail Vang"/>
    <x v="19"/>
    <x v="5"/>
    <s v="Research &amp; Development"/>
    <x v="0"/>
    <x v="1"/>
    <x v="28"/>
    <x v="0"/>
    <d v="2016-09-09T00:00:00"/>
    <n v="109680"/>
    <n v="0"/>
    <x v="1"/>
    <s v="Chengdu"/>
    <s v=""/>
    <s v=""/>
    <n v="109680"/>
    <n v="0"/>
  </r>
  <r>
    <x v="140"/>
    <s v="Claire Adams"/>
    <x v="2"/>
    <x v="2"/>
    <s v="Manufacturing"/>
    <x v="0"/>
    <x v="0"/>
    <x v="22"/>
    <x v="1"/>
    <d v="1997-08-19T00:00:00"/>
    <n v="159567"/>
    <n v="0.28000000000000003"/>
    <x v="0"/>
    <s v="Phoenix"/>
    <s v=""/>
    <s v=""/>
    <n v="204245.76000000001"/>
    <n v="44678.76"/>
  </r>
  <r>
    <x v="685"/>
    <s v="Theodore Marquez"/>
    <x v="25"/>
    <x v="5"/>
    <s v="Speciality Products"/>
    <x v="1"/>
    <x v="3"/>
    <x v="36"/>
    <x v="14"/>
    <d v="2012-11-24T00:00:00"/>
    <n v="94407"/>
    <n v="0"/>
    <x v="2"/>
    <s v="Sao Paulo"/>
    <s v=""/>
    <s v=""/>
    <n v="94407"/>
    <n v="0"/>
  </r>
  <r>
    <x v="686"/>
    <s v="Hunter Nunez"/>
    <x v="9"/>
    <x v="4"/>
    <s v="Corporate"/>
    <x v="1"/>
    <x v="3"/>
    <x v="39"/>
    <x v="12"/>
    <d v="2002-08-16T00:00:00"/>
    <n v="234594"/>
    <n v="0.33"/>
    <x v="0"/>
    <s v="Seattle"/>
    <s v=""/>
    <s v=""/>
    <n v="312010.02"/>
    <n v="77416.02"/>
  </r>
  <r>
    <x v="687"/>
    <s v="Charles Henderson"/>
    <x v="28"/>
    <x v="0"/>
    <s v="Speciality Products"/>
    <x v="1"/>
    <x v="2"/>
    <x v="35"/>
    <x v="12"/>
    <d v="2002-02-11T00:00:00"/>
    <n v="43080"/>
    <n v="0"/>
    <x v="0"/>
    <s v="Austin"/>
    <s v=""/>
    <s v=""/>
    <n v="43080"/>
    <n v="0"/>
  </r>
  <r>
    <x v="688"/>
    <s v="Camila Cortez"/>
    <x v="6"/>
    <x v="6"/>
    <s v="Manufacturing"/>
    <x v="0"/>
    <x v="3"/>
    <x v="7"/>
    <x v="9"/>
    <d v="2021-05-09T00:00:00"/>
    <n v="129541"/>
    <n v="0.08"/>
    <x v="0"/>
    <s v="Phoenix"/>
    <s v="2021"/>
    <d v="2021-05-24T00:00:00"/>
    <n v="139904.28"/>
    <n v="10363.280000000001"/>
  </r>
  <r>
    <x v="689"/>
    <s v="Aaron Garza"/>
    <x v="2"/>
    <x v="2"/>
    <s v="Research &amp; Development"/>
    <x v="1"/>
    <x v="3"/>
    <x v="38"/>
    <x v="11"/>
    <d v="2013-12-27T00:00:00"/>
    <n v="165756"/>
    <n v="0.28000000000000003"/>
    <x v="0"/>
    <s v="Columbus"/>
    <s v="2020"/>
    <d v="2020-06-09T00:00:00"/>
    <n v="212167.67999999999"/>
    <n v="46411.680000000008"/>
  </r>
  <r>
    <x v="690"/>
    <s v="Jose Singh"/>
    <x v="0"/>
    <x v="1"/>
    <s v="Speciality Products"/>
    <x v="1"/>
    <x v="1"/>
    <x v="18"/>
    <x v="22"/>
    <d v="2010-04-06T00:00:00"/>
    <n v="142878"/>
    <n v="0.12"/>
    <x v="0"/>
    <s v="Columbus"/>
    <s v=""/>
    <s v=""/>
    <n v="160023.35999999999"/>
    <n v="17145.36"/>
  </r>
  <r>
    <x v="691"/>
    <s v="Gabriel Joseph"/>
    <x v="2"/>
    <x v="5"/>
    <s v="Manufacturing"/>
    <x v="1"/>
    <x v="2"/>
    <x v="27"/>
    <x v="2"/>
    <d v="2006-10-28T00:00:00"/>
    <n v="187992"/>
    <n v="0.28000000000000003"/>
    <x v="0"/>
    <s v="Miami"/>
    <s v=""/>
    <s v=""/>
    <n v="240629.76000000001"/>
    <n v="52637.760000000002"/>
  </r>
  <r>
    <x v="692"/>
    <s v="Natalia Santos"/>
    <x v="9"/>
    <x v="4"/>
    <s v="Speciality Products"/>
    <x v="0"/>
    <x v="3"/>
    <x v="15"/>
    <x v="3"/>
    <d v="2019-02-25T00:00:00"/>
    <n v="249801"/>
    <n v="0.39"/>
    <x v="2"/>
    <s v="Sao Paulo"/>
    <s v=""/>
    <s v=""/>
    <n v="347223.39"/>
    <n v="97422.39"/>
  </r>
  <r>
    <x v="693"/>
    <s v="Dylan Wilson"/>
    <x v="32"/>
    <x v="0"/>
    <s v="Research &amp; Development"/>
    <x v="1"/>
    <x v="2"/>
    <x v="35"/>
    <x v="2"/>
    <d v="2006-09-27T00:00:00"/>
    <n v="76505"/>
    <n v="0"/>
    <x v="0"/>
    <s v="Seattle"/>
    <s v="2007"/>
    <d v="2007-04-08T00:00:00"/>
    <n v="76505"/>
    <n v="0"/>
  </r>
  <r>
    <x v="694"/>
    <s v="Robert Alvarez"/>
    <x v="31"/>
    <x v="0"/>
    <s v="Corporate"/>
    <x v="1"/>
    <x v="3"/>
    <x v="38"/>
    <x v="0"/>
    <d v="2016-10-21T00:00:00"/>
    <n v="84297"/>
    <n v="0"/>
    <x v="2"/>
    <s v="Manaus"/>
    <s v=""/>
    <s v=""/>
    <n v="84297"/>
    <n v="0"/>
  </r>
  <r>
    <x v="695"/>
    <s v="Samantha Chavez"/>
    <x v="4"/>
    <x v="2"/>
    <s v="Speciality Products"/>
    <x v="0"/>
    <x v="3"/>
    <x v="26"/>
    <x v="5"/>
    <d v="2017-01-09T00:00:00"/>
    <n v="75769"/>
    <n v="0"/>
    <x v="2"/>
    <s v="Manaus"/>
    <s v="2020"/>
    <d v="2020-07-17T00:00:00"/>
    <n v="75769"/>
    <n v="0"/>
  </r>
  <r>
    <x v="68"/>
    <s v="Samuel Bailey"/>
    <x v="9"/>
    <x v="3"/>
    <s v="Speciality Products"/>
    <x v="1"/>
    <x v="2"/>
    <x v="12"/>
    <x v="11"/>
    <d v="2013-08-17T00:00:00"/>
    <n v="235619"/>
    <n v="0.3"/>
    <x v="0"/>
    <s v="Seattle"/>
    <s v=""/>
    <s v=""/>
    <n v="306304.7"/>
    <n v="70685.7"/>
  </r>
  <r>
    <x v="696"/>
    <s v="Ezekiel Delgado"/>
    <x v="2"/>
    <x v="5"/>
    <s v="Speciality Products"/>
    <x v="1"/>
    <x v="3"/>
    <x v="28"/>
    <x v="6"/>
    <d v="2020-02-07T00:00:00"/>
    <n v="187187"/>
    <n v="0.18"/>
    <x v="2"/>
    <s v="Manaus"/>
    <s v=""/>
    <s v=""/>
    <n v="220880.66"/>
    <n v="33693.659999999996"/>
  </r>
  <r>
    <x v="21"/>
    <s v="Benjamin Ramirez"/>
    <x v="24"/>
    <x v="0"/>
    <s v="Research &amp; Development"/>
    <x v="1"/>
    <x v="3"/>
    <x v="35"/>
    <x v="17"/>
    <d v="2005-07-27T00:00:00"/>
    <n v="68987"/>
    <n v="0"/>
    <x v="0"/>
    <s v="Chicago"/>
    <s v="2006"/>
    <d v="2006-04-22T00:00:00"/>
    <n v="68987"/>
    <n v="0"/>
  </r>
  <r>
    <x v="697"/>
    <s v="Anthony Carter"/>
    <x v="2"/>
    <x v="5"/>
    <s v="Speciality Products"/>
    <x v="1"/>
    <x v="2"/>
    <x v="12"/>
    <x v="26"/>
    <d v="2007-03-15T00:00:00"/>
    <n v="155926"/>
    <n v="0.24"/>
    <x v="0"/>
    <s v="Columbus"/>
    <s v="2008"/>
    <d v="2008-05-30T00:00:00"/>
    <n v="193348.24"/>
    <n v="37422.239999999998"/>
  </r>
  <r>
    <x v="698"/>
    <s v="Ethan Tang"/>
    <x v="4"/>
    <x v="3"/>
    <s v="Speciality Products"/>
    <x v="1"/>
    <x v="1"/>
    <x v="36"/>
    <x v="0"/>
    <d v="2016-05-04T00:00:00"/>
    <n v="93668"/>
    <n v="0"/>
    <x v="0"/>
    <s v="Chicago"/>
    <s v=""/>
    <s v=""/>
    <n v="93668"/>
    <n v="0"/>
  </r>
  <r>
    <x v="699"/>
    <s v="Sebastian Rogers"/>
    <x v="16"/>
    <x v="4"/>
    <s v="Research &amp; Development"/>
    <x v="1"/>
    <x v="2"/>
    <x v="31"/>
    <x v="3"/>
    <d v="2019-11-29T00:00:00"/>
    <n v="69647"/>
    <n v="0"/>
    <x v="0"/>
    <s v="Miami"/>
    <s v="2022"/>
    <d v="2022-04-20T00:00:00"/>
    <n v="69647"/>
    <n v="0"/>
  </r>
  <r>
    <x v="700"/>
    <s v="Miles Thao"/>
    <x v="27"/>
    <x v="0"/>
    <s v="Corporate"/>
    <x v="1"/>
    <x v="1"/>
    <x v="4"/>
    <x v="13"/>
    <d v="2003-06-26T00:00:00"/>
    <n v="63318"/>
    <n v="0"/>
    <x v="0"/>
    <s v="Columbus"/>
    <s v=""/>
    <s v=""/>
    <n v="63318"/>
    <n v="0"/>
  </r>
  <r>
    <x v="701"/>
    <s v="William Cao"/>
    <x v="4"/>
    <x v="6"/>
    <s v="Manufacturing"/>
    <x v="1"/>
    <x v="1"/>
    <x v="20"/>
    <x v="5"/>
    <d v="2017-02-12T00:00:00"/>
    <n v="77629"/>
    <n v="0"/>
    <x v="1"/>
    <s v="Beijing"/>
    <s v=""/>
    <s v=""/>
    <n v="77629"/>
    <n v="0"/>
  </r>
  <r>
    <x v="702"/>
    <s v="Leo Hsu"/>
    <x v="0"/>
    <x v="4"/>
    <s v="Manufacturing"/>
    <x v="1"/>
    <x v="1"/>
    <x v="39"/>
    <x v="5"/>
    <d v="2017-11-22T00:00:00"/>
    <n v="138808"/>
    <n v="0.15"/>
    <x v="1"/>
    <s v="Chongqing"/>
    <s v=""/>
    <s v=""/>
    <n v="159629.20000000001"/>
    <n v="20821.2"/>
  </r>
  <r>
    <x v="703"/>
    <s v="Avery Grant"/>
    <x v="14"/>
    <x v="0"/>
    <s v="Research &amp; Development"/>
    <x v="0"/>
    <x v="2"/>
    <x v="37"/>
    <x v="15"/>
    <d v="2014-03-05T00:00:00"/>
    <n v="88777"/>
    <n v="0"/>
    <x v="0"/>
    <s v="Chicago"/>
    <s v=""/>
    <s v=""/>
    <n v="88777"/>
    <n v="0"/>
  </r>
  <r>
    <x v="704"/>
    <s v="Penelope Fong"/>
    <x v="2"/>
    <x v="3"/>
    <s v="Corporate"/>
    <x v="0"/>
    <x v="1"/>
    <x v="33"/>
    <x v="18"/>
    <d v="2004-05-14T00:00:00"/>
    <n v="186378"/>
    <n v="0.26"/>
    <x v="1"/>
    <s v="Chongqing"/>
    <s v=""/>
    <s v=""/>
    <n v="234836.28"/>
    <n v="48458.28"/>
  </r>
  <r>
    <x v="705"/>
    <s v="Vivian Thao"/>
    <x v="10"/>
    <x v="5"/>
    <s v="Research &amp; Development"/>
    <x v="0"/>
    <x v="1"/>
    <x v="15"/>
    <x v="16"/>
    <d v="2015-04-23T00:00:00"/>
    <n v="60017"/>
    <n v="0"/>
    <x v="0"/>
    <s v="Chicago"/>
    <s v=""/>
    <s v=""/>
    <n v="60017"/>
    <n v="0"/>
  </r>
  <r>
    <x v="706"/>
    <s v="Eva Estrada"/>
    <x v="0"/>
    <x v="2"/>
    <s v="Speciality Products"/>
    <x v="0"/>
    <x v="3"/>
    <x v="15"/>
    <x v="7"/>
    <d v="2018-07-24T00:00:00"/>
    <n v="148991"/>
    <n v="0.12"/>
    <x v="2"/>
    <s v="Sao Paulo"/>
    <s v=""/>
    <s v=""/>
    <n v="166869.91999999998"/>
    <n v="17878.919999999998"/>
  </r>
  <r>
    <x v="707"/>
    <s v="Emma Luna"/>
    <x v="17"/>
    <x v="5"/>
    <s v="Speciality Products"/>
    <x v="0"/>
    <x v="3"/>
    <x v="27"/>
    <x v="20"/>
    <d v="2008-03-25T00:00:00"/>
    <n v="97398"/>
    <n v="0"/>
    <x v="2"/>
    <s v="Manaus"/>
    <s v=""/>
    <s v=""/>
    <n v="97398"/>
    <n v="0"/>
  </r>
  <r>
    <x v="708"/>
    <s v="Charlotte Wu"/>
    <x v="15"/>
    <x v="4"/>
    <s v="Manufacturing"/>
    <x v="0"/>
    <x v="1"/>
    <x v="20"/>
    <x v="26"/>
    <d v="2007-05-02T00:00:00"/>
    <n v="72805"/>
    <n v="0"/>
    <x v="1"/>
    <s v="Shanghai"/>
    <s v=""/>
    <s v=""/>
    <n v="72805"/>
    <n v="0"/>
  </r>
  <r>
    <x v="709"/>
    <s v="Vivian Chu"/>
    <x v="26"/>
    <x v="2"/>
    <s v="Research &amp; Development"/>
    <x v="0"/>
    <x v="1"/>
    <x v="30"/>
    <x v="9"/>
    <d v="2021-01-17T00:00:00"/>
    <n v="72131"/>
    <n v="0"/>
    <x v="1"/>
    <s v="Shanghai"/>
    <s v=""/>
    <s v=""/>
    <n v="72131"/>
    <n v="0"/>
  </r>
  <r>
    <x v="710"/>
    <s v="Jayden Williams"/>
    <x v="6"/>
    <x v="4"/>
    <s v="Manufacturing"/>
    <x v="1"/>
    <x v="2"/>
    <x v="14"/>
    <x v="27"/>
    <d v="1992-12-26T00:00:00"/>
    <n v="104668"/>
    <n v="0.08"/>
    <x v="0"/>
    <s v="Columbus"/>
    <s v=""/>
    <s v=""/>
    <n v="113041.44"/>
    <n v="8373.44"/>
  </r>
  <r>
    <x v="711"/>
    <s v="Amelia Bell"/>
    <x v="4"/>
    <x v="2"/>
    <s v="Manufacturing"/>
    <x v="0"/>
    <x v="2"/>
    <x v="26"/>
    <x v="5"/>
    <d v="2017-08-05T00:00:00"/>
    <n v="89769"/>
    <n v="0"/>
    <x v="0"/>
    <s v="Seattle"/>
    <s v=""/>
    <s v=""/>
    <n v="89769"/>
    <n v="0"/>
  </r>
  <r>
    <x v="712"/>
    <s v="Addison Mehta"/>
    <x v="6"/>
    <x v="2"/>
    <s v="Corporate"/>
    <x v="0"/>
    <x v="1"/>
    <x v="5"/>
    <x v="7"/>
    <d v="2018-09-15T00:00:00"/>
    <n v="127616"/>
    <n v="7.0000000000000007E-2"/>
    <x v="0"/>
    <s v="Columbus"/>
    <s v=""/>
    <s v=""/>
    <n v="136549.12"/>
    <n v="8933.1200000000008"/>
  </r>
  <r>
    <x v="234"/>
    <s v="Alexander Jackson"/>
    <x v="6"/>
    <x v="4"/>
    <s v="Corporate"/>
    <x v="1"/>
    <x v="2"/>
    <x v="15"/>
    <x v="14"/>
    <d v="2012-07-09T00:00:00"/>
    <n v="109883"/>
    <n v="7.0000000000000007E-2"/>
    <x v="0"/>
    <s v="Columbus"/>
    <s v=""/>
    <s v=""/>
    <n v="117574.81"/>
    <n v="7691.81"/>
  </r>
  <r>
    <x v="713"/>
    <s v="Everly Lin"/>
    <x v="20"/>
    <x v="4"/>
    <s v="Manufacturing"/>
    <x v="0"/>
    <x v="1"/>
    <x v="6"/>
    <x v="9"/>
    <d v="2021-03-15T00:00:00"/>
    <n v="47974"/>
    <n v="0"/>
    <x v="1"/>
    <s v="Chongqing"/>
    <s v=""/>
    <s v=""/>
    <n v="47974"/>
    <n v="0"/>
  </r>
  <r>
    <x v="714"/>
    <s v="Lyla Stewart"/>
    <x v="0"/>
    <x v="0"/>
    <s v="Speciality Products"/>
    <x v="0"/>
    <x v="2"/>
    <x v="19"/>
    <x v="16"/>
    <d v="2015-03-27T00:00:00"/>
    <n v="120321"/>
    <n v="0.12"/>
    <x v="0"/>
    <s v="Austin"/>
    <s v=""/>
    <s v=""/>
    <n v="134759.51999999999"/>
    <n v="14438.519999999999"/>
  </r>
  <r>
    <x v="715"/>
    <s v="Brooklyn Ruiz"/>
    <x v="12"/>
    <x v="0"/>
    <s v="Manufacturing"/>
    <x v="0"/>
    <x v="3"/>
    <x v="22"/>
    <x v="15"/>
    <d v="2014-08-10T00:00:00"/>
    <n v="57446"/>
    <n v="0"/>
    <x v="0"/>
    <s v="Phoenix"/>
    <s v=""/>
    <s v=""/>
    <n v="57446"/>
    <n v="0"/>
  </r>
  <r>
    <x v="716"/>
    <s v="Skylar Evans"/>
    <x v="2"/>
    <x v="3"/>
    <s v="Research &amp; Development"/>
    <x v="0"/>
    <x v="2"/>
    <x v="34"/>
    <x v="8"/>
    <d v="2009-06-04T00:00:00"/>
    <n v="174099"/>
    <n v="0.26"/>
    <x v="0"/>
    <s v="Austin"/>
    <s v=""/>
    <s v=""/>
    <n v="219364.74"/>
    <n v="45265.74"/>
  </r>
  <r>
    <x v="717"/>
    <s v="Lincoln Huynh"/>
    <x v="0"/>
    <x v="1"/>
    <s v="Manufacturing"/>
    <x v="1"/>
    <x v="1"/>
    <x v="20"/>
    <x v="12"/>
    <d v="2002-02-08T00:00:00"/>
    <n v="128703"/>
    <n v="0.13"/>
    <x v="0"/>
    <s v="Austin"/>
    <s v=""/>
    <s v=""/>
    <n v="145434.39000000001"/>
    <n v="16731.39"/>
  </r>
  <r>
    <x v="718"/>
    <s v="Hazel Griffin"/>
    <x v="17"/>
    <x v="5"/>
    <s v="Corporate"/>
    <x v="0"/>
    <x v="2"/>
    <x v="24"/>
    <x v="16"/>
    <d v="2015-11-09T00:00:00"/>
    <n v="65247"/>
    <n v="0"/>
    <x v="0"/>
    <s v="Phoenix"/>
    <s v=""/>
    <s v=""/>
    <n v="65247"/>
    <n v="0"/>
  </r>
  <r>
    <x v="719"/>
    <s v="Charles Gonzalez"/>
    <x v="10"/>
    <x v="5"/>
    <s v="Research &amp; Development"/>
    <x v="1"/>
    <x v="3"/>
    <x v="5"/>
    <x v="7"/>
    <d v="2018-09-28T00:00:00"/>
    <n v="64247"/>
    <n v="0"/>
    <x v="2"/>
    <s v="Rio de Janerio"/>
    <s v=""/>
    <s v=""/>
    <n v="64247"/>
    <n v="0"/>
  </r>
  <r>
    <x v="720"/>
    <s v="Leah Patterson"/>
    <x v="6"/>
    <x v="4"/>
    <s v="Research &amp; Development"/>
    <x v="0"/>
    <x v="2"/>
    <x v="29"/>
    <x v="14"/>
    <d v="2012-06-11T00:00:00"/>
    <n v="118253"/>
    <n v="0.08"/>
    <x v="0"/>
    <s v="Austin"/>
    <s v=""/>
    <s v=""/>
    <n v="127713.24"/>
    <n v="9460.24"/>
  </r>
  <r>
    <x v="721"/>
    <s v="Avery Sun"/>
    <x v="19"/>
    <x v="5"/>
    <s v="Manufacturing"/>
    <x v="0"/>
    <x v="1"/>
    <x v="15"/>
    <x v="18"/>
    <d v="2004-03-11T00:00:00"/>
    <n v="109422"/>
    <n v="0"/>
    <x v="1"/>
    <s v="Chongqing"/>
    <s v=""/>
    <s v=""/>
    <n v="109422"/>
    <n v="0"/>
  </r>
  <r>
    <x v="722"/>
    <s v="Isaac Yoon"/>
    <x v="6"/>
    <x v="4"/>
    <s v="Corporate"/>
    <x v="1"/>
    <x v="1"/>
    <x v="12"/>
    <x v="3"/>
    <d v="2019-02-06T00:00:00"/>
    <n v="126950"/>
    <n v="0.1"/>
    <x v="0"/>
    <s v="Chicago"/>
    <s v=""/>
    <s v=""/>
    <n v="139645"/>
    <n v="12695"/>
  </r>
  <r>
    <x v="723"/>
    <s v="Isabella Bui"/>
    <x v="14"/>
    <x v="0"/>
    <s v="Manufacturing"/>
    <x v="0"/>
    <x v="1"/>
    <x v="9"/>
    <x v="15"/>
    <d v="2014-11-21T00:00:00"/>
    <n v="97500"/>
    <n v="0"/>
    <x v="0"/>
    <s v="Miami"/>
    <s v=""/>
    <s v=""/>
    <n v="97500"/>
    <n v="0"/>
  </r>
  <r>
    <x v="724"/>
    <s v="Gabriel Zhou"/>
    <x v="12"/>
    <x v="0"/>
    <s v="Manufacturing"/>
    <x v="1"/>
    <x v="1"/>
    <x v="6"/>
    <x v="9"/>
    <d v="2021-01-17T00:00:00"/>
    <n v="41844"/>
    <n v="0"/>
    <x v="1"/>
    <s v="Chongqing"/>
    <s v=""/>
    <s v=""/>
    <n v="41844"/>
    <n v="0"/>
  </r>
  <r>
    <x v="725"/>
    <s v="Jack Vu"/>
    <x v="13"/>
    <x v="3"/>
    <s v="Research &amp; Development"/>
    <x v="1"/>
    <x v="1"/>
    <x v="19"/>
    <x v="15"/>
    <d v="2014-02-10T00:00:00"/>
    <n v="58875"/>
    <n v="0"/>
    <x v="1"/>
    <s v="Chengdu"/>
    <s v=""/>
    <s v=""/>
    <n v="58875"/>
    <n v="0"/>
  </r>
  <r>
    <x v="726"/>
    <s v="Valentina Moua"/>
    <x v="5"/>
    <x v="2"/>
    <s v="Manufacturing"/>
    <x v="0"/>
    <x v="1"/>
    <x v="17"/>
    <x v="16"/>
    <d v="2015-11-10T00:00:00"/>
    <n v="64204"/>
    <n v="0"/>
    <x v="0"/>
    <s v="Columbus"/>
    <s v="2021"/>
    <d v="2021-04-20T00:00:00"/>
    <n v="64204"/>
    <n v="0"/>
  </r>
  <r>
    <x v="727"/>
    <s v="Quinn Trinh"/>
    <x v="13"/>
    <x v="2"/>
    <s v="Corporate"/>
    <x v="0"/>
    <x v="1"/>
    <x v="34"/>
    <x v="22"/>
    <d v="2010-05-09T00:00:00"/>
    <n v="67743"/>
    <n v="0"/>
    <x v="1"/>
    <s v="Beijing"/>
    <s v="2014"/>
    <d v="2014-12-25T00:00:00"/>
    <n v="67743"/>
    <n v="0"/>
  </r>
  <r>
    <x v="728"/>
    <s v="Caroline Nelson"/>
    <x v="26"/>
    <x v="2"/>
    <s v="Speciality Products"/>
    <x v="0"/>
    <x v="0"/>
    <x v="33"/>
    <x v="1"/>
    <d v="1997-07-30T00:00:00"/>
    <n v="71677"/>
    <n v="0"/>
    <x v="0"/>
    <s v="Columbus"/>
    <s v=""/>
    <s v=""/>
    <n v="71677"/>
    <n v="0"/>
  </r>
  <r>
    <x v="729"/>
    <s v="Miles Dang"/>
    <x v="12"/>
    <x v="0"/>
    <s v="Speciality Products"/>
    <x v="1"/>
    <x v="1"/>
    <x v="22"/>
    <x v="28"/>
    <d v="2000-09-24T00:00:00"/>
    <n v="40063"/>
    <n v="0"/>
    <x v="0"/>
    <s v="Miami"/>
    <s v=""/>
    <s v=""/>
    <n v="40063"/>
    <n v="0"/>
  </r>
  <r>
    <x v="730"/>
    <s v="Leah Bryant"/>
    <x v="12"/>
    <x v="0"/>
    <s v="Manufacturing"/>
    <x v="0"/>
    <x v="2"/>
    <x v="0"/>
    <x v="18"/>
    <d v="2004-04-30T00:00:00"/>
    <n v="40124"/>
    <n v="0"/>
    <x v="0"/>
    <s v="Austin"/>
    <s v=""/>
    <s v=""/>
    <n v="40124"/>
    <n v="0"/>
  </r>
  <r>
    <x v="731"/>
    <s v="Henry Jung"/>
    <x v="18"/>
    <x v="5"/>
    <s v="Manufacturing"/>
    <x v="1"/>
    <x v="1"/>
    <x v="4"/>
    <x v="7"/>
    <d v="2018-02-26T00:00:00"/>
    <n v="103183"/>
    <n v="0"/>
    <x v="0"/>
    <s v="Austin"/>
    <s v="2021"/>
    <d v="2021-07-09T00:00:00"/>
    <n v="103183"/>
    <n v="0"/>
  </r>
  <r>
    <x v="732"/>
    <s v="Benjamin Mai"/>
    <x v="27"/>
    <x v="0"/>
    <s v="Corporate"/>
    <x v="1"/>
    <x v="1"/>
    <x v="36"/>
    <x v="25"/>
    <d v="1998-06-15T00:00:00"/>
    <n v="95239"/>
    <n v="0"/>
    <x v="0"/>
    <s v="Phoenix"/>
    <s v=""/>
    <s v=""/>
    <n v="95239"/>
    <n v="0"/>
  </r>
  <r>
    <x v="733"/>
    <s v="Anna Han"/>
    <x v="25"/>
    <x v="5"/>
    <s v="Manufacturing"/>
    <x v="0"/>
    <x v="1"/>
    <x v="7"/>
    <x v="3"/>
    <d v="2019-11-09T00:00:00"/>
    <n v="75012"/>
    <n v="0"/>
    <x v="0"/>
    <s v="Chicago"/>
    <s v=""/>
    <s v=""/>
    <n v="75012"/>
    <n v="0"/>
  </r>
  <r>
    <x v="734"/>
    <s v="Ariana Kim"/>
    <x v="23"/>
    <x v="0"/>
    <s v="Manufacturing"/>
    <x v="0"/>
    <x v="1"/>
    <x v="29"/>
    <x v="15"/>
    <d v="2014-06-29T00:00:00"/>
    <n v="96366"/>
    <n v="0"/>
    <x v="1"/>
    <s v="Chengdu"/>
    <s v=""/>
    <s v=""/>
    <n v="96366"/>
    <n v="0"/>
  </r>
  <r>
    <x v="735"/>
    <s v="Alice Tran"/>
    <x v="7"/>
    <x v="6"/>
    <s v="Corporate"/>
    <x v="0"/>
    <x v="1"/>
    <x v="38"/>
    <x v="15"/>
    <d v="2014-07-29T00:00:00"/>
    <n v="40897"/>
    <n v="0"/>
    <x v="0"/>
    <s v="Seattle"/>
    <s v=""/>
    <s v=""/>
    <n v="40897"/>
    <n v="0"/>
  </r>
  <r>
    <x v="736"/>
    <s v="Hailey Song"/>
    <x v="6"/>
    <x v="1"/>
    <s v="Research &amp; Development"/>
    <x v="0"/>
    <x v="1"/>
    <x v="17"/>
    <x v="0"/>
    <d v="2016-08-23T00:00:00"/>
    <n v="124928"/>
    <n v="0.06"/>
    <x v="1"/>
    <s v="Chongqing"/>
    <s v=""/>
    <s v=""/>
    <n v="132423.67999999999"/>
    <n v="7495.6799999999994"/>
  </r>
  <r>
    <x v="737"/>
    <s v="Lydia Morales"/>
    <x v="6"/>
    <x v="1"/>
    <s v="Speciality Products"/>
    <x v="0"/>
    <x v="3"/>
    <x v="10"/>
    <x v="11"/>
    <d v="2013-06-14T00:00:00"/>
    <n v="108221"/>
    <n v="0.05"/>
    <x v="2"/>
    <s v="Manaus"/>
    <s v=""/>
    <s v=""/>
    <n v="113632.05"/>
    <n v="5411.05"/>
  </r>
  <r>
    <x v="210"/>
    <s v="Liam Sanders"/>
    <x v="15"/>
    <x v="4"/>
    <s v="Corporate"/>
    <x v="1"/>
    <x v="2"/>
    <x v="30"/>
    <x v="26"/>
    <d v="2007-02-20T00:00:00"/>
    <n v="75579"/>
    <n v="0"/>
    <x v="0"/>
    <s v="Seattle"/>
    <s v=""/>
    <s v=""/>
    <n v="75579"/>
    <n v="0"/>
  </r>
  <r>
    <x v="738"/>
    <s v="Luke Sanchez"/>
    <x v="0"/>
    <x v="4"/>
    <s v="Manufacturing"/>
    <x v="1"/>
    <x v="3"/>
    <x v="12"/>
    <x v="16"/>
    <d v="2015-12-27T00:00:00"/>
    <n v="129903"/>
    <n v="0.13"/>
    <x v="2"/>
    <s v="Sao Paulo"/>
    <s v=""/>
    <s v=""/>
    <n v="146790.39000000001"/>
    <n v="16887.39"/>
  </r>
  <r>
    <x v="739"/>
    <s v="Grace Sun"/>
    <x v="2"/>
    <x v="1"/>
    <s v="Research &amp; Development"/>
    <x v="0"/>
    <x v="1"/>
    <x v="6"/>
    <x v="9"/>
    <d v="2021-04-17T00:00:00"/>
    <n v="186870"/>
    <n v="0.2"/>
    <x v="1"/>
    <s v="Shanghai"/>
    <s v=""/>
    <s v=""/>
    <n v="224244"/>
    <n v="37374"/>
  </r>
  <r>
    <x v="740"/>
    <s v="Ezra Banks"/>
    <x v="13"/>
    <x v="2"/>
    <s v="Research &amp; Development"/>
    <x v="1"/>
    <x v="2"/>
    <x v="17"/>
    <x v="22"/>
    <d v="2010-04-23T00:00:00"/>
    <n v="57531"/>
    <n v="0"/>
    <x v="0"/>
    <s v="Chicago"/>
    <s v=""/>
    <s v=""/>
    <n v="57531"/>
    <n v="0"/>
  </r>
  <r>
    <x v="741"/>
    <s v="Jayden Kang"/>
    <x v="7"/>
    <x v="1"/>
    <s v="Research &amp; Development"/>
    <x v="1"/>
    <x v="1"/>
    <x v="30"/>
    <x v="24"/>
    <d v="2011-04-24T00:00:00"/>
    <n v="55894"/>
    <n v="0"/>
    <x v="0"/>
    <s v="Seattle"/>
    <s v=""/>
    <s v=""/>
    <n v="55894"/>
    <n v="0"/>
  </r>
  <r>
    <x v="742"/>
    <s v="Skylar Shah"/>
    <x v="17"/>
    <x v="5"/>
    <s v="Manufacturing"/>
    <x v="0"/>
    <x v="1"/>
    <x v="34"/>
    <x v="14"/>
    <d v="2012-04-27T00:00:00"/>
    <n v="72903"/>
    <n v="0"/>
    <x v="0"/>
    <s v="Phoenix"/>
    <s v=""/>
    <s v=""/>
    <n v="72903"/>
    <n v="0"/>
  </r>
  <r>
    <x v="195"/>
    <s v="Sebastian Le"/>
    <x v="7"/>
    <x v="1"/>
    <s v="Corporate"/>
    <x v="1"/>
    <x v="1"/>
    <x v="17"/>
    <x v="16"/>
    <d v="2015-11-09T00:00:00"/>
    <n v="45369"/>
    <n v="0"/>
    <x v="1"/>
    <s v="Beijing"/>
    <s v=""/>
    <s v=""/>
    <n v="45369"/>
    <n v="0"/>
  </r>
  <r>
    <x v="743"/>
    <s v="Luca Nelson"/>
    <x v="6"/>
    <x v="1"/>
    <s v="Speciality Products"/>
    <x v="1"/>
    <x v="2"/>
    <x v="33"/>
    <x v="22"/>
    <d v="2010-06-15T00:00:00"/>
    <n v="106578"/>
    <n v="0.09"/>
    <x v="0"/>
    <s v="Miami"/>
    <s v=""/>
    <s v=""/>
    <n v="116170.02"/>
    <n v="9592.02"/>
  </r>
  <r>
    <x v="744"/>
    <s v="Riley Ramirez"/>
    <x v="15"/>
    <x v="4"/>
    <s v="Research &amp; Development"/>
    <x v="0"/>
    <x v="3"/>
    <x v="27"/>
    <x v="10"/>
    <d v="1999-09-13T00:00:00"/>
    <n v="92994"/>
    <n v="0"/>
    <x v="0"/>
    <s v="Chicago"/>
    <s v=""/>
    <s v=""/>
    <n v="92994"/>
    <n v="0"/>
  </r>
  <r>
    <x v="745"/>
    <s v="Jaxon Fong"/>
    <x v="4"/>
    <x v="2"/>
    <s v="Speciality Products"/>
    <x v="1"/>
    <x v="1"/>
    <x v="1"/>
    <x v="1"/>
    <d v="1997-03-13T00:00:00"/>
    <n v="83685"/>
    <n v="0"/>
    <x v="1"/>
    <s v="Beijing"/>
    <s v=""/>
    <s v=""/>
    <n v="83685"/>
    <n v="0"/>
  </r>
  <r>
    <x v="114"/>
    <s v="Kayden Jordan"/>
    <x v="21"/>
    <x v="0"/>
    <s v="Research &amp; Development"/>
    <x v="1"/>
    <x v="2"/>
    <x v="35"/>
    <x v="22"/>
    <d v="2010-09-14T00:00:00"/>
    <n v="99335"/>
    <n v="0"/>
    <x v="0"/>
    <s v="Phoenix"/>
    <s v=""/>
    <s v=""/>
    <n v="99335"/>
    <n v="0"/>
  </r>
  <r>
    <x v="746"/>
    <s v="Alexander James"/>
    <x v="0"/>
    <x v="4"/>
    <s v="Manufacturing"/>
    <x v="1"/>
    <x v="2"/>
    <x v="34"/>
    <x v="11"/>
    <d v="2013-04-18T00:00:00"/>
    <n v="131179"/>
    <n v="0.15"/>
    <x v="0"/>
    <s v="Columbus"/>
    <s v=""/>
    <s v=""/>
    <n v="150855.85"/>
    <n v="19676.849999999999"/>
  </r>
  <r>
    <x v="747"/>
    <s v="Connor Luu"/>
    <x v="3"/>
    <x v="0"/>
    <s v="Speciality Products"/>
    <x v="1"/>
    <x v="1"/>
    <x v="25"/>
    <x v="0"/>
    <d v="2016-05-03T00:00:00"/>
    <n v="73899"/>
    <n v="0.05"/>
    <x v="1"/>
    <s v="Chengdu"/>
    <s v=""/>
    <s v=""/>
    <n v="77593.95"/>
    <n v="3694.9500000000003"/>
  </r>
  <r>
    <x v="748"/>
    <s v="Christopher Lam"/>
    <x v="9"/>
    <x v="3"/>
    <s v="Manufacturing"/>
    <x v="1"/>
    <x v="1"/>
    <x v="14"/>
    <x v="11"/>
    <d v="2013-03-29T00:00:00"/>
    <n v="252325"/>
    <n v="0.4"/>
    <x v="0"/>
    <s v="Columbus"/>
    <s v=""/>
    <s v=""/>
    <n v="353255"/>
    <n v="100930"/>
  </r>
  <r>
    <x v="749"/>
    <s v="Sophie Owens"/>
    <x v="13"/>
    <x v="1"/>
    <s v="Research &amp; Development"/>
    <x v="0"/>
    <x v="2"/>
    <x v="23"/>
    <x v="16"/>
    <d v="2015-03-05T00:00:00"/>
    <n v="52697"/>
    <n v="0"/>
    <x v="0"/>
    <s v="Seattle"/>
    <s v=""/>
    <s v=""/>
    <n v="52697"/>
    <n v="0"/>
  </r>
  <r>
    <x v="711"/>
    <s v="Addison Perez"/>
    <x v="19"/>
    <x v="5"/>
    <s v="Speciality Products"/>
    <x v="0"/>
    <x v="3"/>
    <x v="7"/>
    <x v="6"/>
    <d v="2020-09-25T00:00:00"/>
    <n v="123588"/>
    <n v="0"/>
    <x v="2"/>
    <s v="Sao Paulo"/>
    <s v=""/>
    <s v=""/>
    <n v="123588"/>
    <n v="0"/>
  </r>
  <r>
    <x v="750"/>
    <s v="Hadley Dang"/>
    <x v="9"/>
    <x v="3"/>
    <s v="Corporate"/>
    <x v="0"/>
    <x v="1"/>
    <x v="40"/>
    <x v="9"/>
    <d v="2021-12-26T00:00:00"/>
    <n v="243568"/>
    <n v="0.33"/>
    <x v="0"/>
    <s v="Austin"/>
    <s v=""/>
    <s v=""/>
    <n v="323945.44"/>
    <n v="80377.440000000002"/>
  </r>
  <r>
    <x v="559"/>
    <s v="Ethan Mehta"/>
    <x v="2"/>
    <x v="2"/>
    <s v="Research &amp; Development"/>
    <x v="1"/>
    <x v="1"/>
    <x v="37"/>
    <x v="23"/>
    <d v="2001-07-20T00:00:00"/>
    <n v="199176"/>
    <n v="0.24"/>
    <x v="0"/>
    <s v="Phoenix"/>
    <s v=""/>
    <s v=""/>
    <n v="246978.24"/>
    <n v="47802.239999999998"/>
  </r>
  <r>
    <x v="47"/>
    <s v="Madison Her"/>
    <x v="1"/>
    <x v="0"/>
    <s v="Speciality Products"/>
    <x v="0"/>
    <x v="1"/>
    <x v="16"/>
    <x v="19"/>
    <d v="1996-06-22T00:00:00"/>
    <n v="82806"/>
    <n v="0"/>
    <x v="0"/>
    <s v="Seattle"/>
    <s v=""/>
    <s v=""/>
    <n v="82806"/>
    <n v="0"/>
  </r>
  <r>
    <x v="751"/>
    <s v="Savannah Singh"/>
    <x v="2"/>
    <x v="6"/>
    <s v="Speciality Products"/>
    <x v="0"/>
    <x v="1"/>
    <x v="26"/>
    <x v="1"/>
    <d v="1997-06-20T00:00:00"/>
    <n v="164399"/>
    <n v="0.25"/>
    <x v="0"/>
    <s v="Seattle"/>
    <s v=""/>
    <s v=""/>
    <n v="205498.75"/>
    <n v="41099.75"/>
  </r>
  <r>
    <x v="752"/>
    <s v="Nevaeh Hsu"/>
    <x v="0"/>
    <x v="4"/>
    <s v="Manufacturing"/>
    <x v="0"/>
    <x v="1"/>
    <x v="24"/>
    <x v="5"/>
    <d v="2017-04-14T00:00:00"/>
    <n v="154956"/>
    <n v="0.13"/>
    <x v="0"/>
    <s v="Phoenix"/>
    <s v=""/>
    <s v=""/>
    <n v="175100.28"/>
    <n v="20144.280000000002"/>
  </r>
  <r>
    <x v="753"/>
    <s v="Jordan Zhu"/>
    <x v="0"/>
    <x v="6"/>
    <s v="Manufacturing"/>
    <x v="1"/>
    <x v="1"/>
    <x v="24"/>
    <x v="5"/>
    <d v="2017-01-29T00:00:00"/>
    <n v="143970"/>
    <n v="0.12"/>
    <x v="0"/>
    <s v="Seattle"/>
    <s v="2017"/>
    <d v="2017-12-09T00:00:00"/>
    <n v="161246.39999999999"/>
    <n v="17276.399999999998"/>
  </r>
  <r>
    <x v="754"/>
    <s v="Jackson Navarro"/>
    <x v="2"/>
    <x v="2"/>
    <s v="Corporate"/>
    <x v="1"/>
    <x v="3"/>
    <x v="27"/>
    <x v="6"/>
    <d v="2020-09-25T00:00:00"/>
    <n v="163143"/>
    <n v="0.28000000000000003"/>
    <x v="2"/>
    <s v="Sao Paulo"/>
    <s v=""/>
    <s v=""/>
    <n v="208823.04000000001"/>
    <n v="45680.04"/>
  </r>
  <r>
    <x v="755"/>
    <s v="Sadie Patterson"/>
    <x v="4"/>
    <x v="3"/>
    <s v="Speciality Products"/>
    <x v="0"/>
    <x v="2"/>
    <x v="31"/>
    <x v="6"/>
    <d v="2020-07-24T00:00:00"/>
    <n v="89390"/>
    <n v="0"/>
    <x v="0"/>
    <s v="Seattle"/>
    <s v=""/>
    <s v=""/>
    <n v="89390"/>
    <n v="0"/>
  </r>
  <r>
    <x v="756"/>
    <s v="Christopher Butler"/>
    <x v="23"/>
    <x v="0"/>
    <s v="Manufacturing"/>
    <x v="1"/>
    <x v="2"/>
    <x v="12"/>
    <x v="5"/>
    <d v="2017-10-05T00:00:00"/>
    <n v="67468"/>
    <n v="0"/>
    <x v="0"/>
    <s v="Miami"/>
    <s v=""/>
    <s v=""/>
    <n v="67468"/>
    <n v="0"/>
  </r>
  <r>
    <x v="757"/>
    <s v="Penelope Rodriguez"/>
    <x v="11"/>
    <x v="5"/>
    <s v="Manufacturing"/>
    <x v="0"/>
    <x v="3"/>
    <x v="37"/>
    <x v="0"/>
    <d v="2016-03-12T00:00:00"/>
    <n v="100810"/>
    <n v="0.12"/>
    <x v="2"/>
    <s v="Rio de Janerio"/>
    <s v=""/>
    <s v=""/>
    <n v="112907.2"/>
    <n v="12097.199999999999"/>
  </r>
  <r>
    <x v="758"/>
    <s v="Emily Lau"/>
    <x v="4"/>
    <x v="1"/>
    <s v="Manufacturing"/>
    <x v="0"/>
    <x v="1"/>
    <x v="25"/>
    <x v="3"/>
    <d v="2019-03-18T00:00:00"/>
    <n v="74779"/>
    <n v="0"/>
    <x v="0"/>
    <s v="Phoenix"/>
    <s v=""/>
    <s v=""/>
    <n v="74779"/>
    <n v="0"/>
  </r>
  <r>
    <x v="281"/>
    <s v="Sophie Oh"/>
    <x v="24"/>
    <x v="0"/>
    <s v="Corporate"/>
    <x v="0"/>
    <x v="1"/>
    <x v="7"/>
    <x v="5"/>
    <d v="2017-11-09T00:00:00"/>
    <n v="63985"/>
    <n v="0"/>
    <x v="0"/>
    <s v="Miami"/>
    <s v=""/>
    <s v=""/>
    <n v="63985"/>
    <n v="0"/>
  </r>
  <r>
    <x v="759"/>
    <s v="Chloe Allen"/>
    <x v="29"/>
    <x v="0"/>
    <s v="Manufacturing"/>
    <x v="0"/>
    <x v="2"/>
    <x v="14"/>
    <x v="18"/>
    <d v="2004-07-08T00:00:00"/>
    <n v="77903"/>
    <n v="0"/>
    <x v="0"/>
    <s v="Seattle"/>
    <s v=""/>
    <s v=""/>
    <n v="77903"/>
    <n v="0"/>
  </r>
  <r>
    <x v="760"/>
    <s v="Caleb Nelson"/>
    <x v="2"/>
    <x v="6"/>
    <s v="Corporate"/>
    <x v="1"/>
    <x v="2"/>
    <x v="29"/>
    <x v="5"/>
    <d v="2017-06-12T00:00:00"/>
    <n v="164396"/>
    <n v="0.28999999999999998"/>
    <x v="0"/>
    <s v="Columbus"/>
    <s v=""/>
    <s v=""/>
    <n v="212070.84"/>
    <n v="47674.84"/>
  </r>
  <r>
    <x v="761"/>
    <s v="Oliver Moua"/>
    <x v="30"/>
    <x v="0"/>
    <s v="Corporate"/>
    <x v="1"/>
    <x v="1"/>
    <x v="7"/>
    <x v="9"/>
    <d v="2021-06-28T00:00:00"/>
    <n v="71234"/>
    <n v="0"/>
    <x v="0"/>
    <s v="Seattle"/>
    <s v=""/>
    <s v=""/>
    <n v="71234"/>
    <n v="0"/>
  </r>
  <r>
    <x v="762"/>
    <s v="Wesley Doan"/>
    <x v="6"/>
    <x v="1"/>
    <s v="Corporate"/>
    <x v="1"/>
    <x v="1"/>
    <x v="20"/>
    <x v="18"/>
    <d v="2004-04-19T00:00:00"/>
    <n v="122487"/>
    <n v="0.08"/>
    <x v="1"/>
    <s v="Shanghai"/>
    <s v=""/>
    <s v=""/>
    <n v="132285.96"/>
    <n v="9798.9600000000009"/>
  </r>
  <r>
    <x v="763"/>
    <s v="Nova Hsu"/>
    <x v="6"/>
    <x v="4"/>
    <s v="Speciality Products"/>
    <x v="0"/>
    <x v="1"/>
    <x v="24"/>
    <x v="5"/>
    <d v="2017-01-03T00:00:00"/>
    <n v="101870"/>
    <n v="0.1"/>
    <x v="0"/>
    <s v="Phoenix"/>
    <s v=""/>
    <s v=""/>
    <n v="112057"/>
    <n v="10187"/>
  </r>
  <r>
    <x v="764"/>
    <s v="Levi Moreno"/>
    <x v="28"/>
    <x v="0"/>
    <s v="Research &amp; Development"/>
    <x v="1"/>
    <x v="3"/>
    <x v="14"/>
    <x v="6"/>
    <d v="2020-06-27T00:00:00"/>
    <n v="40316"/>
    <n v="0"/>
    <x v="2"/>
    <s v="Manaus"/>
    <s v=""/>
    <s v=""/>
    <n v="40316"/>
    <n v="0"/>
  </r>
  <r>
    <x v="765"/>
    <s v="Gianna Ha"/>
    <x v="6"/>
    <x v="0"/>
    <s v="Research &amp; Development"/>
    <x v="0"/>
    <x v="1"/>
    <x v="0"/>
    <x v="17"/>
    <d v="2005-02-08T00:00:00"/>
    <n v="115145"/>
    <n v="0.05"/>
    <x v="1"/>
    <s v="Chongqing"/>
    <s v=""/>
    <s v=""/>
    <n v="120902.25"/>
    <n v="5757.25"/>
  </r>
  <r>
    <x v="766"/>
    <s v="Lillian Gonzales"/>
    <x v="21"/>
    <x v="0"/>
    <s v="Manufacturing"/>
    <x v="0"/>
    <x v="3"/>
    <x v="19"/>
    <x v="8"/>
    <d v="2009-03-13T00:00:00"/>
    <n v="62335"/>
    <n v="0"/>
    <x v="2"/>
    <s v="Manaus"/>
    <s v=""/>
    <s v=""/>
    <n v="62335"/>
    <n v="0"/>
  </r>
  <r>
    <x v="767"/>
    <s v="Ezra Singh"/>
    <x v="7"/>
    <x v="1"/>
    <s v="Manufacturing"/>
    <x v="1"/>
    <x v="1"/>
    <x v="16"/>
    <x v="2"/>
    <d v="2006-05-10T00:00:00"/>
    <n v="41561"/>
    <n v="0"/>
    <x v="0"/>
    <s v="Austin"/>
    <s v=""/>
    <s v=""/>
    <n v="41561"/>
    <n v="0"/>
  </r>
  <r>
    <x v="768"/>
    <s v="Audrey Patel"/>
    <x v="0"/>
    <x v="1"/>
    <s v="Speciality Products"/>
    <x v="0"/>
    <x v="1"/>
    <x v="17"/>
    <x v="24"/>
    <d v="2011-04-24T00:00:00"/>
    <n v="131183"/>
    <n v="0.14000000000000001"/>
    <x v="1"/>
    <s v="Shanghai"/>
    <s v="2016"/>
    <d v="2016-03-16T00:00:00"/>
    <n v="149548.62"/>
    <n v="18365.620000000003"/>
  </r>
  <r>
    <x v="428"/>
    <s v="Brooklyn Cho"/>
    <x v="1"/>
    <x v="0"/>
    <s v="Manufacturing"/>
    <x v="0"/>
    <x v="1"/>
    <x v="15"/>
    <x v="12"/>
    <d v="2002-07-08T00:00:00"/>
    <n v="92655"/>
    <n v="0"/>
    <x v="1"/>
    <s v="Chengdu"/>
    <s v=""/>
    <s v=""/>
    <n v="92655"/>
    <n v="0"/>
  </r>
  <r>
    <x v="692"/>
    <s v="Piper Ramos"/>
    <x v="0"/>
    <x v="2"/>
    <s v="Manufacturing"/>
    <x v="0"/>
    <x v="3"/>
    <x v="37"/>
    <x v="19"/>
    <d v="1996-04-02T00:00:00"/>
    <n v="157057"/>
    <n v="0.12"/>
    <x v="0"/>
    <s v="Miami"/>
    <s v=""/>
    <s v=""/>
    <n v="175903.84"/>
    <n v="18846.84"/>
  </r>
  <r>
    <x v="769"/>
    <s v="Eleanor Williams"/>
    <x v="14"/>
    <x v="0"/>
    <s v="Speciality Products"/>
    <x v="0"/>
    <x v="2"/>
    <x v="22"/>
    <x v="17"/>
    <d v="2005-02-09T00:00:00"/>
    <n v="64462"/>
    <n v="0"/>
    <x v="0"/>
    <s v="Chicago"/>
    <s v=""/>
    <s v=""/>
    <n v="64462"/>
    <n v="0"/>
  </r>
  <r>
    <x v="770"/>
    <s v="Melody Grant"/>
    <x v="10"/>
    <x v="5"/>
    <s v="Corporate"/>
    <x v="0"/>
    <x v="2"/>
    <x v="12"/>
    <x v="17"/>
    <d v="2005-10-07T00:00:00"/>
    <n v="79352"/>
    <n v="0"/>
    <x v="0"/>
    <s v="Seattle"/>
    <s v=""/>
    <s v=""/>
    <n v="79352"/>
    <n v="0"/>
  </r>
  <r>
    <x v="771"/>
    <s v="Paisley Sanders"/>
    <x v="0"/>
    <x v="6"/>
    <s v="Speciality Products"/>
    <x v="0"/>
    <x v="2"/>
    <x v="0"/>
    <x v="23"/>
    <d v="2001-03-27T00:00:00"/>
    <n v="157812"/>
    <n v="0.11"/>
    <x v="0"/>
    <s v="Miami"/>
    <s v=""/>
    <s v=""/>
    <n v="175171.32"/>
    <n v="17359.32"/>
  </r>
  <r>
    <x v="772"/>
    <s v="Santiago f Gray"/>
    <x v="10"/>
    <x v="5"/>
    <s v="Corporate"/>
    <x v="1"/>
    <x v="2"/>
    <x v="5"/>
    <x v="7"/>
    <d v="2018-09-11T00:00:00"/>
    <n v="80745"/>
    <n v="0"/>
    <x v="0"/>
    <s v="Chicago"/>
    <s v=""/>
    <s v=""/>
    <n v="80745"/>
    <n v="0"/>
  </r>
  <r>
    <x v="773"/>
    <s v="Josephine Richardson"/>
    <x v="27"/>
    <x v="0"/>
    <s v="Manufacturing"/>
    <x v="0"/>
    <x v="2"/>
    <x v="4"/>
    <x v="19"/>
    <d v="1996-02-18T00:00:00"/>
    <n v="75354"/>
    <n v="0"/>
    <x v="0"/>
    <s v="Austin"/>
    <s v="1996"/>
    <d v="1996-12-14T00:00:00"/>
    <n v="75354"/>
    <n v="0"/>
  </r>
  <r>
    <x v="774"/>
    <s v="Jaxson Santiago"/>
    <x v="11"/>
    <x v="5"/>
    <s v="Research &amp; Development"/>
    <x v="1"/>
    <x v="3"/>
    <x v="16"/>
    <x v="7"/>
    <d v="2018-09-20T00:00:00"/>
    <n v="78938"/>
    <n v="0.14000000000000001"/>
    <x v="0"/>
    <s v="Phoenix"/>
    <s v=""/>
    <s v=""/>
    <n v="89989.32"/>
    <n v="11051.320000000002"/>
  </r>
  <r>
    <x v="775"/>
    <s v="Lincoln Ramos"/>
    <x v="19"/>
    <x v="5"/>
    <s v="Corporate"/>
    <x v="1"/>
    <x v="3"/>
    <x v="1"/>
    <x v="20"/>
    <d v="2008-09-10T00:00:00"/>
    <n v="96313"/>
    <n v="0"/>
    <x v="0"/>
    <s v="Austin"/>
    <s v=""/>
    <s v=""/>
    <n v="96313"/>
    <n v="0"/>
  </r>
  <r>
    <x v="776"/>
    <s v="Dylan Campbell"/>
    <x v="2"/>
    <x v="5"/>
    <s v="Speciality Products"/>
    <x v="1"/>
    <x v="2"/>
    <x v="15"/>
    <x v="22"/>
    <d v="2010-11-29T00:00:00"/>
    <n v="153767"/>
    <n v="0.27"/>
    <x v="0"/>
    <s v="Phoenix"/>
    <s v=""/>
    <s v=""/>
    <n v="195284.09"/>
    <n v="41517.090000000004"/>
  </r>
  <r>
    <x v="614"/>
    <s v="Olivia Gray"/>
    <x v="6"/>
    <x v="6"/>
    <s v="Research &amp; Development"/>
    <x v="0"/>
    <x v="0"/>
    <x v="34"/>
    <x v="16"/>
    <d v="2015-09-19T00:00:00"/>
    <n v="103423"/>
    <n v="0.06"/>
    <x v="0"/>
    <s v="Columbus"/>
    <s v=""/>
    <s v=""/>
    <n v="109628.38"/>
    <n v="6205.38"/>
  </r>
  <r>
    <x v="777"/>
    <s v="Emery Doan"/>
    <x v="8"/>
    <x v="5"/>
    <s v="Corporate"/>
    <x v="0"/>
    <x v="1"/>
    <x v="6"/>
    <x v="9"/>
    <d v="2021-06-23T00:00:00"/>
    <n v="86464"/>
    <n v="0"/>
    <x v="1"/>
    <s v="Shanghai"/>
    <s v=""/>
    <s v=""/>
    <n v="86464"/>
    <n v="0"/>
  </r>
  <r>
    <x v="778"/>
    <s v="Caroline Perez"/>
    <x v="8"/>
    <x v="5"/>
    <s v="Corporate"/>
    <x v="0"/>
    <x v="3"/>
    <x v="7"/>
    <x v="7"/>
    <d v="2018-01-14T00:00:00"/>
    <n v="80516"/>
    <n v="0"/>
    <x v="2"/>
    <s v="Sao Paulo"/>
    <s v=""/>
    <s v=""/>
    <n v="80516"/>
    <n v="0"/>
  </r>
  <r>
    <x v="779"/>
    <s v="Genesis Woods"/>
    <x v="6"/>
    <x v="4"/>
    <s v="Speciality Products"/>
    <x v="0"/>
    <x v="0"/>
    <x v="29"/>
    <x v="11"/>
    <d v="2013-08-21T00:00:00"/>
    <n v="105390"/>
    <n v="0.06"/>
    <x v="0"/>
    <s v="Columbus"/>
    <s v=""/>
    <s v=""/>
    <n v="111713.4"/>
    <n v="6323.4"/>
  </r>
  <r>
    <x v="780"/>
    <s v="Ruby Sun"/>
    <x v="21"/>
    <x v="0"/>
    <s v="Manufacturing"/>
    <x v="0"/>
    <x v="1"/>
    <x v="2"/>
    <x v="9"/>
    <d v="2021-09-06T00:00:00"/>
    <n v="83418"/>
    <n v="0"/>
    <x v="1"/>
    <s v="Shanghai"/>
    <s v=""/>
    <s v=""/>
    <n v="83418"/>
    <n v="0"/>
  </r>
  <r>
    <x v="781"/>
    <s v="Nevaeh James"/>
    <x v="29"/>
    <x v="0"/>
    <s v="Speciality Products"/>
    <x v="0"/>
    <x v="2"/>
    <x v="15"/>
    <x v="5"/>
    <d v="2017-11-03T00:00:00"/>
    <n v="66660"/>
    <n v="0"/>
    <x v="0"/>
    <s v="Austin"/>
    <s v=""/>
    <s v=""/>
    <n v="66660"/>
    <n v="0"/>
  </r>
  <r>
    <x v="580"/>
    <s v="Parker Sandoval"/>
    <x v="6"/>
    <x v="4"/>
    <s v="Speciality Products"/>
    <x v="1"/>
    <x v="3"/>
    <x v="1"/>
    <x v="16"/>
    <d v="2015-06-10T00:00:00"/>
    <n v="101985"/>
    <n v="7.0000000000000007E-2"/>
    <x v="0"/>
    <s v="Miami"/>
    <s v=""/>
    <s v=""/>
    <n v="109123.95"/>
    <n v="7138.9500000000007"/>
  </r>
  <r>
    <x v="782"/>
    <s v="Austin Rojas"/>
    <x v="9"/>
    <x v="1"/>
    <s v="Corporate"/>
    <x v="1"/>
    <x v="3"/>
    <x v="7"/>
    <x v="7"/>
    <d v="2018-12-05T00:00:00"/>
    <n v="199504"/>
    <n v="0.3"/>
    <x v="0"/>
    <s v="Austin"/>
    <s v=""/>
    <s v=""/>
    <n v="259355.2"/>
    <n v="59851.199999999997"/>
  </r>
  <r>
    <x v="783"/>
    <s v="Vivian Espinoza"/>
    <x v="0"/>
    <x v="2"/>
    <s v="Corporate"/>
    <x v="0"/>
    <x v="3"/>
    <x v="27"/>
    <x v="2"/>
    <d v="2006-10-05T00:00:00"/>
    <n v="147966"/>
    <n v="0.11"/>
    <x v="2"/>
    <s v="Rio de Janerio"/>
    <s v="2019"/>
    <d v="2019-05-23T00:00:00"/>
    <n v="164242.26"/>
    <n v="16276.26"/>
  </r>
  <r>
    <x v="106"/>
    <s v="Cooper Gupta"/>
    <x v="20"/>
    <x v="4"/>
    <s v="Speciality Products"/>
    <x v="1"/>
    <x v="1"/>
    <x v="32"/>
    <x v="15"/>
    <d v="2014-06-20T00:00:00"/>
    <n v="41728"/>
    <n v="0"/>
    <x v="1"/>
    <s v="Chongqing"/>
    <s v=""/>
    <s v=""/>
    <n v="41728"/>
    <n v="0"/>
  </r>
  <r>
    <x v="665"/>
    <s v="Axel Santos"/>
    <x v="4"/>
    <x v="3"/>
    <s v="Speciality Products"/>
    <x v="1"/>
    <x v="3"/>
    <x v="39"/>
    <x v="24"/>
    <d v="2011-02-17T00:00:00"/>
    <n v="94422"/>
    <n v="0"/>
    <x v="0"/>
    <s v="Phoenix"/>
    <s v=""/>
    <s v=""/>
    <n v="94422"/>
    <n v="0"/>
  </r>
  <r>
    <x v="784"/>
    <s v="Samuel Song"/>
    <x v="2"/>
    <x v="2"/>
    <s v="Corporate"/>
    <x v="1"/>
    <x v="1"/>
    <x v="11"/>
    <x v="16"/>
    <d v="2015-06-29T00:00:00"/>
    <n v="191026"/>
    <n v="0.16"/>
    <x v="0"/>
    <s v="Columbus"/>
    <s v=""/>
    <s v=""/>
    <n v="221590.16"/>
    <n v="30564.16"/>
  </r>
  <r>
    <x v="785"/>
    <s v="Aiden Silva"/>
    <x v="9"/>
    <x v="0"/>
    <s v="Research &amp; Development"/>
    <x v="1"/>
    <x v="3"/>
    <x v="34"/>
    <x v="22"/>
    <d v="2010-11-29T00:00:00"/>
    <n v="186725"/>
    <n v="0.32"/>
    <x v="2"/>
    <s v="Manaus"/>
    <s v=""/>
    <s v=""/>
    <n v="246477"/>
    <n v="59752"/>
  </r>
  <r>
    <x v="786"/>
    <s v="Eliana Allen"/>
    <x v="20"/>
    <x v="4"/>
    <s v="Research &amp; Development"/>
    <x v="0"/>
    <x v="2"/>
    <x v="16"/>
    <x v="8"/>
    <d v="2009-08-20T00:00:00"/>
    <n v="52800"/>
    <n v="0"/>
    <x v="0"/>
    <s v="Phoenix"/>
    <s v=""/>
    <s v=""/>
    <n v="52800"/>
    <n v="0"/>
  </r>
  <r>
    <x v="787"/>
    <s v="Grayson James"/>
    <x v="19"/>
    <x v="5"/>
    <s v="Speciality Products"/>
    <x v="1"/>
    <x v="2"/>
    <x v="36"/>
    <x v="22"/>
    <d v="2010-12-05T00:00:00"/>
    <n v="113982"/>
    <n v="0"/>
    <x v="0"/>
    <s v="Seattle"/>
    <s v=""/>
    <s v=""/>
    <n v="113982"/>
    <n v="0"/>
  </r>
  <r>
    <x v="788"/>
    <s v="Hailey Yee"/>
    <x v="5"/>
    <x v="2"/>
    <s v="Research &amp; Development"/>
    <x v="0"/>
    <x v="1"/>
    <x v="36"/>
    <x v="9"/>
    <d v="2021-03-16T00:00:00"/>
    <n v="56239"/>
    <n v="0"/>
    <x v="1"/>
    <s v="Chongqing"/>
    <s v=""/>
    <s v=""/>
    <n v="56239"/>
    <n v="0"/>
  </r>
  <r>
    <x v="170"/>
    <s v="Ian Vargas"/>
    <x v="7"/>
    <x v="2"/>
    <s v="Manufacturing"/>
    <x v="1"/>
    <x v="3"/>
    <x v="3"/>
    <x v="9"/>
    <d v="2021-03-02T00:00:00"/>
    <n v="44732"/>
    <n v="0"/>
    <x v="2"/>
    <s v="Rio de Janerio"/>
    <s v=""/>
    <s v=""/>
    <n v="44732"/>
    <n v="0"/>
  </r>
  <r>
    <x v="789"/>
    <s v="John Trinh"/>
    <x v="2"/>
    <x v="6"/>
    <s v="Corporate"/>
    <x v="1"/>
    <x v="1"/>
    <x v="37"/>
    <x v="15"/>
    <d v="2014-06-26T00:00:00"/>
    <n v="153961"/>
    <n v="0.25"/>
    <x v="1"/>
    <s v="Shanghai"/>
    <s v=""/>
    <s v=""/>
    <n v="192451.25"/>
    <n v="38490.25"/>
  </r>
  <r>
    <x v="551"/>
    <s v="Sofia Trinh"/>
    <x v="23"/>
    <x v="0"/>
    <s v="Speciality Products"/>
    <x v="0"/>
    <x v="1"/>
    <x v="15"/>
    <x v="2"/>
    <d v="2006-12-18T00:00:00"/>
    <n v="68337"/>
    <n v="0"/>
    <x v="1"/>
    <s v="Chongqing"/>
    <s v=""/>
    <s v=""/>
    <n v="68337"/>
    <n v="0"/>
  </r>
  <r>
    <x v="790"/>
    <s v="Santiago f Moua"/>
    <x v="0"/>
    <x v="4"/>
    <s v="Corporate"/>
    <x v="1"/>
    <x v="1"/>
    <x v="15"/>
    <x v="22"/>
    <d v="2010-05-07T00:00:00"/>
    <n v="145093"/>
    <n v="0.12"/>
    <x v="0"/>
    <s v="Chicago"/>
    <s v=""/>
    <s v=""/>
    <n v="162504.16"/>
    <n v="17411.16"/>
  </r>
  <r>
    <x v="791"/>
    <s v="Layla Collins"/>
    <x v="30"/>
    <x v="0"/>
    <s v="Speciality Products"/>
    <x v="0"/>
    <x v="2"/>
    <x v="3"/>
    <x v="9"/>
    <d v="2021-03-11T00:00:00"/>
    <n v="74170"/>
    <n v="0"/>
    <x v="0"/>
    <s v="Austin"/>
    <s v=""/>
    <s v=""/>
    <n v="74170"/>
    <n v="0"/>
  </r>
  <r>
    <x v="792"/>
    <s v="Jaxon Powell"/>
    <x v="17"/>
    <x v="5"/>
    <s v="Research &amp; Development"/>
    <x v="1"/>
    <x v="2"/>
    <x v="1"/>
    <x v="19"/>
    <d v="1996-03-29T00:00:00"/>
    <n v="62605"/>
    <n v="0"/>
    <x v="0"/>
    <s v="Austin"/>
    <s v=""/>
    <s v=""/>
    <n v="62605"/>
    <n v="0"/>
  </r>
  <r>
    <x v="793"/>
    <s v="Naomi Washington"/>
    <x v="6"/>
    <x v="0"/>
    <s v="Speciality Products"/>
    <x v="0"/>
    <x v="2"/>
    <x v="10"/>
    <x v="6"/>
    <d v="2020-03-13T00:00:00"/>
    <n v="107195"/>
    <n v="0.09"/>
    <x v="0"/>
    <s v="Austin"/>
    <s v=""/>
    <s v=""/>
    <n v="116842.55"/>
    <n v="9647.5499999999993"/>
  </r>
  <r>
    <x v="755"/>
    <s v="Ryan Holmes"/>
    <x v="0"/>
    <x v="6"/>
    <s v="Speciality Products"/>
    <x v="1"/>
    <x v="2"/>
    <x v="15"/>
    <x v="7"/>
    <d v="2018-01-11T00:00:00"/>
    <n v="127422"/>
    <n v="0.15"/>
    <x v="0"/>
    <s v="Columbus"/>
    <s v=""/>
    <s v=""/>
    <n v="146535.29999999999"/>
    <n v="19113.3"/>
  </r>
  <r>
    <x v="794"/>
    <s v="Bella Holmes"/>
    <x v="2"/>
    <x v="3"/>
    <s v="Research &amp; Development"/>
    <x v="0"/>
    <x v="2"/>
    <x v="25"/>
    <x v="5"/>
    <d v="2017-06-26T00:00:00"/>
    <n v="161269"/>
    <n v="0.27"/>
    <x v="0"/>
    <s v="Miami"/>
    <s v=""/>
    <s v=""/>
    <n v="204811.63"/>
    <n v="43542.630000000005"/>
  </r>
  <r>
    <x v="795"/>
    <s v="Hailey Sanchez"/>
    <x v="9"/>
    <x v="6"/>
    <s v="Corporate"/>
    <x v="0"/>
    <x v="3"/>
    <x v="24"/>
    <x v="15"/>
    <d v="2014-02-05T00:00:00"/>
    <n v="203445"/>
    <n v="0.34"/>
    <x v="2"/>
    <s v="Manaus"/>
    <s v=""/>
    <s v=""/>
    <n v="272616.3"/>
    <n v="69171.3"/>
  </r>
  <r>
    <x v="796"/>
    <s v="Sofia Yoon"/>
    <x v="0"/>
    <x v="4"/>
    <s v="Research &amp; Development"/>
    <x v="0"/>
    <x v="1"/>
    <x v="17"/>
    <x v="24"/>
    <d v="2011-01-17T00:00:00"/>
    <n v="131353"/>
    <n v="0.11"/>
    <x v="1"/>
    <s v="Shanghai"/>
    <s v=""/>
    <s v=""/>
    <n v="145801.82999999999"/>
    <n v="14448.83"/>
  </r>
  <r>
    <x v="797"/>
    <s v="Eli Rahman"/>
    <x v="31"/>
    <x v="0"/>
    <s v="Manufacturing"/>
    <x v="1"/>
    <x v="1"/>
    <x v="15"/>
    <x v="22"/>
    <d v="2010-03-16T00:00:00"/>
    <n v="88182"/>
    <n v="0"/>
    <x v="1"/>
    <s v="Chengdu"/>
    <s v=""/>
    <s v=""/>
    <n v="88182"/>
    <n v="0"/>
  </r>
  <r>
    <x v="798"/>
    <s v="Christopher Howard"/>
    <x v="14"/>
    <x v="0"/>
    <s v="Speciality Products"/>
    <x v="1"/>
    <x v="2"/>
    <x v="22"/>
    <x v="3"/>
    <d v="2019-08-26T00:00:00"/>
    <n v="75780"/>
    <n v="0"/>
    <x v="0"/>
    <s v="Seattle"/>
    <s v=""/>
    <s v=""/>
    <n v="75780"/>
    <n v="0"/>
  </r>
  <r>
    <x v="799"/>
    <s v="Alice Mehta"/>
    <x v="13"/>
    <x v="2"/>
    <s v="Research &amp; Development"/>
    <x v="0"/>
    <x v="1"/>
    <x v="15"/>
    <x v="3"/>
    <d v="2019-04-02T00:00:00"/>
    <n v="52621"/>
    <n v="0"/>
    <x v="1"/>
    <s v="Beijing"/>
    <s v=""/>
    <s v=""/>
    <n v="52621"/>
    <n v="0"/>
  </r>
  <r>
    <x v="800"/>
    <s v="Cooper Yoon"/>
    <x v="11"/>
    <x v="5"/>
    <s v="Research &amp; Development"/>
    <x v="1"/>
    <x v="1"/>
    <x v="33"/>
    <x v="7"/>
    <d v="2018-02-15T00:00:00"/>
    <n v="106079"/>
    <n v="0.14000000000000001"/>
    <x v="0"/>
    <s v="Austin"/>
    <s v="2021"/>
    <d v="2021-04-09T00:00:00"/>
    <n v="120930.06"/>
    <n v="14851.060000000001"/>
  </r>
  <r>
    <x v="801"/>
    <s v="John Delgado"/>
    <x v="21"/>
    <x v="0"/>
    <s v="Corporate"/>
    <x v="1"/>
    <x v="3"/>
    <x v="23"/>
    <x v="5"/>
    <d v="2017-02-11T00:00:00"/>
    <n v="92058"/>
    <n v="0"/>
    <x v="0"/>
    <s v="Austin"/>
    <s v=""/>
    <s v=""/>
    <n v="92058"/>
    <n v="0"/>
  </r>
  <r>
    <x v="802"/>
    <s v="Jaxson Liang"/>
    <x v="17"/>
    <x v="5"/>
    <s v="Manufacturing"/>
    <x v="1"/>
    <x v="1"/>
    <x v="14"/>
    <x v="3"/>
    <d v="2019-03-03T00:00:00"/>
    <n v="67114"/>
    <n v="0"/>
    <x v="0"/>
    <s v="Phoenix"/>
    <s v=""/>
    <s v=""/>
    <n v="67114"/>
    <n v="0"/>
  </r>
  <r>
    <x v="803"/>
    <s v="Caroline Santos"/>
    <x v="13"/>
    <x v="1"/>
    <s v="Research &amp; Development"/>
    <x v="0"/>
    <x v="3"/>
    <x v="6"/>
    <x v="6"/>
    <d v="2020-07-12T00:00:00"/>
    <n v="56565"/>
    <n v="0"/>
    <x v="2"/>
    <s v="Sao Paulo"/>
    <s v=""/>
    <s v=""/>
    <n v="56565"/>
    <n v="0"/>
  </r>
  <r>
    <x v="804"/>
    <s v="Lily Henderson"/>
    <x v="16"/>
    <x v="4"/>
    <s v="Manufacturing"/>
    <x v="0"/>
    <x v="2"/>
    <x v="22"/>
    <x v="24"/>
    <d v="2011-05-20T00:00:00"/>
    <n v="64937"/>
    <n v="0"/>
    <x v="0"/>
    <s v="Phoenix"/>
    <s v=""/>
    <s v=""/>
    <n v="64937"/>
    <n v="0"/>
  </r>
  <r>
    <x v="805"/>
    <s v="Hannah Martinez"/>
    <x v="6"/>
    <x v="6"/>
    <s v="Manufacturing"/>
    <x v="0"/>
    <x v="3"/>
    <x v="13"/>
    <x v="2"/>
    <d v="2006-09-07T00:00:00"/>
    <n v="127626"/>
    <n v="0.1"/>
    <x v="0"/>
    <s v="Miami"/>
    <s v=""/>
    <s v=""/>
    <n v="140388.6"/>
    <n v="12762.6"/>
  </r>
  <r>
    <x v="806"/>
    <s v="William Phillips"/>
    <x v="23"/>
    <x v="0"/>
    <s v="Corporate"/>
    <x v="1"/>
    <x v="0"/>
    <x v="22"/>
    <x v="18"/>
    <d v="2004-01-27T00:00:00"/>
    <n v="88478"/>
    <n v="0"/>
    <x v="0"/>
    <s v="Austin"/>
    <s v=""/>
    <s v=""/>
    <n v="88478"/>
    <n v="0"/>
  </r>
  <r>
    <x v="807"/>
    <s v="Eliza Zheng"/>
    <x v="3"/>
    <x v="0"/>
    <s v="Speciality Products"/>
    <x v="0"/>
    <x v="1"/>
    <x v="35"/>
    <x v="15"/>
    <d v="2014-04-20T00:00:00"/>
    <n v="91679"/>
    <n v="7.0000000000000007E-2"/>
    <x v="1"/>
    <s v="Chongqing"/>
    <s v=""/>
    <s v=""/>
    <n v="98096.53"/>
    <n v="6417.5300000000007"/>
  </r>
  <r>
    <x v="808"/>
    <s v="John Dang"/>
    <x v="2"/>
    <x v="2"/>
    <s v="Corporate"/>
    <x v="1"/>
    <x v="1"/>
    <x v="32"/>
    <x v="27"/>
    <d v="1992-03-19T00:00:00"/>
    <n v="199848"/>
    <n v="0.16"/>
    <x v="1"/>
    <s v="Chongqing"/>
    <s v=""/>
    <s v=""/>
    <n v="231823.68"/>
    <n v="31975.68"/>
  </r>
  <r>
    <x v="809"/>
    <s v="Joshua Yang"/>
    <x v="24"/>
    <x v="0"/>
    <s v="Manufacturing"/>
    <x v="1"/>
    <x v="1"/>
    <x v="8"/>
    <x v="7"/>
    <d v="2018-11-10T00:00:00"/>
    <n v="61944"/>
    <n v="0"/>
    <x v="1"/>
    <s v="Shanghai"/>
    <s v=""/>
    <s v=""/>
    <n v="61944"/>
    <n v="0"/>
  </r>
  <r>
    <x v="810"/>
    <s v="Hazel Young"/>
    <x v="0"/>
    <x v="2"/>
    <s v="Speciality Products"/>
    <x v="0"/>
    <x v="0"/>
    <x v="23"/>
    <x v="5"/>
    <d v="2017-08-13T00:00:00"/>
    <n v="154624"/>
    <n v="0.15"/>
    <x v="0"/>
    <s v="Austin"/>
    <s v=""/>
    <s v=""/>
    <n v="177817.60000000001"/>
    <n v="23193.599999999999"/>
  </r>
  <r>
    <x v="811"/>
    <s v="Thomas Jung"/>
    <x v="4"/>
    <x v="3"/>
    <s v="Research &amp; Development"/>
    <x v="1"/>
    <x v="1"/>
    <x v="2"/>
    <x v="8"/>
    <d v="2009-10-23T00:00:00"/>
    <n v="79447"/>
    <n v="0"/>
    <x v="1"/>
    <s v="Shanghai"/>
    <s v=""/>
    <s v=""/>
    <n v="79447"/>
    <n v="0"/>
  </r>
  <r>
    <x v="812"/>
    <s v="Xavier Perez"/>
    <x v="4"/>
    <x v="2"/>
    <s v="Manufacturing"/>
    <x v="1"/>
    <x v="3"/>
    <x v="10"/>
    <x v="25"/>
    <d v="1998-02-26T00:00:00"/>
    <n v="71111"/>
    <n v="0"/>
    <x v="2"/>
    <s v="Rio de Janerio"/>
    <s v=""/>
    <s v=""/>
    <n v="71111"/>
    <n v="0"/>
  </r>
  <r>
    <x v="813"/>
    <s v="Elijah Coleman"/>
    <x v="0"/>
    <x v="2"/>
    <s v="Research &amp; Development"/>
    <x v="1"/>
    <x v="2"/>
    <x v="26"/>
    <x v="15"/>
    <d v="2014-10-19T00:00:00"/>
    <n v="159538"/>
    <n v="0.11"/>
    <x v="0"/>
    <s v="Miami"/>
    <s v=""/>
    <s v=""/>
    <n v="177087.18"/>
    <n v="17549.18"/>
  </r>
  <r>
    <x v="632"/>
    <s v="Clara Sanchez"/>
    <x v="8"/>
    <x v="5"/>
    <s v="Corporate"/>
    <x v="0"/>
    <x v="3"/>
    <x v="40"/>
    <x v="7"/>
    <d v="2018-10-02T00:00:00"/>
    <n v="111404"/>
    <n v="0"/>
    <x v="2"/>
    <s v="Rio de Janerio"/>
    <s v=""/>
    <s v=""/>
    <n v="111404"/>
    <n v="0"/>
  </r>
  <r>
    <x v="814"/>
    <s v="Isaac Stewart"/>
    <x v="2"/>
    <x v="6"/>
    <s v="Speciality Products"/>
    <x v="1"/>
    <x v="2"/>
    <x v="6"/>
    <x v="6"/>
    <d v="2020-08-15T00:00:00"/>
    <n v="172007"/>
    <n v="0.26"/>
    <x v="0"/>
    <s v="Miami"/>
    <s v=""/>
    <s v=""/>
    <n v="216728.82"/>
    <n v="44721.82"/>
  </r>
  <r>
    <x v="815"/>
    <s v="Claire Romero"/>
    <x v="9"/>
    <x v="6"/>
    <s v="Manufacturing"/>
    <x v="0"/>
    <x v="3"/>
    <x v="17"/>
    <x v="24"/>
    <d v="2011-07-21T00:00:00"/>
    <n v="219474"/>
    <n v="0.36"/>
    <x v="2"/>
    <s v="Manaus"/>
    <s v=""/>
    <s v=""/>
    <n v="298484.64"/>
    <n v="79010.64"/>
  </r>
  <r>
    <x v="816"/>
    <s v="Andrew Coleman"/>
    <x v="2"/>
    <x v="1"/>
    <s v="Corporate"/>
    <x v="1"/>
    <x v="2"/>
    <x v="12"/>
    <x v="3"/>
    <d v="2019-05-15T00:00:00"/>
    <n v="174415"/>
    <n v="0.23"/>
    <x v="0"/>
    <s v="Miami"/>
    <s v=""/>
    <s v=""/>
    <n v="214530.45"/>
    <n v="40115.450000000004"/>
  </r>
  <r>
    <x v="817"/>
    <s v="Riley Rojas"/>
    <x v="23"/>
    <x v="0"/>
    <s v="Speciality Products"/>
    <x v="0"/>
    <x v="3"/>
    <x v="9"/>
    <x v="9"/>
    <d v="2021-01-21T00:00:00"/>
    <n v="90333"/>
    <n v="0"/>
    <x v="2"/>
    <s v="Rio de Janerio"/>
    <s v=""/>
    <s v=""/>
    <n v="90333"/>
    <n v="0"/>
  </r>
  <r>
    <x v="818"/>
    <s v="Landon Thao"/>
    <x v="16"/>
    <x v="4"/>
    <s v="Speciality Products"/>
    <x v="1"/>
    <x v="1"/>
    <x v="6"/>
    <x v="9"/>
    <d v="2021-01-21T00:00:00"/>
    <n v="67299"/>
    <n v="0"/>
    <x v="0"/>
    <s v="Phoenix"/>
    <s v=""/>
    <s v=""/>
    <n v="67299"/>
    <n v="0"/>
  </r>
  <r>
    <x v="819"/>
    <s v="Hadley Ford"/>
    <x v="28"/>
    <x v="0"/>
    <s v="Research &amp; Development"/>
    <x v="0"/>
    <x v="2"/>
    <x v="27"/>
    <x v="17"/>
    <d v="2005-02-23T00:00:00"/>
    <n v="45286"/>
    <n v="0"/>
    <x v="0"/>
    <s v="Chicago"/>
    <s v=""/>
    <s v=""/>
    <n v="45286"/>
    <n v="0"/>
  </r>
  <r>
    <x v="529"/>
    <s v="Austin Brown"/>
    <x v="2"/>
    <x v="6"/>
    <s v="Research &amp; Development"/>
    <x v="1"/>
    <x v="2"/>
    <x v="35"/>
    <x v="26"/>
    <d v="2007-08-08T00:00:00"/>
    <n v="194723"/>
    <n v="0.25"/>
    <x v="0"/>
    <s v="Phoenix"/>
    <s v=""/>
    <s v=""/>
    <n v="243403.75"/>
    <n v="48680.75"/>
  </r>
  <r>
    <x v="820"/>
    <s v="Christian Fong"/>
    <x v="6"/>
    <x v="2"/>
    <s v="Research &amp; Development"/>
    <x v="1"/>
    <x v="1"/>
    <x v="37"/>
    <x v="14"/>
    <d v="2012-08-10T00:00:00"/>
    <n v="109850"/>
    <n v="7.0000000000000007E-2"/>
    <x v="1"/>
    <s v="Beijing"/>
    <s v="2020"/>
    <d v="2020-02-04T00:00:00"/>
    <n v="117539.5"/>
    <n v="7689.5000000000009"/>
  </r>
  <r>
    <x v="821"/>
    <s v="Hazel Alvarez"/>
    <x v="20"/>
    <x v="4"/>
    <s v="Research &amp; Development"/>
    <x v="0"/>
    <x v="3"/>
    <x v="39"/>
    <x v="15"/>
    <d v="2014-04-19T00:00:00"/>
    <n v="45295"/>
    <n v="0"/>
    <x v="2"/>
    <s v="Sao Paulo"/>
    <s v=""/>
    <s v=""/>
    <n v="45295"/>
    <n v="0"/>
  </r>
  <r>
    <x v="822"/>
    <s v="Isabella Bailey"/>
    <x v="32"/>
    <x v="0"/>
    <s v="Manufacturing"/>
    <x v="0"/>
    <x v="2"/>
    <x v="9"/>
    <x v="22"/>
    <d v="2010-08-23T00:00:00"/>
    <n v="61310"/>
    <n v="0"/>
    <x v="0"/>
    <s v="Phoenix"/>
    <s v=""/>
    <s v=""/>
    <n v="61310"/>
    <n v="0"/>
  </r>
  <r>
    <x v="164"/>
    <s v="Lincoln Huynh"/>
    <x v="27"/>
    <x v="0"/>
    <s v="Research &amp; Development"/>
    <x v="1"/>
    <x v="1"/>
    <x v="0"/>
    <x v="0"/>
    <d v="2016-11-09T00:00:00"/>
    <n v="87851"/>
    <n v="0"/>
    <x v="1"/>
    <s v="Chongqing"/>
    <s v=""/>
    <s v=""/>
    <n v="87851"/>
    <n v="0"/>
  </r>
  <r>
    <x v="823"/>
    <s v="Hadley Yee"/>
    <x v="20"/>
    <x v="4"/>
    <s v="Speciality Products"/>
    <x v="0"/>
    <x v="1"/>
    <x v="11"/>
    <x v="7"/>
    <d v="2018-03-12T00:00:00"/>
    <n v="47913"/>
    <n v="0"/>
    <x v="0"/>
    <s v="Seattle"/>
    <s v=""/>
    <s v=""/>
    <n v="47913"/>
    <n v="0"/>
  </r>
  <r>
    <x v="824"/>
    <s v="Julia Doan"/>
    <x v="20"/>
    <x v="4"/>
    <s v="Speciality Products"/>
    <x v="0"/>
    <x v="1"/>
    <x v="26"/>
    <x v="5"/>
    <d v="2017-09-07T00:00:00"/>
    <n v="46727"/>
    <n v="0"/>
    <x v="0"/>
    <s v="Columbus"/>
    <s v="2018"/>
    <d v="2018-05-31T00:00:00"/>
    <n v="46727"/>
    <n v="0"/>
  </r>
  <r>
    <x v="825"/>
    <s v="Dylan Ali"/>
    <x v="0"/>
    <x v="4"/>
    <s v="Speciality Products"/>
    <x v="1"/>
    <x v="1"/>
    <x v="5"/>
    <x v="9"/>
    <d v="2021-04-16T00:00:00"/>
    <n v="133400"/>
    <n v="0.11"/>
    <x v="0"/>
    <s v="Phoenix"/>
    <s v=""/>
    <s v=""/>
    <n v="148074"/>
    <n v="14674"/>
  </r>
  <r>
    <x v="826"/>
    <s v="Eloise Trinh"/>
    <x v="29"/>
    <x v="0"/>
    <s v="Speciality Products"/>
    <x v="0"/>
    <x v="1"/>
    <x v="38"/>
    <x v="6"/>
    <d v="2020-04-22T00:00:00"/>
    <n v="90535"/>
    <n v="0"/>
    <x v="0"/>
    <s v="Miami"/>
    <s v=""/>
    <s v=""/>
    <n v="90535"/>
    <n v="0"/>
  </r>
  <r>
    <x v="827"/>
    <s v="Dylan Kumar"/>
    <x v="4"/>
    <x v="6"/>
    <s v="Speciality Products"/>
    <x v="1"/>
    <x v="1"/>
    <x v="0"/>
    <x v="2"/>
    <d v="2006-07-11T00:00:00"/>
    <n v="93343"/>
    <n v="0"/>
    <x v="1"/>
    <s v="Chongqing"/>
    <s v=""/>
    <s v=""/>
    <n v="93343"/>
    <n v="0"/>
  </r>
  <r>
    <x v="825"/>
    <s v="Emily Gupta"/>
    <x v="16"/>
    <x v="4"/>
    <s v="Corporate"/>
    <x v="0"/>
    <x v="1"/>
    <x v="18"/>
    <x v="2"/>
    <d v="2006-02-23T00:00:00"/>
    <n v="63705"/>
    <n v="0"/>
    <x v="0"/>
    <s v="Miami"/>
    <s v=""/>
    <s v=""/>
    <n v="63705"/>
    <n v="0"/>
  </r>
  <r>
    <x v="828"/>
    <s v="Silas Rivera"/>
    <x v="9"/>
    <x v="2"/>
    <s v="Corporate"/>
    <x v="1"/>
    <x v="3"/>
    <x v="35"/>
    <x v="28"/>
    <d v="2000-02-28T00:00:00"/>
    <n v="258081"/>
    <n v="0.3"/>
    <x v="0"/>
    <s v="Chicago"/>
    <s v=""/>
    <s v=""/>
    <n v="335505.3"/>
    <n v="77424.3"/>
  </r>
  <r>
    <x v="829"/>
    <s v="Jackson Jordan"/>
    <x v="20"/>
    <x v="4"/>
    <s v="Research &amp; Development"/>
    <x v="1"/>
    <x v="0"/>
    <x v="35"/>
    <x v="6"/>
    <d v="2020-09-21T00:00:00"/>
    <n v="54654"/>
    <n v="0"/>
    <x v="0"/>
    <s v="Phoenix"/>
    <s v=""/>
    <s v=""/>
    <n v="54654"/>
    <n v="0"/>
  </r>
  <r>
    <x v="830"/>
    <s v="Isaac Joseph"/>
    <x v="7"/>
    <x v="2"/>
    <s v="Manufacturing"/>
    <x v="1"/>
    <x v="2"/>
    <x v="36"/>
    <x v="25"/>
    <d v="1998-09-24T00:00:00"/>
    <n v="58006"/>
    <n v="0"/>
    <x v="0"/>
    <s v="Seattle"/>
    <s v=""/>
    <s v=""/>
    <n v="58006"/>
    <n v="0"/>
  </r>
  <r>
    <x v="232"/>
    <s v="Hailey Lai"/>
    <x v="0"/>
    <x v="1"/>
    <s v="Manufacturing"/>
    <x v="0"/>
    <x v="1"/>
    <x v="34"/>
    <x v="24"/>
    <d v="2011-03-18T00:00:00"/>
    <n v="150034"/>
    <n v="0.12"/>
    <x v="1"/>
    <s v="Beijing"/>
    <s v=""/>
    <s v=""/>
    <n v="168038.08"/>
    <n v="18004.079999999998"/>
  </r>
  <r>
    <x v="792"/>
    <s v="Leilani Thao"/>
    <x v="2"/>
    <x v="4"/>
    <s v="Speciality Products"/>
    <x v="0"/>
    <x v="1"/>
    <x v="31"/>
    <x v="26"/>
    <d v="2007-05-30T00:00:00"/>
    <n v="198562"/>
    <n v="0.22"/>
    <x v="0"/>
    <s v="Seattle"/>
    <s v=""/>
    <s v=""/>
    <n v="242245.64"/>
    <n v="43683.64"/>
  </r>
  <r>
    <x v="831"/>
    <s v="Madeline Watson"/>
    <x v="5"/>
    <x v="2"/>
    <s v="Research &amp; Development"/>
    <x v="0"/>
    <x v="0"/>
    <x v="28"/>
    <x v="8"/>
    <d v="2009-05-27T00:00:00"/>
    <n v="62411"/>
    <n v="0"/>
    <x v="0"/>
    <s v="Miami"/>
    <s v="2021"/>
    <d v="2021-08-14T00:00:00"/>
    <n v="62411"/>
    <n v="0"/>
  </r>
  <r>
    <x v="832"/>
    <s v="Silas Huang"/>
    <x v="11"/>
    <x v="5"/>
    <s v="Research &amp; Development"/>
    <x v="1"/>
    <x v="1"/>
    <x v="4"/>
    <x v="27"/>
    <d v="1992-01-09T00:00:00"/>
    <n v="111299"/>
    <n v="0.12"/>
    <x v="0"/>
    <s v="Miami"/>
    <s v=""/>
    <s v=""/>
    <n v="124654.88"/>
    <n v="13355.88"/>
  </r>
  <r>
    <x v="724"/>
    <s v="Peyton Walker"/>
    <x v="7"/>
    <x v="6"/>
    <s v="Research &amp; Development"/>
    <x v="0"/>
    <x v="2"/>
    <x v="19"/>
    <x v="3"/>
    <d v="2019-07-13T00:00:00"/>
    <n v="41545"/>
    <n v="0"/>
    <x v="0"/>
    <s v="Miami"/>
    <s v=""/>
    <s v=""/>
    <n v="41545"/>
    <n v="0"/>
  </r>
  <r>
    <x v="833"/>
    <s v="Jeremiah Hernandez"/>
    <x v="24"/>
    <x v="0"/>
    <s v="Manufacturing"/>
    <x v="1"/>
    <x v="3"/>
    <x v="3"/>
    <x v="3"/>
    <d v="2019-04-14T00:00:00"/>
    <n v="74467"/>
    <n v="0"/>
    <x v="0"/>
    <s v="Columbus"/>
    <s v="2021"/>
    <d v="2021-01-15T00:00:00"/>
    <n v="74467"/>
    <n v="0"/>
  </r>
  <r>
    <x v="789"/>
    <s v="Jace Washington"/>
    <x v="6"/>
    <x v="3"/>
    <s v="Research &amp; Development"/>
    <x v="1"/>
    <x v="2"/>
    <x v="18"/>
    <x v="12"/>
    <d v="2002-02-09T00:00:00"/>
    <n v="117545"/>
    <n v="0.06"/>
    <x v="0"/>
    <s v="Phoenix"/>
    <s v=""/>
    <s v=""/>
    <n v="124597.7"/>
    <n v="7052.7"/>
  </r>
  <r>
    <x v="834"/>
    <s v="Landon Kim"/>
    <x v="6"/>
    <x v="4"/>
    <s v="Speciality Products"/>
    <x v="1"/>
    <x v="1"/>
    <x v="2"/>
    <x v="14"/>
    <d v="2012-03-15T00:00:00"/>
    <n v="117226"/>
    <n v="0.08"/>
    <x v="0"/>
    <s v="Phoenix"/>
    <s v=""/>
    <s v=""/>
    <n v="126604.08"/>
    <n v="9378.08"/>
  </r>
  <r>
    <x v="835"/>
    <s v="Peyton Vasquez"/>
    <x v="7"/>
    <x v="3"/>
    <s v="Corporate"/>
    <x v="0"/>
    <x v="3"/>
    <x v="3"/>
    <x v="3"/>
    <d v="2019-01-24T00:00:00"/>
    <n v="55767"/>
    <n v="0"/>
    <x v="0"/>
    <s v="Phoenix"/>
    <s v=""/>
    <s v=""/>
    <n v="55767"/>
    <n v="0"/>
  </r>
  <r>
    <x v="836"/>
    <s v="Charlotte Baker"/>
    <x v="13"/>
    <x v="2"/>
    <s v="Manufacturing"/>
    <x v="0"/>
    <x v="2"/>
    <x v="7"/>
    <x v="0"/>
    <d v="2016-11-17T00:00:00"/>
    <n v="60930"/>
    <n v="0"/>
    <x v="0"/>
    <s v="Austin"/>
    <s v=""/>
    <s v=""/>
    <n v="60930"/>
    <n v="0"/>
  </r>
  <r>
    <x v="837"/>
    <s v="Elena Mendoza"/>
    <x v="2"/>
    <x v="2"/>
    <s v="Speciality Products"/>
    <x v="0"/>
    <x v="3"/>
    <x v="5"/>
    <x v="7"/>
    <d v="2018-10-24T00:00:00"/>
    <n v="154973"/>
    <n v="0.28999999999999998"/>
    <x v="2"/>
    <s v="Sao Paulo"/>
    <s v=""/>
    <s v=""/>
    <n v="199915.16999999998"/>
    <n v="44942.17"/>
  </r>
  <r>
    <x v="838"/>
    <s v="Nova Lin"/>
    <x v="21"/>
    <x v="0"/>
    <s v="Manufacturing"/>
    <x v="0"/>
    <x v="1"/>
    <x v="29"/>
    <x v="5"/>
    <d v="2017-10-21T00:00:00"/>
    <n v="69332"/>
    <n v="0"/>
    <x v="0"/>
    <s v="Columbus"/>
    <s v=""/>
    <s v=""/>
    <n v="69332"/>
    <n v="0"/>
  </r>
  <r>
    <x v="839"/>
    <s v="Ivy Desai"/>
    <x v="8"/>
    <x v="5"/>
    <s v="Research &amp; Development"/>
    <x v="0"/>
    <x v="1"/>
    <x v="1"/>
    <x v="23"/>
    <d v="2001-04-09T00:00:00"/>
    <n v="119699"/>
    <n v="0"/>
    <x v="1"/>
    <s v="Shanghai"/>
    <s v=""/>
    <s v=""/>
    <n v="119699"/>
    <n v="0"/>
  </r>
  <r>
    <x v="840"/>
    <s v="Josephine Acosta"/>
    <x v="2"/>
    <x v="4"/>
    <s v="Speciality Products"/>
    <x v="0"/>
    <x v="3"/>
    <x v="28"/>
    <x v="6"/>
    <d v="2020-09-20T00:00:00"/>
    <n v="198176"/>
    <n v="0.17"/>
    <x v="2"/>
    <s v="Manaus"/>
    <s v=""/>
    <s v=""/>
    <n v="231865.92"/>
    <n v="33689.920000000006"/>
  </r>
  <r>
    <x v="841"/>
    <s v="Nora Nunez"/>
    <x v="13"/>
    <x v="1"/>
    <s v="Research &amp; Development"/>
    <x v="0"/>
    <x v="3"/>
    <x v="15"/>
    <x v="14"/>
    <d v="2012-08-06T00:00:00"/>
    <n v="58586"/>
    <n v="0"/>
    <x v="2"/>
    <s v="Sao Paulo"/>
    <s v=""/>
    <s v=""/>
    <n v="58586"/>
    <n v="0"/>
  </r>
  <r>
    <x v="842"/>
    <s v="Caleb Xiong"/>
    <x v="26"/>
    <x v="2"/>
    <s v="Corporate"/>
    <x v="1"/>
    <x v="1"/>
    <x v="31"/>
    <x v="24"/>
    <d v="2011-11-28T00:00:00"/>
    <n v="74010"/>
    <n v="0"/>
    <x v="0"/>
    <s v="Chicago"/>
    <s v=""/>
    <s v=""/>
    <n v="74010"/>
    <n v="0"/>
  </r>
  <r>
    <x v="843"/>
    <s v="Henry Green"/>
    <x v="26"/>
    <x v="2"/>
    <s v="Speciality Products"/>
    <x v="1"/>
    <x v="2"/>
    <x v="24"/>
    <x v="6"/>
    <d v="2020-02-03T00:00:00"/>
    <n v="96598"/>
    <n v="0"/>
    <x v="0"/>
    <s v="Phoenix"/>
    <s v=""/>
    <s v=""/>
    <n v="96598"/>
    <n v="0"/>
  </r>
  <r>
    <x v="665"/>
    <s v="Madelyn Chan"/>
    <x v="6"/>
    <x v="2"/>
    <s v="Speciality Products"/>
    <x v="0"/>
    <x v="1"/>
    <x v="14"/>
    <x v="13"/>
    <d v="2003-05-21T00:00:00"/>
    <n v="106444"/>
    <n v="0.05"/>
    <x v="0"/>
    <s v="Phoenix"/>
    <s v=""/>
    <s v=""/>
    <n v="111766.2"/>
    <n v="5322.2000000000007"/>
  </r>
  <r>
    <x v="844"/>
    <s v="Angel Delgado"/>
    <x v="2"/>
    <x v="1"/>
    <s v="Corporate"/>
    <x v="1"/>
    <x v="3"/>
    <x v="11"/>
    <x v="5"/>
    <d v="2017-08-10T00:00:00"/>
    <n v="156931"/>
    <n v="0.28000000000000003"/>
    <x v="0"/>
    <s v="Seattle"/>
    <s v=""/>
    <s v=""/>
    <n v="200871.67999999999"/>
    <n v="43940.680000000008"/>
  </r>
  <r>
    <x v="845"/>
    <s v="Mia Herrera"/>
    <x v="2"/>
    <x v="6"/>
    <s v="Research &amp; Development"/>
    <x v="0"/>
    <x v="3"/>
    <x v="19"/>
    <x v="15"/>
    <d v="2014-10-16T00:00:00"/>
    <n v="171360"/>
    <n v="0.23"/>
    <x v="2"/>
    <s v="Manaus"/>
    <s v=""/>
    <s v=""/>
    <n v="210772.8"/>
    <n v="39412.800000000003"/>
  </r>
  <r>
    <x v="846"/>
    <s v="Peyton Harris"/>
    <x v="14"/>
    <x v="0"/>
    <s v="Research &amp; Development"/>
    <x v="0"/>
    <x v="2"/>
    <x v="15"/>
    <x v="8"/>
    <d v="2009-04-05T00:00:00"/>
    <n v="64505"/>
    <n v="0"/>
    <x v="0"/>
    <s v="Miami"/>
    <s v=""/>
    <s v=""/>
    <n v="64505"/>
    <n v="0"/>
  </r>
  <r>
    <x v="847"/>
    <s v="David Herrera"/>
    <x v="11"/>
    <x v="5"/>
    <s v="Speciality Products"/>
    <x v="1"/>
    <x v="3"/>
    <x v="24"/>
    <x v="9"/>
    <d v="2021-10-09T00:00:00"/>
    <n v="102298"/>
    <n v="0.13"/>
    <x v="2"/>
    <s v="Rio de Janerio"/>
    <s v=""/>
    <s v=""/>
    <n v="115596.74"/>
    <n v="13298.74"/>
  </r>
  <r>
    <x v="848"/>
    <s v="Avery Dominguez"/>
    <x v="0"/>
    <x v="2"/>
    <s v="Corporate"/>
    <x v="0"/>
    <x v="3"/>
    <x v="5"/>
    <x v="3"/>
    <d v="2019-09-13T00:00:00"/>
    <n v="133297"/>
    <n v="0.13"/>
    <x v="2"/>
    <s v="Rio de Janerio"/>
    <s v=""/>
    <s v=""/>
    <n v="150625.60999999999"/>
    <n v="17328.61"/>
  </r>
  <r>
    <x v="849"/>
    <s v="Grace Carter"/>
    <x v="0"/>
    <x v="4"/>
    <s v="Speciality Products"/>
    <x v="0"/>
    <x v="0"/>
    <x v="6"/>
    <x v="9"/>
    <d v="2021-03-17T00:00:00"/>
    <n v="155080"/>
    <n v="0.1"/>
    <x v="0"/>
    <s v="Austin"/>
    <s v=""/>
    <s v=""/>
    <n v="170588"/>
    <n v="15508"/>
  </r>
  <r>
    <x v="850"/>
    <s v="Parker Allen"/>
    <x v="4"/>
    <x v="2"/>
    <s v="Speciality Products"/>
    <x v="1"/>
    <x v="2"/>
    <x v="11"/>
    <x v="7"/>
    <d v="2018-08-13T00:00:00"/>
    <n v="81828"/>
    <n v="0"/>
    <x v="0"/>
    <s v="Miami"/>
    <s v=""/>
    <s v=""/>
    <n v="81828"/>
    <n v="0"/>
  </r>
  <r>
    <x v="851"/>
    <s v="Sadie Lee"/>
    <x v="0"/>
    <x v="6"/>
    <s v="Corporate"/>
    <x v="0"/>
    <x v="1"/>
    <x v="13"/>
    <x v="28"/>
    <d v="2000-10-24T00:00:00"/>
    <n v="149417"/>
    <n v="0.13"/>
    <x v="1"/>
    <s v="Chengdu"/>
    <s v=""/>
    <s v=""/>
    <n v="168841.21"/>
    <n v="19424.21"/>
  </r>
  <r>
    <x v="852"/>
    <s v="Cooper Valdez"/>
    <x v="6"/>
    <x v="2"/>
    <s v="Corporate"/>
    <x v="1"/>
    <x v="3"/>
    <x v="2"/>
    <x v="14"/>
    <d v="2012-04-25T00:00:00"/>
    <n v="113269"/>
    <n v="0.09"/>
    <x v="2"/>
    <s v="Sao Paulo"/>
    <s v=""/>
    <s v=""/>
    <n v="123463.20999999999"/>
    <n v="10194.209999999999"/>
  </r>
  <r>
    <x v="853"/>
    <s v="Sebastian Fong"/>
    <x v="0"/>
    <x v="0"/>
    <s v="Manufacturing"/>
    <x v="1"/>
    <x v="1"/>
    <x v="30"/>
    <x v="5"/>
    <d v="2017-12-16T00:00:00"/>
    <n v="136716"/>
    <n v="0.12"/>
    <x v="0"/>
    <s v="Austin"/>
    <s v=""/>
    <s v=""/>
    <n v="153121.91999999998"/>
    <n v="16405.919999999998"/>
  </r>
  <r>
    <x v="854"/>
    <s v="Roman Munoz"/>
    <x v="0"/>
    <x v="2"/>
    <s v="Speciality Products"/>
    <x v="1"/>
    <x v="3"/>
    <x v="36"/>
    <x v="24"/>
    <d v="2011-10-20T00:00:00"/>
    <n v="122644"/>
    <n v="0.12"/>
    <x v="0"/>
    <s v="Austin"/>
    <s v=""/>
    <s v=""/>
    <n v="137361.28"/>
    <n v="14717.279999999999"/>
  </r>
  <r>
    <x v="855"/>
    <s v="Charlotte Chang"/>
    <x v="6"/>
    <x v="2"/>
    <s v="Research &amp; Development"/>
    <x v="0"/>
    <x v="1"/>
    <x v="2"/>
    <x v="28"/>
    <d v="2000-05-07T00:00:00"/>
    <n v="106428"/>
    <n v="7.0000000000000007E-2"/>
    <x v="0"/>
    <s v="Chicago"/>
    <s v=""/>
    <s v=""/>
    <n v="113877.96"/>
    <n v="7449.9600000000009"/>
  </r>
  <r>
    <x v="856"/>
    <s v="Xavier Davis"/>
    <x v="9"/>
    <x v="1"/>
    <s v="Corporate"/>
    <x v="1"/>
    <x v="2"/>
    <x v="9"/>
    <x v="8"/>
    <d v="2009-01-17T00:00:00"/>
    <n v="238236"/>
    <n v="0.31"/>
    <x v="0"/>
    <s v="Seattle"/>
    <s v=""/>
    <s v=""/>
    <n v="312089.16000000003"/>
    <n v="73853.16"/>
  </r>
  <r>
    <x v="857"/>
    <s v="Natalie Carter"/>
    <x v="2"/>
    <x v="1"/>
    <s v="Corporate"/>
    <x v="0"/>
    <x v="2"/>
    <x v="14"/>
    <x v="14"/>
    <d v="2012-12-21T00:00:00"/>
    <n v="153253"/>
    <n v="0.24"/>
    <x v="0"/>
    <s v="Austin"/>
    <s v=""/>
    <s v=""/>
    <n v="190033.72"/>
    <n v="36780.720000000001"/>
  </r>
  <r>
    <x v="858"/>
    <s v="Elena Richardson"/>
    <x v="6"/>
    <x v="3"/>
    <s v="Manufacturing"/>
    <x v="0"/>
    <x v="2"/>
    <x v="8"/>
    <x v="15"/>
    <d v="2014-10-03T00:00:00"/>
    <n v="103707"/>
    <n v="0.09"/>
    <x v="0"/>
    <s v="Columbus"/>
    <s v=""/>
    <s v=""/>
    <n v="113040.63"/>
    <n v="9333.6299999999992"/>
  </r>
  <r>
    <x v="859"/>
    <s v="Emilia Bailey"/>
    <x v="9"/>
    <x v="3"/>
    <s v="Speciality Products"/>
    <x v="0"/>
    <x v="2"/>
    <x v="12"/>
    <x v="14"/>
    <d v="2012-08-09T00:00:00"/>
    <n v="245360"/>
    <n v="0.37"/>
    <x v="0"/>
    <s v="Austin"/>
    <s v=""/>
    <s v=""/>
    <n v="336143.2"/>
    <n v="90783.2"/>
  </r>
  <r>
    <x v="860"/>
    <s v="Ryan Lu"/>
    <x v="25"/>
    <x v="5"/>
    <s v="Speciality Products"/>
    <x v="1"/>
    <x v="1"/>
    <x v="6"/>
    <x v="9"/>
    <d v="2021-07-08T00:00:00"/>
    <n v="67275"/>
    <n v="0"/>
    <x v="0"/>
    <s v="Columbus"/>
    <s v=""/>
    <s v=""/>
    <n v="67275"/>
    <n v="0"/>
  </r>
  <r>
    <x v="861"/>
    <s v="Asher Huynh"/>
    <x v="6"/>
    <x v="0"/>
    <s v="Manufacturing"/>
    <x v="1"/>
    <x v="1"/>
    <x v="15"/>
    <x v="16"/>
    <d v="2015-01-22T00:00:00"/>
    <n v="101288"/>
    <n v="0.1"/>
    <x v="0"/>
    <s v="Phoenix"/>
    <s v=""/>
    <s v=""/>
    <n v="111416.8"/>
    <n v="10128.800000000001"/>
  </r>
  <r>
    <x v="93"/>
    <s v="Kinsley Martinez"/>
    <x v="2"/>
    <x v="4"/>
    <s v="Speciality Products"/>
    <x v="0"/>
    <x v="3"/>
    <x v="27"/>
    <x v="29"/>
    <d v="1993-08-28T00:00:00"/>
    <n v="177443"/>
    <n v="0.25"/>
    <x v="2"/>
    <s v="Sao Paulo"/>
    <s v=""/>
    <s v=""/>
    <n v="221803.75"/>
    <n v="44360.75"/>
  </r>
  <r>
    <x v="862"/>
    <s v="Paisley Bryant"/>
    <x v="21"/>
    <x v="0"/>
    <s v="Manufacturing"/>
    <x v="0"/>
    <x v="0"/>
    <x v="17"/>
    <x v="0"/>
    <d v="2016-04-27T00:00:00"/>
    <n v="91400"/>
    <n v="0"/>
    <x v="0"/>
    <s v="Chicago"/>
    <s v=""/>
    <s v=""/>
    <n v="91400"/>
    <n v="0"/>
  </r>
  <r>
    <x v="863"/>
    <s v="Joshua Ramirez"/>
    <x v="9"/>
    <x v="4"/>
    <s v="Corporate"/>
    <x v="1"/>
    <x v="3"/>
    <x v="18"/>
    <x v="26"/>
    <d v="2007-09-10T00:00:00"/>
    <n v="181247"/>
    <n v="0.33"/>
    <x v="2"/>
    <s v="Sao Paulo"/>
    <s v=""/>
    <s v=""/>
    <n v="241058.51"/>
    <n v="59811.51"/>
  </r>
  <r>
    <x v="864"/>
    <s v="Joshua Martin"/>
    <x v="0"/>
    <x v="4"/>
    <s v="Research &amp; Development"/>
    <x v="1"/>
    <x v="0"/>
    <x v="34"/>
    <x v="13"/>
    <d v="2003-10-20T00:00:00"/>
    <n v="135558"/>
    <n v="0.14000000000000001"/>
    <x v="0"/>
    <s v="Phoenix"/>
    <s v=""/>
    <s v=""/>
    <n v="154536.12"/>
    <n v="18978.120000000003"/>
  </r>
  <r>
    <x v="865"/>
    <s v="Charles Moore"/>
    <x v="7"/>
    <x v="3"/>
    <s v="Speciality Products"/>
    <x v="1"/>
    <x v="2"/>
    <x v="37"/>
    <x v="24"/>
    <d v="2011-12-17T00:00:00"/>
    <n v="56878"/>
    <n v="0"/>
    <x v="0"/>
    <s v="Seattle"/>
    <s v=""/>
    <s v=""/>
    <n v="56878"/>
    <n v="0"/>
  </r>
  <r>
    <x v="866"/>
    <s v="Angel Do"/>
    <x v="30"/>
    <x v="0"/>
    <s v="Speciality Products"/>
    <x v="1"/>
    <x v="1"/>
    <x v="8"/>
    <x v="3"/>
    <d v="2019-09-20T00:00:00"/>
    <n v="94735"/>
    <n v="0"/>
    <x v="1"/>
    <s v="Beijing"/>
    <s v=""/>
    <s v=""/>
    <n v="94735"/>
    <n v="0"/>
  </r>
  <r>
    <x v="867"/>
    <s v="Maverick Medina"/>
    <x v="13"/>
    <x v="2"/>
    <s v="Manufacturing"/>
    <x v="1"/>
    <x v="3"/>
    <x v="38"/>
    <x v="26"/>
    <d v="2007-05-27T00:00:00"/>
    <n v="51234"/>
    <n v="0"/>
    <x v="0"/>
    <s v="Seattle"/>
    <s v=""/>
    <s v=""/>
    <n v="51234"/>
    <n v="0"/>
  </r>
  <r>
    <x v="616"/>
    <s v="Isaac Han"/>
    <x v="9"/>
    <x v="4"/>
    <s v="Speciality Products"/>
    <x v="1"/>
    <x v="1"/>
    <x v="11"/>
    <x v="16"/>
    <d v="2015-01-14T00:00:00"/>
    <n v="230025"/>
    <n v="0.34"/>
    <x v="0"/>
    <s v="Phoenix"/>
    <s v=""/>
    <s v=""/>
    <n v="308233.5"/>
    <n v="78208.5"/>
  </r>
  <r>
    <x v="868"/>
    <s v="Eliza Liang"/>
    <x v="0"/>
    <x v="4"/>
    <s v="Speciality Products"/>
    <x v="0"/>
    <x v="1"/>
    <x v="9"/>
    <x v="22"/>
    <d v="2010-03-11T00:00:00"/>
    <n v="134006"/>
    <n v="0.13"/>
    <x v="1"/>
    <s v="Beijing"/>
    <s v=""/>
    <s v=""/>
    <n v="151426.78"/>
    <n v="17420.78"/>
  </r>
  <r>
    <x v="869"/>
    <s v="Zoe Zhou"/>
    <x v="6"/>
    <x v="1"/>
    <s v="Corporate"/>
    <x v="0"/>
    <x v="1"/>
    <x v="22"/>
    <x v="8"/>
    <d v="2009-10-06T00:00:00"/>
    <n v="103096"/>
    <n v="7.0000000000000007E-2"/>
    <x v="1"/>
    <s v="Beijing"/>
    <s v=""/>
    <s v=""/>
    <n v="110312.72"/>
    <n v="7216.72"/>
  </r>
  <r>
    <x v="870"/>
    <s v="Nathan Lee"/>
    <x v="7"/>
    <x v="3"/>
    <s v="Manufacturing"/>
    <x v="1"/>
    <x v="1"/>
    <x v="7"/>
    <x v="0"/>
    <d v="2016-08-20T00:00:00"/>
    <n v="58703"/>
    <n v="0"/>
    <x v="0"/>
    <s v="Columbus"/>
    <s v=""/>
    <s v=""/>
    <n v="58703"/>
    <n v="0"/>
  </r>
  <r>
    <x v="871"/>
    <s v="Elijah Ramos"/>
    <x v="0"/>
    <x v="0"/>
    <s v="Speciality Products"/>
    <x v="1"/>
    <x v="3"/>
    <x v="29"/>
    <x v="14"/>
    <d v="2012-12-24T00:00:00"/>
    <n v="132544"/>
    <n v="0.1"/>
    <x v="2"/>
    <s v="Rio de Janerio"/>
    <s v=""/>
    <s v=""/>
    <n v="145798.39999999999"/>
    <n v="13254.400000000001"/>
  </r>
  <r>
    <x v="872"/>
    <s v="Jaxson Coleman"/>
    <x v="6"/>
    <x v="1"/>
    <s v="Manufacturing"/>
    <x v="1"/>
    <x v="2"/>
    <x v="24"/>
    <x v="6"/>
    <d v="2020-04-15T00:00:00"/>
    <n v="126671"/>
    <n v="0.09"/>
    <x v="0"/>
    <s v="Miami"/>
    <s v=""/>
    <s v=""/>
    <n v="138071.39000000001"/>
    <n v="11400.39"/>
  </r>
  <r>
    <x v="873"/>
    <s v="Hailey Hong"/>
    <x v="5"/>
    <x v="2"/>
    <s v="Research &amp; Development"/>
    <x v="0"/>
    <x v="1"/>
    <x v="29"/>
    <x v="9"/>
    <d v="2021-01-22T00:00:00"/>
    <n v="56405"/>
    <n v="0"/>
    <x v="0"/>
    <s v="Chicago"/>
    <s v=""/>
    <s v=""/>
    <n v="56405"/>
    <n v="0"/>
  </r>
  <r>
    <x v="874"/>
    <s v="Gabriella Zhu"/>
    <x v="3"/>
    <x v="0"/>
    <s v="Speciality Products"/>
    <x v="0"/>
    <x v="1"/>
    <x v="9"/>
    <x v="15"/>
    <d v="2014-11-29T00:00:00"/>
    <n v="88730"/>
    <n v="0.08"/>
    <x v="1"/>
    <s v="Chongqing"/>
    <s v=""/>
    <s v=""/>
    <n v="95828.4"/>
    <n v="7098.4000000000005"/>
  </r>
  <r>
    <x v="875"/>
    <s v="Aaron Maldonado"/>
    <x v="13"/>
    <x v="1"/>
    <s v="Manufacturing"/>
    <x v="1"/>
    <x v="3"/>
    <x v="38"/>
    <x v="20"/>
    <d v="2008-09-17T00:00:00"/>
    <n v="62861"/>
    <n v="0"/>
    <x v="0"/>
    <s v="Seattle"/>
    <s v=""/>
    <s v=""/>
    <n v="62861"/>
    <n v="0"/>
  </r>
  <r>
    <x v="876"/>
    <s v="Samantha Vargas"/>
    <x v="2"/>
    <x v="4"/>
    <s v="Corporate"/>
    <x v="0"/>
    <x v="3"/>
    <x v="26"/>
    <x v="2"/>
    <d v="2006-07-21T00:00:00"/>
    <n v="151246"/>
    <n v="0.21"/>
    <x v="2"/>
    <s v="Sao Paulo"/>
    <s v=""/>
    <s v=""/>
    <n v="183007.66"/>
    <n v="31761.66"/>
  </r>
  <r>
    <x v="877"/>
    <s v="Nora Le"/>
    <x v="0"/>
    <x v="0"/>
    <s v="Manufacturing"/>
    <x v="0"/>
    <x v="1"/>
    <x v="26"/>
    <x v="1"/>
    <d v="1997-04-12T00:00:00"/>
    <n v="154388"/>
    <n v="0.1"/>
    <x v="0"/>
    <s v="Seattle"/>
    <s v=""/>
    <s v=""/>
    <n v="169826.8"/>
    <n v="15438.800000000001"/>
  </r>
  <r>
    <x v="438"/>
    <s v="Alice Roberts"/>
    <x v="2"/>
    <x v="4"/>
    <s v="Manufacturing"/>
    <x v="0"/>
    <x v="2"/>
    <x v="36"/>
    <x v="21"/>
    <d v="1994-09-26T00:00:00"/>
    <n v="162978"/>
    <n v="0.17"/>
    <x v="0"/>
    <s v="Miami"/>
    <s v="2004"/>
    <d v="2004-05-24T00:00:00"/>
    <n v="190684.26"/>
    <n v="27706.260000000002"/>
  </r>
  <r>
    <x v="878"/>
    <s v="Colton Garcia"/>
    <x v="29"/>
    <x v="0"/>
    <s v="Speciality Products"/>
    <x v="1"/>
    <x v="3"/>
    <x v="0"/>
    <x v="29"/>
    <d v="1993-11-17T00:00:00"/>
    <n v="80170"/>
    <n v="0"/>
    <x v="0"/>
    <s v="Miami"/>
    <s v=""/>
    <s v=""/>
    <n v="80170"/>
    <n v="0"/>
  </r>
  <r>
    <x v="534"/>
    <s v="Stella Lai"/>
    <x v="4"/>
    <x v="3"/>
    <s v="Manufacturing"/>
    <x v="0"/>
    <x v="1"/>
    <x v="18"/>
    <x v="9"/>
    <d v="2021-04-28T00:00:00"/>
    <n v="98520"/>
    <n v="0"/>
    <x v="0"/>
    <s v="Miami"/>
    <s v=""/>
    <s v=""/>
    <n v="98520"/>
    <n v="0"/>
  </r>
  <r>
    <x v="704"/>
    <s v="Leonardo Luong"/>
    <x v="6"/>
    <x v="1"/>
    <s v="Manufacturing"/>
    <x v="1"/>
    <x v="1"/>
    <x v="27"/>
    <x v="10"/>
    <d v="1999-12-29T00:00:00"/>
    <n v="116527"/>
    <n v="7.0000000000000007E-2"/>
    <x v="0"/>
    <s v="Phoenix"/>
    <s v=""/>
    <s v=""/>
    <n v="124683.89"/>
    <n v="8156.89"/>
  </r>
  <r>
    <x v="781"/>
    <s v="Nicholas Wong"/>
    <x v="2"/>
    <x v="2"/>
    <s v="Research &amp; Development"/>
    <x v="1"/>
    <x v="1"/>
    <x v="5"/>
    <x v="3"/>
    <d v="2019-11-07T00:00:00"/>
    <n v="174607"/>
    <n v="0.28999999999999998"/>
    <x v="0"/>
    <s v="Columbus"/>
    <s v=""/>
    <s v=""/>
    <n v="225243.03"/>
    <n v="50636.03"/>
  </r>
  <r>
    <x v="879"/>
    <s v="Jeremiah Castillo"/>
    <x v="13"/>
    <x v="3"/>
    <s v="Research &amp; Development"/>
    <x v="1"/>
    <x v="3"/>
    <x v="32"/>
    <x v="2"/>
    <d v="2006-04-12T00:00:00"/>
    <n v="64202"/>
    <n v="0"/>
    <x v="0"/>
    <s v="Columbus"/>
    <s v=""/>
    <s v=""/>
    <n v="64202"/>
    <n v="0"/>
  </r>
  <r>
    <x v="517"/>
    <s v="Cooper Jiang"/>
    <x v="13"/>
    <x v="3"/>
    <s v="Corporate"/>
    <x v="1"/>
    <x v="1"/>
    <x v="37"/>
    <x v="3"/>
    <d v="2019-07-25T00:00:00"/>
    <n v="50883"/>
    <n v="0"/>
    <x v="1"/>
    <s v="Chongqing"/>
    <s v="2021"/>
    <d v="2021-03-02T00:00:00"/>
    <n v="50883"/>
    <n v="0"/>
  </r>
  <r>
    <x v="880"/>
    <s v="Penelope Silva"/>
    <x v="23"/>
    <x v="0"/>
    <s v="Speciality Products"/>
    <x v="0"/>
    <x v="3"/>
    <x v="9"/>
    <x v="0"/>
    <d v="2016-11-03T00:00:00"/>
    <n v="94618"/>
    <n v="0"/>
    <x v="0"/>
    <s v="Columbus"/>
    <s v=""/>
    <s v=""/>
    <n v="94618"/>
    <n v="0"/>
  </r>
  <r>
    <x v="881"/>
    <s v="Jose Richardson"/>
    <x v="2"/>
    <x v="6"/>
    <s v="Research &amp; Development"/>
    <x v="1"/>
    <x v="2"/>
    <x v="3"/>
    <x v="3"/>
    <d v="2019-10-15T00:00:00"/>
    <n v="151556"/>
    <n v="0.2"/>
    <x v="0"/>
    <s v="Miami"/>
    <s v=""/>
    <s v=""/>
    <n v="181867.2"/>
    <n v="30311.200000000001"/>
  </r>
  <r>
    <x v="882"/>
    <s v="Eleanor Chau"/>
    <x v="25"/>
    <x v="5"/>
    <s v="Research &amp; Development"/>
    <x v="0"/>
    <x v="1"/>
    <x v="17"/>
    <x v="6"/>
    <d v="2020-03-08T00:00:00"/>
    <n v="80659"/>
    <n v="0"/>
    <x v="0"/>
    <s v="Phoenix"/>
    <s v=""/>
    <s v=""/>
    <n v="80659"/>
    <n v="0"/>
  </r>
  <r>
    <x v="883"/>
    <s v="John Cho"/>
    <x v="2"/>
    <x v="4"/>
    <s v="Speciality Products"/>
    <x v="1"/>
    <x v="1"/>
    <x v="40"/>
    <x v="3"/>
    <d v="2019-11-03T00:00:00"/>
    <n v="195385"/>
    <n v="0.21"/>
    <x v="1"/>
    <s v="Chengdu"/>
    <s v=""/>
    <s v=""/>
    <n v="236415.85"/>
    <n v="41030.85"/>
  </r>
  <r>
    <x v="884"/>
    <s v="Julian Delgado"/>
    <x v="28"/>
    <x v="0"/>
    <s v="Speciality Products"/>
    <x v="1"/>
    <x v="3"/>
    <x v="7"/>
    <x v="0"/>
    <d v="2016-05-19T00:00:00"/>
    <n v="52693"/>
    <n v="0"/>
    <x v="2"/>
    <s v="Rio de Janerio"/>
    <s v=""/>
    <s v=""/>
    <n v="52693"/>
    <n v="0"/>
  </r>
  <r>
    <x v="885"/>
    <s v="Isabella Scott"/>
    <x v="32"/>
    <x v="0"/>
    <s v="Research &amp; Development"/>
    <x v="0"/>
    <x v="2"/>
    <x v="32"/>
    <x v="0"/>
    <d v="2016-04-26T00:00:00"/>
    <n v="72045"/>
    <n v="0"/>
    <x v="0"/>
    <s v="Phoenix"/>
    <s v=""/>
    <s v=""/>
    <n v="72045"/>
    <n v="0"/>
  </r>
  <r>
    <x v="886"/>
    <s v="Parker Avila"/>
    <x v="13"/>
    <x v="6"/>
    <s v="Manufacturing"/>
    <x v="1"/>
    <x v="3"/>
    <x v="40"/>
    <x v="17"/>
    <d v="2005-11-28T00:00:00"/>
    <n v="62749"/>
    <n v="0"/>
    <x v="2"/>
    <s v="Manaus"/>
    <s v=""/>
    <s v=""/>
    <n v="62749"/>
    <n v="0"/>
  </r>
  <r>
    <x v="887"/>
    <s v="Luke Vu"/>
    <x v="0"/>
    <x v="6"/>
    <s v="Speciality Products"/>
    <x v="1"/>
    <x v="1"/>
    <x v="27"/>
    <x v="7"/>
    <d v="2018-06-04T00:00:00"/>
    <n v="154884"/>
    <n v="0.1"/>
    <x v="1"/>
    <s v="Shanghai"/>
    <s v=""/>
    <s v=""/>
    <n v="170372.4"/>
    <n v="15488.400000000001"/>
  </r>
  <r>
    <x v="888"/>
    <s v="Jameson Nelson"/>
    <x v="23"/>
    <x v="0"/>
    <s v="Research &amp; Development"/>
    <x v="1"/>
    <x v="2"/>
    <x v="22"/>
    <x v="0"/>
    <d v="2016-03-08T00:00:00"/>
    <n v="96566"/>
    <n v="0"/>
    <x v="0"/>
    <s v="Columbus"/>
    <s v=""/>
    <s v=""/>
    <n v="96566"/>
    <n v="0"/>
  </r>
  <r>
    <x v="889"/>
    <s v="Adrian Fernandez"/>
    <x v="28"/>
    <x v="0"/>
    <s v="Research &amp; Development"/>
    <x v="1"/>
    <x v="3"/>
    <x v="15"/>
    <x v="23"/>
    <d v="2001-08-23T00:00:00"/>
    <n v="54994"/>
    <n v="0"/>
    <x v="0"/>
    <s v="Columbus"/>
    <s v=""/>
    <s v=""/>
    <n v="54994"/>
    <n v="0"/>
  </r>
  <r>
    <x v="890"/>
    <s v="Madison Hunter"/>
    <x v="32"/>
    <x v="0"/>
    <s v="Corporate"/>
    <x v="0"/>
    <x v="2"/>
    <x v="28"/>
    <x v="14"/>
    <d v="2012-02-05T00:00:00"/>
    <n v="61523"/>
    <n v="0"/>
    <x v="0"/>
    <s v="Columbus"/>
    <s v=""/>
    <s v=""/>
    <n v="61523"/>
    <n v="0"/>
  </r>
  <r>
    <x v="891"/>
    <s v="Jordan Phillips"/>
    <x v="9"/>
    <x v="4"/>
    <s v="Corporate"/>
    <x v="1"/>
    <x v="0"/>
    <x v="15"/>
    <x v="22"/>
    <d v="2010-12-12T00:00:00"/>
    <n v="190512"/>
    <n v="0.32"/>
    <x v="0"/>
    <s v="Columbus"/>
    <s v=""/>
    <s v=""/>
    <n v="251475.84"/>
    <n v="60963.840000000004"/>
  </r>
  <r>
    <x v="892"/>
    <s v="Maya Chan"/>
    <x v="8"/>
    <x v="5"/>
    <s v="Speciality Products"/>
    <x v="0"/>
    <x v="1"/>
    <x v="17"/>
    <x v="11"/>
    <d v="2013-02-13T00:00:00"/>
    <n v="124827"/>
    <n v="0"/>
    <x v="1"/>
    <s v="Beijing"/>
    <s v=""/>
    <s v=""/>
    <n v="124827"/>
    <n v="0"/>
  </r>
  <r>
    <x v="360"/>
    <s v="Wesley King"/>
    <x v="6"/>
    <x v="3"/>
    <s v="Manufacturing"/>
    <x v="1"/>
    <x v="2"/>
    <x v="4"/>
    <x v="3"/>
    <d v="2019-01-19T00:00:00"/>
    <n v="101577"/>
    <n v="0.05"/>
    <x v="0"/>
    <s v="Chicago"/>
    <s v=""/>
    <s v=""/>
    <n v="106655.85"/>
    <n v="5078.8500000000004"/>
  </r>
  <r>
    <x v="893"/>
    <s v="Sofia Fernandez"/>
    <x v="6"/>
    <x v="3"/>
    <s v="Manufacturing"/>
    <x v="0"/>
    <x v="3"/>
    <x v="18"/>
    <x v="17"/>
    <d v="2005-10-17T00:00:00"/>
    <n v="105223"/>
    <n v="0.1"/>
    <x v="0"/>
    <s v="Phoenix"/>
    <s v=""/>
    <s v=""/>
    <n v="115745.3"/>
    <n v="10522.300000000001"/>
  </r>
  <r>
    <x v="743"/>
    <s v="Maverick Figueroa"/>
    <x v="30"/>
    <x v="0"/>
    <s v="Corporate"/>
    <x v="1"/>
    <x v="3"/>
    <x v="35"/>
    <x v="20"/>
    <d v="2008-07-06T00:00:00"/>
    <n v="94815"/>
    <n v="0"/>
    <x v="0"/>
    <s v="Chicago"/>
    <s v=""/>
    <s v=""/>
    <n v="94815"/>
    <n v="0"/>
  </r>
  <r>
    <x v="894"/>
    <s v="Hannah Hoang"/>
    <x v="6"/>
    <x v="3"/>
    <s v="Speciality Products"/>
    <x v="0"/>
    <x v="1"/>
    <x v="6"/>
    <x v="9"/>
    <d v="2021-12-15T00:00:00"/>
    <n v="114893"/>
    <n v="0.06"/>
    <x v="1"/>
    <s v="Chengdu"/>
    <s v=""/>
    <s v=""/>
    <n v="121786.58"/>
    <n v="6893.58"/>
  </r>
  <r>
    <x v="895"/>
    <s v="Violet Garcia"/>
    <x v="4"/>
    <x v="6"/>
    <s v="Speciality Products"/>
    <x v="0"/>
    <x v="3"/>
    <x v="25"/>
    <x v="5"/>
    <d v="2017-01-10T00:00:00"/>
    <n v="80622"/>
    <n v="0"/>
    <x v="0"/>
    <s v="Austin"/>
    <s v=""/>
    <s v=""/>
    <n v="80622"/>
    <n v="0"/>
  </r>
  <r>
    <x v="34"/>
    <s v="Aaliyah Mai"/>
    <x v="9"/>
    <x v="0"/>
    <s v="Speciality Products"/>
    <x v="0"/>
    <x v="1"/>
    <x v="4"/>
    <x v="0"/>
    <d v="2016-11-11T00:00:00"/>
    <n v="246589"/>
    <n v="0.33"/>
    <x v="0"/>
    <s v="Phoenix"/>
    <s v="2017"/>
    <d v="2017-03-26T00:00:00"/>
    <n v="327963.37"/>
    <n v="81374.37000000001"/>
  </r>
  <r>
    <x v="896"/>
    <s v="Austin Vang"/>
    <x v="6"/>
    <x v="6"/>
    <s v="Speciality Products"/>
    <x v="1"/>
    <x v="1"/>
    <x v="37"/>
    <x v="7"/>
    <d v="2018-05-20T00:00:00"/>
    <n v="119397"/>
    <n v="0.09"/>
    <x v="1"/>
    <s v="Beijing"/>
    <s v="2019"/>
    <d v="2019-03-14T00:00:00"/>
    <n v="130142.73"/>
    <n v="10745.73"/>
  </r>
  <r>
    <x v="897"/>
    <s v="Maria Sun"/>
    <x v="2"/>
    <x v="2"/>
    <s v="Corporate"/>
    <x v="0"/>
    <x v="1"/>
    <x v="6"/>
    <x v="9"/>
    <d v="2021-12-19T00:00:00"/>
    <n v="150666"/>
    <n v="0.23"/>
    <x v="1"/>
    <s v="Chengdu"/>
    <s v=""/>
    <s v=""/>
    <n v="185319.18"/>
    <n v="34653.18"/>
  </r>
  <r>
    <x v="898"/>
    <s v="Madelyn Scott"/>
    <x v="0"/>
    <x v="0"/>
    <s v="Research &amp; Development"/>
    <x v="0"/>
    <x v="2"/>
    <x v="30"/>
    <x v="12"/>
    <d v="2002-01-09T00:00:00"/>
    <n v="148035"/>
    <n v="0.14000000000000001"/>
    <x v="0"/>
    <s v="Phoenix"/>
    <s v=""/>
    <s v=""/>
    <n v="168759.9"/>
    <n v="20724.900000000001"/>
  </r>
  <r>
    <x v="69"/>
    <s v="Dylan Chin"/>
    <x v="2"/>
    <x v="1"/>
    <s v="Corporate"/>
    <x v="1"/>
    <x v="1"/>
    <x v="33"/>
    <x v="5"/>
    <d v="2017-06-05T00:00:00"/>
    <n v="158898"/>
    <n v="0.18"/>
    <x v="0"/>
    <s v="Miami"/>
    <s v=""/>
    <s v=""/>
    <n v="187499.64"/>
    <n v="28601.64"/>
  </r>
  <r>
    <x v="899"/>
    <s v="Emery Zhang"/>
    <x v="17"/>
    <x v="5"/>
    <s v="Corporate"/>
    <x v="0"/>
    <x v="1"/>
    <x v="15"/>
    <x v="14"/>
    <d v="2012-02-28T00:00:00"/>
    <n v="89659"/>
    <n v="0"/>
    <x v="1"/>
    <s v="Beijing"/>
    <s v=""/>
    <s v=""/>
    <n v="89659"/>
    <n v="0"/>
  </r>
  <r>
    <x v="900"/>
    <s v="Riley Washington"/>
    <x v="2"/>
    <x v="2"/>
    <s v="Speciality Products"/>
    <x v="0"/>
    <x v="2"/>
    <x v="38"/>
    <x v="26"/>
    <d v="2007-04-29T00:00:00"/>
    <n v="171487"/>
    <n v="0.23"/>
    <x v="0"/>
    <s v="Phoenix"/>
    <s v=""/>
    <s v=""/>
    <n v="210929.01"/>
    <n v="39442.01"/>
  </r>
  <r>
    <x v="901"/>
    <s v="Raelynn Rios"/>
    <x v="9"/>
    <x v="2"/>
    <s v="Manufacturing"/>
    <x v="0"/>
    <x v="3"/>
    <x v="19"/>
    <x v="0"/>
    <d v="2016-08-21T00:00:00"/>
    <n v="258498"/>
    <n v="0.35"/>
    <x v="0"/>
    <s v="Columbus"/>
    <s v=""/>
    <s v=""/>
    <n v="348972.3"/>
    <n v="90474.299999999988"/>
  </r>
  <r>
    <x v="902"/>
    <s v="Anthony Hong"/>
    <x v="0"/>
    <x v="0"/>
    <s v="Research &amp; Development"/>
    <x v="1"/>
    <x v="1"/>
    <x v="17"/>
    <x v="22"/>
    <d v="2010-11-29T00:00:00"/>
    <n v="146961"/>
    <n v="0.11"/>
    <x v="0"/>
    <s v="Columbus"/>
    <s v=""/>
    <s v=""/>
    <n v="163126.71"/>
    <n v="16165.710000000001"/>
  </r>
  <r>
    <x v="903"/>
    <s v="Leo Herrera"/>
    <x v="15"/>
    <x v="4"/>
    <s v="Research &amp; Development"/>
    <x v="1"/>
    <x v="3"/>
    <x v="35"/>
    <x v="25"/>
    <d v="1998-04-22T00:00:00"/>
    <n v="85369"/>
    <n v="0"/>
    <x v="2"/>
    <s v="Manaus"/>
    <s v="2004"/>
    <d v="2004-11-27T00:00:00"/>
    <n v="85369"/>
    <n v="0"/>
  </r>
  <r>
    <x v="429"/>
    <s v="Robert Wright"/>
    <x v="1"/>
    <x v="0"/>
    <s v="Manufacturing"/>
    <x v="1"/>
    <x v="2"/>
    <x v="23"/>
    <x v="16"/>
    <d v="2015-06-14T00:00:00"/>
    <n v="67489"/>
    <n v="0"/>
    <x v="0"/>
    <s v="Chicago"/>
    <s v=""/>
    <s v=""/>
    <n v="67489"/>
    <n v="0"/>
  </r>
  <r>
    <x v="904"/>
    <s v="Audrey Richardson"/>
    <x v="2"/>
    <x v="0"/>
    <s v="Manufacturing"/>
    <x v="0"/>
    <x v="2"/>
    <x v="30"/>
    <x v="7"/>
    <d v="2018-10-06T00:00:00"/>
    <n v="166259"/>
    <n v="0.17"/>
    <x v="0"/>
    <s v="Chicago"/>
    <s v=""/>
    <s v=""/>
    <n v="194523.03"/>
    <n v="28264.030000000002"/>
  </r>
  <r>
    <x v="905"/>
    <s v="Scarlett Kumar"/>
    <x v="28"/>
    <x v="0"/>
    <s v="Corporate"/>
    <x v="0"/>
    <x v="1"/>
    <x v="0"/>
    <x v="8"/>
    <d v="2009-01-07T00:00:00"/>
    <n v="47032"/>
    <n v="0"/>
    <x v="0"/>
    <s v="Columbus"/>
    <s v=""/>
    <s v=""/>
    <n v="47032"/>
    <n v="0"/>
  </r>
  <r>
    <x v="906"/>
    <s v="Wesley Young"/>
    <x v="4"/>
    <x v="6"/>
    <s v="Speciality Products"/>
    <x v="1"/>
    <x v="2"/>
    <x v="29"/>
    <x v="0"/>
    <d v="2016-09-18T00:00:00"/>
    <n v="98427"/>
    <n v="0"/>
    <x v="0"/>
    <s v="Columbus"/>
    <s v=""/>
    <s v=""/>
    <n v="98427"/>
    <n v="0"/>
  </r>
  <r>
    <x v="907"/>
    <s v="Lillian Khan"/>
    <x v="7"/>
    <x v="1"/>
    <s v="Speciality Products"/>
    <x v="0"/>
    <x v="1"/>
    <x v="18"/>
    <x v="22"/>
    <d v="2010-05-31T00:00:00"/>
    <n v="47387"/>
    <n v="0"/>
    <x v="1"/>
    <s v="Chengdu"/>
    <s v="2018"/>
    <d v="2018-01-08T00:00:00"/>
    <n v="47387"/>
    <n v="0"/>
  </r>
  <r>
    <x v="908"/>
    <s v="Oliver Yang"/>
    <x v="2"/>
    <x v="6"/>
    <s v="Speciality Products"/>
    <x v="1"/>
    <x v="1"/>
    <x v="11"/>
    <x v="3"/>
    <d v="2019-06-10T00:00:00"/>
    <n v="176710"/>
    <n v="0.15"/>
    <x v="0"/>
    <s v="Miami"/>
    <s v=""/>
    <s v=""/>
    <n v="203216.5"/>
    <n v="26506.5"/>
  </r>
  <r>
    <x v="909"/>
    <s v="Lily Nguyen"/>
    <x v="4"/>
    <x v="1"/>
    <s v="Speciality Products"/>
    <x v="0"/>
    <x v="1"/>
    <x v="29"/>
    <x v="14"/>
    <d v="2012-01-28T00:00:00"/>
    <n v="95960"/>
    <n v="0"/>
    <x v="1"/>
    <s v="Chengdu"/>
    <s v=""/>
    <s v=""/>
    <n v="95960"/>
    <n v="0"/>
  </r>
  <r>
    <x v="910"/>
    <s v="Sofia Cheng"/>
    <x v="9"/>
    <x v="3"/>
    <s v="Corporate"/>
    <x v="0"/>
    <x v="1"/>
    <x v="20"/>
    <x v="6"/>
    <d v="2020-07-26T00:00:00"/>
    <n v="216195"/>
    <n v="0.31"/>
    <x v="0"/>
    <s v="Miami"/>
    <s v=""/>
    <s v=""/>
    <n v="283215.45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515EE-174A-4261-9BF3-FB520C555798}" name="PivotTable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8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769CF-A755-445E-AE7C-C8AD9147884F}" name="PivotTable9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0" firstHeaderRow="1" firstDataRow="1" firstDataCol="1"/>
  <pivotFields count="18">
    <pivotField showAll="0" defaultSubtotal="0"/>
    <pivotField showAll="0" defaultSubtotal="0"/>
    <pivotField showAll="0" defaultSubtotal="0"/>
    <pivotField axis="axisRow" showAll="0" measureFilter="1" defaultSubtotal="0">
      <items count="7">
        <item x="3"/>
        <item x="5"/>
        <item x="1"/>
        <item x="4"/>
        <item x="0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dataField="1" numFmtId="164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10" subtotal="average" showDataAs="percentOfTotal" baseField="3" baseItem="0" numFmtId="1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6A5FC-2B63-462E-BCEF-DABE0BFA30F3}" name="PivotTable1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S1001" totalsRowShown="0" headerRowDxfId="9">
  <tableColumns count="19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17" xr3:uid="{8385E3ED-4D8F-46BD-B4A4-2FAB2DEF44DF}" name="Hire_year" dataDxfId="8">
      <calculatedColumnFormula>TEXT(TBL_Employees[[#This Row],[Hire Date]],"YYYY")</calculatedColumnFormula>
    </tableColumn>
    <tableColumn id="9" xr3:uid="{94A02DFC-97C6-4041-9BB7-B996CFD8DC0F}" name="Hire Date" dataDxfId="7"/>
    <tableColumn id="10" xr3:uid="{CA3B0D4F-FCC2-4967-BC8E-979F23AA32F2}" name="Annual Salary" dataDxfId="6"/>
    <tableColumn id="11" xr3:uid="{84DC6F9B-C840-4378-9E1C-BEB4EB18E284}" name="Bonus %" dataDxfId="5"/>
    <tableColumn id="12" xr3:uid="{CE1EEE5A-39A1-487E-BBC4-1A7B33DC7D56}" name="Country"/>
    <tableColumn id="13" xr3:uid="{7A08E8D1-8DAD-46E1-B6BA-B9ED0ABD69C7}" name="City"/>
    <tableColumn id="18" xr3:uid="{419FB99E-F345-4EA8-8A0B-77B25175E3C4}" name="Exit_year" dataDxfId="4">
      <calculatedColumnFormula>TEXT(TBL_Employees[[#This Row],[Exit Date]],"YYYY")</calculatedColumnFormula>
    </tableColumn>
    <tableColumn id="14" xr3:uid="{C7E08E0D-5677-461D-982F-21737E3F492B}" name="Exit Date" dataDxfId="3"/>
    <tableColumn id="15" xr3:uid="{A31669DC-C1A8-4BA2-8456-B18526352A1B}" name="total_bonus" dataDxfId="2" dataCellStyle="Percent">
      <calculatedColumnFormula>TBL_Employees[[#This Row],[Annual Salary]]+TBL_Employees[[#This Row],[Annual Salary]]*TBL_Employees[[#This Row],[Bonus %]]</calculatedColumnFormula>
    </tableColumn>
    <tableColumn id="16" xr3:uid="{076518A2-9570-4336-BEE4-39598BF5AEF6}" name="boinus _amnt" dataDxfId="1">
      <calculatedColumnFormula>TBL_Employees[[#This Row],[Annual Salary]]*TBL_Employees[[#This Row],[Bonus %]]</calculatedColumnFormula>
    </tableColumn>
    <tableColumn id="23" xr3:uid="{31F33017-8E04-4E40-BADC-05247F87DFA2}" name="Column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U1001"/>
  <sheetViews>
    <sheetView topLeftCell="A2" workbookViewId="0">
      <selection activeCell="H2" sqref="A2:S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6.7265625" customWidth="1"/>
    <col min="10" max="10" width="11.54296875" bestFit="1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  <col min="16" max="16" width="12.26953125" style="13" bestFit="1" customWidth="1"/>
    <col min="20" max="20" width="16.7265625" bestFit="1" customWidth="1"/>
  </cols>
  <sheetData>
    <row r="1" spans="1:20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1990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7" t="s">
        <v>1991</v>
      </c>
      <c r="P1" s="6" t="s">
        <v>13</v>
      </c>
      <c r="Q1" s="12" t="s">
        <v>1983</v>
      </c>
      <c r="R1" s="5" t="s">
        <v>1985</v>
      </c>
      <c r="S1" s="5" t="s">
        <v>1984</v>
      </c>
      <c r="T1" s="20" t="s">
        <v>1992</v>
      </c>
    </row>
    <row r="2" spans="1:20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t="str">
        <f>TEXT(TBL_Employees[[#This Row],[Hire Date]],"YYYY")</f>
        <v>2016</v>
      </c>
      <c r="J2" s="1">
        <v>42468</v>
      </c>
      <c r="K2" s="2">
        <v>141604</v>
      </c>
      <c r="L2" s="3">
        <v>0.15</v>
      </c>
      <c r="M2" t="s">
        <v>19</v>
      </c>
      <c r="N2" t="s">
        <v>63</v>
      </c>
      <c r="O2" t="str">
        <f>TEXT(TBL_Employees[[#This Row],[Exit Date]],"YYYY")</f>
        <v>2021</v>
      </c>
      <c r="P2" s="1">
        <v>44485</v>
      </c>
      <c r="Q2" s="13">
        <f>TBL_Employees[[#This Row],[Annual Salary]]+TBL_Employees[[#This Row],[Annual Salary]]*TBL_Employees[[#This Row],[Bonus %]]</f>
        <v>162844.6</v>
      </c>
      <c r="R2">
        <f>TBL_Employees[[#This Row],[Annual Salary]]*TBL_Employees[[#This Row],[Bonus %]]</f>
        <v>21240.6</v>
      </c>
      <c r="S2" s="9"/>
      <c r="T2">
        <f>TBL_Employees[[#This Row],[Exit_year]]-TBL_Employees[[#This Row],[Hire_year]]</f>
        <v>5</v>
      </c>
    </row>
    <row r="3" spans="1:20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t="str">
        <f>TEXT(TBL_Employees[[#This Row],[Hire Date]],"YYYY")</f>
        <v>1997</v>
      </c>
      <c r="J3" s="1">
        <v>35763</v>
      </c>
      <c r="K3" s="2">
        <v>99975</v>
      </c>
      <c r="L3" s="3">
        <v>0</v>
      </c>
      <c r="M3" t="s">
        <v>33</v>
      </c>
      <c r="N3" t="s">
        <v>80</v>
      </c>
      <c r="P3" s="1" t="s">
        <v>21</v>
      </c>
      <c r="Q3" s="13">
        <f>TBL_Employees[[#This Row],[Annual Salary]]+TBL_Employees[[#This Row],[Annual Salary]]*TBL_Employees[[#This Row],[Bonus %]]</f>
        <v>99975</v>
      </c>
      <c r="R3">
        <v>0</v>
      </c>
      <c r="S3" s="9"/>
      <c r="T3">
        <f>TBL_Employees[[#This Row],[Exit_year]]-TBL_Employees[[#This Row],[Hire_year]]</f>
        <v>-1997</v>
      </c>
    </row>
    <row r="4" spans="1:20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t="str">
        <f>TEXT(TBL_Employees[[#This Row],[Hire Date]],"YYYY")</f>
        <v>2006</v>
      </c>
      <c r="J4" s="1">
        <v>39016</v>
      </c>
      <c r="K4" s="2">
        <v>163099</v>
      </c>
      <c r="L4" s="3">
        <v>0.2</v>
      </c>
      <c r="M4" t="s">
        <v>19</v>
      </c>
      <c r="N4" t="s">
        <v>20</v>
      </c>
      <c r="O4" t="str">
        <f>TEXT(TBL_Employees[[#This Row],[Exit Date]],"YYYY")</f>
        <v/>
      </c>
      <c r="P4" s="1" t="s">
        <v>21</v>
      </c>
      <c r="Q4" s="13">
        <f>TBL_Employees[[#This Row],[Annual Salary]]+TBL_Employees[[#This Row],[Annual Salary]]*TBL_Employees[[#This Row],[Bonus %]]</f>
        <v>195718.8</v>
      </c>
      <c r="R4">
        <f>TBL_Employees[[#This Row],[Annual Salary]]*TBL_Employees[[#This Row],[Bonus %]]</f>
        <v>32619.800000000003</v>
      </c>
      <c r="S4" s="9"/>
      <c r="T4" t="e">
        <f>TBL_Employees[[#This Row],[Exit_year]]-TBL_Employees[[#This Row],[Hire_year]]</f>
        <v>#VALUE!</v>
      </c>
    </row>
    <row r="5" spans="1:20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t="str">
        <f>TEXT(TBL_Employees[[#This Row],[Hire Date]],"YYYY")</f>
        <v>2019</v>
      </c>
      <c r="J5" s="1">
        <v>43735</v>
      </c>
      <c r="K5" s="2">
        <v>84913</v>
      </c>
      <c r="L5" s="3">
        <v>7.0000000000000007E-2</v>
      </c>
      <c r="M5" t="s">
        <v>19</v>
      </c>
      <c r="N5" t="s">
        <v>20</v>
      </c>
      <c r="O5" t="str">
        <f>TEXT(TBL_Employees[[#This Row],[Exit Date]],"YYYY")</f>
        <v/>
      </c>
      <c r="P5" s="1" t="s">
        <v>21</v>
      </c>
      <c r="Q5" s="13">
        <f>TBL_Employees[[#This Row],[Annual Salary]]+TBL_Employees[[#This Row],[Annual Salary]]*TBL_Employees[[#This Row],[Bonus %]]</f>
        <v>90856.91</v>
      </c>
      <c r="R5">
        <f>TBL_Employees[[#This Row],[Annual Salary]]*TBL_Employees[[#This Row],[Bonus %]]</f>
        <v>5943.9100000000008</v>
      </c>
      <c r="S5" s="9"/>
      <c r="T5" t="e">
        <f>TBL_Employees[[#This Row],[Exit_year]]-TBL_Employees[[#This Row],[Hire_year]]</f>
        <v>#VALUE!</v>
      </c>
    </row>
    <row r="6" spans="1:20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t="str">
        <f>TEXT(TBL_Employees[[#This Row],[Hire Date]],"YYYY")</f>
        <v>1995</v>
      </c>
      <c r="J6" s="1">
        <v>35023</v>
      </c>
      <c r="K6" s="2">
        <v>95409</v>
      </c>
      <c r="L6" s="3">
        <v>0</v>
      </c>
      <c r="M6" t="s">
        <v>19</v>
      </c>
      <c r="N6" t="s">
        <v>39</v>
      </c>
      <c r="O6" t="str">
        <f>TEXT(TBL_Employees[[#This Row],[Exit Date]],"YYYY")</f>
        <v/>
      </c>
      <c r="P6" s="1" t="s">
        <v>21</v>
      </c>
      <c r="Q6" s="13">
        <f>TBL_Employees[[#This Row],[Annual Salary]]+TBL_Employees[[#This Row],[Annual Salary]]*TBL_Employees[[#This Row],[Bonus %]]</f>
        <v>95409</v>
      </c>
      <c r="R6">
        <f>TBL_Employees[[#This Row],[Annual Salary]]*TBL_Employees[[#This Row],[Bonus %]]</f>
        <v>0</v>
      </c>
      <c r="S6" s="9"/>
      <c r="T6" t="e">
        <f>TBL_Employees[[#This Row],[Exit_year]]-TBL_Employees[[#This Row],[Hire_year]]</f>
        <v>#VALUE!</v>
      </c>
    </row>
    <row r="7" spans="1:20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t="str">
        <f>TEXT(TBL_Employees[[#This Row],[Hire Date]],"YYYY")</f>
        <v>2017</v>
      </c>
      <c r="J7" s="1">
        <v>42759</v>
      </c>
      <c r="K7" s="2">
        <v>50994</v>
      </c>
      <c r="L7" s="3">
        <v>0</v>
      </c>
      <c r="M7" t="s">
        <v>33</v>
      </c>
      <c r="N7" t="s">
        <v>80</v>
      </c>
      <c r="O7" t="str">
        <f>TEXT(TBL_Employees[[#This Row],[Exit Date]],"YYYY")</f>
        <v/>
      </c>
      <c r="P7" s="1" t="s">
        <v>21</v>
      </c>
      <c r="Q7" s="13">
        <f>TBL_Employees[[#This Row],[Annual Salary]]+TBL_Employees[[#This Row],[Annual Salary]]*TBL_Employees[[#This Row],[Bonus %]]</f>
        <v>50994</v>
      </c>
      <c r="R7">
        <f>TBL_Employees[[#This Row],[Annual Salary]]*TBL_Employees[[#This Row],[Bonus %]]</f>
        <v>0</v>
      </c>
      <c r="S7" s="9"/>
      <c r="T7" t="e">
        <f>TBL_Employees[[#This Row],[Exit_year]]-TBL_Employees[[#This Row],[Hire_year]]</f>
        <v>#VALUE!</v>
      </c>
    </row>
    <row r="8" spans="1:20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t="str">
        <f>TEXT(TBL_Employees[[#This Row],[Hire Date]],"YYYY")</f>
        <v>2020</v>
      </c>
      <c r="J8" s="1">
        <v>44013</v>
      </c>
      <c r="K8" s="2">
        <v>119746</v>
      </c>
      <c r="L8" s="3">
        <v>0.1</v>
      </c>
      <c r="M8" t="s">
        <v>19</v>
      </c>
      <c r="N8" t="s">
        <v>39</v>
      </c>
      <c r="O8" t="str">
        <f>TEXT(TBL_Employees[[#This Row],[Exit Date]],"YYYY")</f>
        <v/>
      </c>
      <c r="P8" s="1" t="s">
        <v>21</v>
      </c>
      <c r="Q8" s="13">
        <f>TBL_Employees[[#This Row],[Annual Salary]]+TBL_Employees[[#This Row],[Annual Salary]]*TBL_Employees[[#This Row],[Bonus %]]</f>
        <v>131720.6</v>
      </c>
      <c r="R8">
        <f>TBL_Employees[[#This Row],[Annual Salary]]*TBL_Employees[[#This Row],[Bonus %]]</f>
        <v>11974.6</v>
      </c>
      <c r="S8" s="9"/>
      <c r="T8" t="e">
        <f>TBL_Employees[[#This Row],[Exit_year]]-TBL_Employees[[#This Row],[Hire_year]]</f>
        <v>#VALUE!</v>
      </c>
    </row>
    <row r="9" spans="1:20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t="str">
        <f>TEXT(TBL_Employees[[#This Row],[Hire Date]],"YYYY")</f>
        <v>2020</v>
      </c>
      <c r="J9" s="1">
        <v>43967</v>
      </c>
      <c r="K9" s="2">
        <v>41336</v>
      </c>
      <c r="L9" s="3">
        <v>0</v>
      </c>
      <c r="M9" t="s">
        <v>19</v>
      </c>
      <c r="N9" t="s">
        <v>45</v>
      </c>
      <c r="O9" t="str">
        <f>TEXT(TBL_Employees[[#This Row],[Exit Date]],"YYYY")</f>
        <v>2021</v>
      </c>
      <c r="P9" s="1">
        <v>44336</v>
      </c>
      <c r="Q9" s="13">
        <f>TBL_Employees[[#This Row],[Annual Salary]]+TBL_Employees[[#This Row],[Annual Salary]]*TBL_Employees[[#This Row],[Bonus %]]</f>
        <v>41336</v>
      </c>
      <c r="R9">
        <f>TBL_Employees[[#This Row],[Annual Salary]]*TBL_Employees[[#This Row],[Bonus %]]</f>
        <v>0</v>
      </c>
      <c r="S9" s="9"/>
      <c r="T9">
        <f>TBL_Employees[[#This Row],[Exit_year]]-TBL_Employees[[#This Row],[Hire_year]]</f>
        <v>1</v>
      </c>
    </row>
    <row r="10" spans="1:20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t="str">
        <f>TEXT(TBL_Employees[[#This Row],[Hire Date]],"YYYY")</f>
        <v>2019</v>
      </c>
      <c r="J10" s="1">
        <v>43490</v>
      </c>
      <c r="K10" s="2">
        <v>113527</v>
      </c>
      <c r="L10" s="3">
        <v>0.06</v>
      </c>
      <c r="M10" t="s">
        <v>19</v>
      </c>
      <c r="N10" t="s">
        <v>25</v>
      </c>
      <c r="O10" t="str">
        <f>TEXT(TBL_Employees[[#This Row],[Exit Date]],"YYYY")</f>
        <v/>
      </c>
      <c r="P10" s="1" t="s">
        <v>21</v>
      </c>
      <c r="Q10" s="13">
        <f>TBL_Employees[[#This Row],[Annual Salary]]+TBL_Employees[[#This Row],[Annual Salary]]*TBL_Employees[[#This Row],[Bonus %]]</f>
        <v>120338.62</v>
      </c>
      <c r="R10">
        <f>TBL_Employees[[#This Row],[Annual Salary]]*TBL_Employees[[#This Row],[Bonus %]]</f>
        <v>6811.62</v>
      </c>
      <c r="S10" s="9"/>
      <c r="T10" t="e">
        <f>TBL_Employees[[#This Row],[Exit_year]]-TBL_Employees[[#This Row],[Hire_year]]</f>
        <v>#VALUE!</v>
      </c>
    </row>
    <row r="11" spans="1:20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t="str">
        <f>TEXT(TBL_Employees[[#This Row],[Hire Date]],"YYYY")</f>
        <v>2018</v>
      </c>
      <c r="J11" s="1">
        <v>43264</v>
      </c>
      <c r="K11" s="2">
        <v>77203</v>
      </c>
      <c r="L11" s="3">
        <v>0</v>
      </c>
      <c r="M11" t="s">
        <v>19</v>
      </c>
      <c r="N11" t="s">
        <v>20</v>
      </c>
      <c r="O11" t="str">
        <f>TEXT(TBL_Employees[[#This Row],[Exit Date]],"YYYY")</f>
        <v/>
      </c>
      <c r="P11" s="1" t="s">
        <v>21</v>
      </c>
      <c r="Q11" s="13">
        <f>TBL_Employees[[#This Row],[Annual Salary]]+TBL_Employees[[#This Row],[Annual Salary]]*TBL_Employees[[#This Row],[Bonus %]]</f>
        <v>77203</v>
      </c>
      <c r="R11">
        <f>TBL_Employees[[#This Row],[Annual Salary]]*TBL_Employees[[#This Row],[Bonus %]]</f>
        <v>0</v>
      </c>
      <c r="S11" s="9"/>
      <c r="T11" t="e">
        <f>TBL_Employees[[#This Row],[Exit_year]]-TBL_Employees[[#This Row],[Hire_year]]</f>
        <v>#VALUE!</v>
      </c>
    </row>
    <row r="12" spans="1:20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t="str">
        <f>TEXT(TBL_Employees[[#This Row],[Hire Date]],"YYYY")</f>
        <v>2009</v>
      </c>
      <c r="J12" s="1">
        <v>39855</v>
      </c>
      <c r="K12" s="2">
        <v>157333</v>
      </c>
      <c r="L12" s="3">
        <v>0.15</v>
      </c>
      <c r="M12" t="s">
        <v>19</v>
      </c>
      <c r="N12" t="s">
        <v>45</v>
      </c>
      <c r="O12" t="str">
        <f>TEXT(TBL_Employees[[#This Row],[Exit Date]],"YYYY")</f>
        <v/>
      </c>
      <c r="P12" s="1" t="s">
        <v>21</v>
      </c>
      <c r="Q12" s="13">
        <f>TBL_Employees[[#This Row],[Annual Salary]]+TBL_Employees[[#This Row],[Annual Salary]]*TBL_Employees[[#This Row],[Bonus %]]</f>
        <v>180932.95</v>
      </c>
      <c r="R12">
        <f>TBL_Employees[[#This Row],[Annual Salary]]*TBL_Employees[[#This Row],[Bonus %]]</f>
        <v>23599.95</v>
      </c>
      <c r="S12" s="9"/>
      <c r="T12" t="e">
        <f>TBL_Employees[[#This Row],[Exit_year]]-TBL_Employees[[#This Row],[Hire_year]]</f>
        <v>#VALUE!</v>
      </c>
    </row>
    <row r="13" spans="1:20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t="str">
        <f>TEXT(TBL_Employees[[#This Row],[Hire Date]],"YYYY")</f>
        <v>2021</v>
      </c>
      <c r="J13" s="1">
        <v>44490</v>
      </c>
      <c r="K13" s="2">
        <v>109851</v>
      </c>
      <c r="L13" s="3">
        <v>0</v>
      </c>
      <c r="M13" t="s">
        <v>19</v>
      </c>
      <c r="N13" t="s">
        <v>63</v>
      </c>
      <c r="O13" t="str">
        <f>TEXT(TBL_Employees[[#This Row],[Exit Date]],"YYYY")</f>
        <v/>
      </c>
      <c r="P13" s="1" t="s">
        <v>21</v>
      </c>
      <c r="Q13" s="13">
        <f>TBL_Employees[[#This Row],[Annual Salary]]+TBL_Employees[[#This Row],[Annual Salary]]*TBL_Employees[[#This Row],[Bonus %]]</f>
        <v>109851</v>
      </c>
      <c r="R13">
        <f>TBL_Employees[[#This Row],[Annual Salary]]*TBL_Employees[[#This Row],[Bonus %]]</f>
        <v>0</v>
      </c>
      <c r="S13" s="9"/>
      <c r="T13" t="e">
        <f>TBL_Employees[[#This Row],[Exit_year]]-TBL_Employees[[#This Row],[Hire_year]]</f>
        <v>#VALUE!</v>
      </c>
    </row>
    <row r="14" spans="1:20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t="str">
        <f>TEXT(TBL_Employees[[#This Row],[Hire Date]],"YYYY")</f>
        <v>1999</v>
      </c>
      <c r="J14" s="1">
        <v>36233</v>
      </c>
      <c r="K14" s="2">
        <v>105086</v>
      </c>
      <c r="L14" s="3">
        <v>0.09</v>
      </c>
      <c r="M14" t="s">
        <v>19</v>
      </c>
      <c r="N14" t="s">
        <v>25</v>
      </c>
      <c r="O14" t="str">
        <f>TEXT(TBL_Employees[[#This Row],[Exit Date]],"YYYY")</f>
        <v/>
      </c>
      <c r="P14" s="1" t="s">
        <v>21</v>
      </c>
      <c r="Q14" s="13">
        <f>TBL_Employees[[#This Row],[Annual Salary]]+TBL_Employees[[#This Row],[Annual Salary]]*TBL_Employees[[#This Row],[Bonus %]]</f>
        <v>114543.74</v>
      </c>
      <c r="R14">
        <f>TBL_Employees[[#This Row],[Annual Salary]]*TBL_Employees[[#This Row],[Bonus %]]</f>
        <v>9457.74</v>
      </c>
      <c r="S14" s="9"/>
      <c r="T14" t="e">
        <f>TBL_Employees[[#This Row],[Exit_year]]-TBL_Employees[[#This Row],[Hire_year]]</f>
        <v>#VALUE!</v>
      </c>
    </row>
    <row r="15" spans="1:20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t="str">
        <f>TEXT(TBL_Employees[[#This Row],[Hire Date]],"YYYY")</f>
        <v>2021</v>
      </c>
      <c r="J15" s="1">
        <v>44357</v>
      </c>
      <c r="K15" s="2">
        <v>146742</v>
      </c>
      <c r="L15" s="3">
        <v>0.1</v>
      </c>
      <c r="M15" t="s">
        <v>33</v>
      </c>
      <c r="N15" t="s">
        <v>74</v>
      </c>
      <c r="O15" t="str">
        <f>TEXT(TBL_Employees[[#This Row],[Exit Date]],"YYYY")</f>
        <v/>
      </c>
      <c r="P15" s="1" t="s">
        <v>21</v>
      </c>
      <c r="Q15" s="13">
        <f>TBL_Employees[[#This Row],[Annual Salary]]+TBL_Employees[[#This Row],[Annual Salary]]*TBL_Employees[[#This Row],[Bonus %]]</f>
        <v>161416.20000000001</v>
      </c>
      <c r="R15">
        <f>TBL_Employees[[#This Row],[Annual Salary]]*TBL_Employees[[#This Row],[Bonus %]]</f>
        <v>14674.2</v>
      </c>
      <c r="S15" s="9"/>
      <c r="T15" t="e">
        <f>TBL_Employees[[#This Row],[Exit_year]]-TBL_Employees[[#This Row],[Hire_year]]</f>
        <v>#VALUE!</v>
      </c>
    </row>
    <row r="16" spans="1:20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t="str">
        <f>TEXT(TBL_Employees[[#This Row],[Hire Date]],"YYYY")</f>
        <v>2017</v>
      </c>
      <c r="J16" s="1">
        <v>43043</v>
      </c>
      <c r="K16" s="2">
        <v>97078</v>
      </c>
      <c r="L16" s="3">
        <v>0</v>
      </c>
      <c r="M16" t="s">
        <v>19</v>
      </c>
      <c r="N16" t="s">
        <v>25</v>
      </c>
      <c r="O16" t="str">
        <f>TEXT(TBL_Employees[[#This Row],[Exit Date]],"YYYY")</f>
        <v>2020</v>
      </c>
      <c r="P16" s="1">
        <v>43899</v>
      </c>
      <c r="Q16" s="13">
        <f>TBL_Employees[[#This Row],[Annual Salary]]+TBL_Employees[[#This Row],[Annual Salary]]*TBL_Employees[[#This Row],[Bonus %]]</f>
        <v>97078</v>
      </c>
      <c r="R16">
        <f>TBL_Employees[[#This Row],[Annual Salary]]*TBL_Employees[[#This Row],[Bonus %]]</f>
        <v>0</v>
      </c>
      <c r="S16" s="9"/>
      <c r="T16">
        <f>TBL_Employees[[#This Row],[Exit_year]]-TBL_Employees[[#This Row],[Hire_year]]</f>
        <v>3</v>
      </c>
    </row>
    <row r="17" spans="1:20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t="str">
        <f>TEXT(TBL_Employees[[#This Row],[Hire Date]],"YYYY")</f>
        <v>2013</v>
      </c>
      <c r="J17" s="1">
        <v>41346</v>
      </c>
      <c r="K17" s="2">
        <v>249270</v>
      </c>
      <c r="L17" s="3">
        <v>0.3</v>
      </c>
      <c r="M17" t="s">
        <v>19</v>
      </c>
      <c r="N17" t="s">
        <v>63</v>
      </c>
      <c r="O17" t="str">
        <f>TEXT(TBL_Employees[[#This Row],[Exit Date]],"YYYY")</f>
        <v/>
      </c>
      <c r="P17" s="1" t="s">
        <v>21</v>
      </c>
      <c r="Q17" s="13">
        <f>TBL_Employees[[#This Row],[Annual Salary]]+TBL_Employees[[#This Row],[Annual Salary]]*TBL_Employees[[#This Row],[Bonus %]]</f>
        <v>324051</v>
      </c>
      <c r="R17">
        <f>TBL_Employees[[#This Row],[Annual Salary]]*TBL_Employees[[#This Row],[Bonus %]]</f>
        <v>74781</v>
      </c>
      <c r="S17" s="9"/>
      <c r="T17" t="e">
        <f>TBL_Employees[[#This Row],[Exit_year]]-TBL_Employees[[#This Row],[Hire_year]]</f>
        <v>#VALUE!</v>
      </c>
    </row>
    <row r="18" spans="1:20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t="str">
        <f>TEXT(TBL_Employees[[#This Row],[Hire Date]],"YYYY")</f>
        <v>2002</v>
      </c>
      <c r="J18" s="1">
        <v>37319</v>
      </c>
      <c r="K18" s="2">
        <v>175837</v>
      </c>
      <c r="L18" s="3">
        <v>0.2</v>
      </c>
      <c r="M18" t="s">
        <v>19</v>
      </c>
      <c r="N18" t="s">
        <v>39</v>
      </c>
      <c r="O18" t="str">
        <f>TEXT(TBL_Employees[[#This Row],[Exit Date]],"YYYY")</f>
        <v/>
      </c>
      <c r="P18" s="1" t="s">
        <v>21</v>
      </c>
      <c r="Q18" s="13">
        <f>TBL_Employees[[#This Row],[Annual Salary]]+TBL_Employees[[#This Row],[Annual Salary]]*TBL_Employees[[#This Row],[Bonus %]]</f>
        <v>211004.4</v>
      </c>
      <c r="R18">
        <f>TBL_Employees[[#This Row],[Annual Salary]]*TBL_Employees[[#This Row],[Bonus %]]</f>
        <v>35167.4</v>
      </c>
      <c r="S18" s="9"/>
      <c r="T18" t="e">
        <f>TBL_Employees[[#This Row],[Exit_year]]-TBL_Employees[[#This Row],[Hire_year]]</f>
        <v>#VALUE!</v>
      </c>
    </row>
    <row r="19" spans="1:20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t="str">
        <f>TEXT(TBL_Employees[[#This Row],[Hire Date]],"YYYY")</f>
        <v>2003</v>
      </c>
      <c r="J19" s="1">
        <v>37956</v>
      </c>
      <c r="K19" s="2">
        <v>154828</v>
      </c>
      <c r="L19" s="3">
        <v>0.13</v>
      </c>
      <c r="M19" t="s">
        <v>19</v>
      </c>
      <c r="N19" t="s">
        <v>63</v>
      </c>
      <c r="O19" t="str">
        <f>TEXT(TBL_Employees[[#This Row],[Exit Date]],"YYYY")</f>
        <v/>
      </c>
      <c r="P19" s="1" t="s">
        <v>21</v>
      </c>
      <c r="Q19" s="13">
        <f>TBL_Employees[[#This Row],[Annual Salary]]+TBL_Employees[[#This Row],[Annual Salary]]*TBL_Employees[[#This Row],[Bonus %]]</f>
        <v>174955.64</v>
      </c>
      <c r="R19">
        <f>TBL_Employees[[#This Row],[Annual Salary]]*TBL_Employees[[#This Row],[Bonus %]]</f>
        <v>20127.64</v>
      </c>
      <c r="S19" s="9"/>
      <c r="T19" t="e">
        <f>TBL_Employees[[#This Row],[Exit_year]]-TBL_Employees[[#This Row],[Hire_year]]</f>
        <v>#VALUE!</v>
      </c>
    </row>
    <row r="20" spans="1:20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t="str">
        <f>TEXT(TBL_Employees[[#This Row],[Hire Date]],"YYYY")</f>
        <v>2013</v>
      </c>
      <c r="J20" s="1">
        <v>41581</v>
      </c>
      <c r="K20" s="2">
        <v>186503</v>
      </c>
      <c r="L20" s="3">
        <v>0.24</v>
      </c>
      <c r="M20" t="s">
        <v>19</v>
      </c>
      <c r="N20" t="s">
        <v>29</v>
      </c>
      <c r="O20" t="str">
        <f>TEXT(TBL_Employees[[#This Row],[Exit Date]],"YYYY")</f>
        <v/>
      </c>
      <c r="P20" s="1" t="s">
        <v>21</v>
      </c>
      <c r="Q20" s="13">
        <f>TBL_Employees[[#This Row],[Annual Salary]]+TBL_Employees[[#This Row],[Annual Salary]]*TBL_Employees[[#This Row],[Bonus %]]</f>
        <v>231263.72</v>
      </c>
      <c r="R20">
        <f>TBL_Employees[[#This Row],[Annual Salary]]*TBL_Employees[[#This Row],[Bonus %]]</f>
        <v>44760.72</v>
      </c>
      <c r="S20" s="9"/>
      <c r="T20" t="e">
        <f>TBL_Employees[[#This Row],[Exit_year]]-TBL_Employees[[#This Row],[Hire_year]]</f>
        <v>#VALUE!</v>
      </c>
    </row>
    <row r="21" spans="1:20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t="str">
        <f>TEXT(TBL_Employees[[#This Row],[Hire Date]],"YYYY")</f>
        <v>2002</v>
      </c>
      <c r="J21" s="1">
        <v>37446</v>
      </c>
      <c r="K21" s="2">
        <v>166331</v>
      </c>
      <c r="L21" s="3">
        <v>0.18</v>
      </c>
      <c r="M21" t="s">
        <v>33</v>
      </c>
      <c r="N21" t="s">
        <v>80</v>
      </c>
      <c r="O21" t="str">
        <f>TEXT(TBL_Employees[[#This Row],[Exit Date]],"YYYY")</f>
        <v/>
      </c>
      <c r="P21" s="1" t="s">
        <v>21</v>
      </c>
      <c r="Q21" s="13">
        <f>TBL_Employees[[#This Row],[Annual Salary]]+TBL_Employees[[#This Row],[Annual Salary]]*TBL_Employees[[#This Row],[Bonus %]]</f>
        <v>196270.58</v>
      </c>
      <c r="R21">
        <f>TBL_Employees[[#This Row],[Annual Salary]]*TBL_Employees[[#This Row],[Bonus %]]</f>
        <v>29939.579999999998</v>
      </c>
      <c r="S21" s="9"/>
      <c r="T21" t="e">
        <f>TBL_Employees[[#This Row],[Exit_year]]-TBL_Employees[[#This Row],[Hire_year]]</f>
        <v>#VALUE!</v>
      </c>
    </row>
    <row r="22" spans="1:20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t="str">
        <f>TEXT(TBL_Employees[[#This Row],[Hire Date]],"YYYY")</f>
        <v>2012</v>
      </c>
      <c r="J22" s="1">
        <v>40917</v>
      </c>
      <c r="K22" s="2">
        <v>146140</v>
      </c>
      <c r="L22" s="3">
        <v>0.1</v>
      </c>
      <c r="M22" t="s">
        <v>52</v>
      </c>
      <c r="N22" t="s">
        <v>81</v>
      </c>
      <c r="O22" t="str">
        <f>TEXT(TBL_Employees[[#This Row],[Exit Date]],"YYYY")</f>
        <v/>
      </c>
      <c r="P22" s="1" t="s">
        <v>21</v>
      </c>
      <c r="Q22" s="13">
        <f>TBL_Employees[[#This Row],[Annual Salary]]+TBL_Employees[[#This Row],[Annual Salary]]*TBL_Employees[[#This Row],[Bonus %]]</f>
        <v>160754</v>
      </c>
      <c r="R22">
        <f>TBL_Employees[[#This Row],[Annual Salary]]*TBL_Employees[[#This Row],[Bonus %]]</f>
        <v>14614</v>
      </c>
      <c r="S22" s="9"/>
      <c r="T22" t="e">
        <f>TBL_Employees[[#This Row],[Exit_year]]-TBL_Employees[[#This Row],[Hire_year]]</f>
        <v>#VALUE!</v>
      </c>
    </row>
    <row r="23" spans="1:20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t="str">
        <f>TEXT(TBL_Employees[[#This Row],[Hire Date]],"YYYY")</f>
        <v>2021</v>
      </c>
      <c r="J23" s="1">
        <v>44288</v>
      </c>
      <c r="K23" s="2">
        <v>151703</v>
      </c>
      <c r="L23" s="3">
        <v>0.21</v>
      </c>
      <c r="M23" t="s">
        <v>19</v>
      </c>
      <c r="N23" t="s">
        <v>45</v>
      </c>
      <c r="O23" t="str">
        <f>TEXT(TBL_Employees[[#This Row],[Exit Date]],"YYYY")</f>
        <v/>
      </c>
      <c r="P23" s="1" t="s">
        <v>21</v>
      </c>
      <c r="Q23" s="13">
        <f>TBL_Employees[[#This Row],[Annual Salary]]+TBL_Employees[[#This Row],[Annual Salary]]*TBL_Employees[[#This Row],[Bonus %]]</f>
        <v>183560.63</v>
      </c>
      <c r="R23">
        <f>TBL_Employees[[#This Row],[Annual Salary]]*TBL_Employees[[#This Row],[Bonus %]]</f>
        <v>31857.629999999997</v>
      </c>
      <c r="S23" s="9"/>
      <c r="T23" t="e">
        <f>TBL_Employees[[#This Row],[Exit_year]]-TBL_Employees[[#This Row],[Hire_year]]</f>
        <v>#VALUE!</v>
      </c>
    </row>
    <row r="24" spans="1:20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t="str">
        <f>TEXT(TBL_Employees[[#This Row],[Hire Date]],"YYYY")</f>
        <v>2002</v>
      </c>
      <c r="J24" s="1">
        <v>37400</v>
      </c>
      <c r="K24" s="2">
        <v>172787</v>
      </c>
      <c r="L24" s="3">
        <v>0.28000000000000003</v>
      </c>
      <c r="M24" t="s">
        <v>52</v>
      </c>
      <c r="N24" t="s">
        <v>66</v>
      </c>
      <c r="O24" t="str">
        <f>TEXT(TBL_Employees[[#This Row],[Exit Date]],"YYYY")</f>
        <v/>
      </c>
      <c r="P24" s="1" t="s">
        <v>21</v>
      </c>
      <c r="Q24" s="13">
        <f>TBL_Employees[[#This Row],[Annual Salary]]+TBL_Employees[[#This Row],[Annual Salary]]*TBL_Employees[[#This Row],[Bonus %]]</f>
        <v>221167.36000000002</v>
      </c>
      <c r="R24">
        <f>TBL_Employees[[#This Row],[Annual Salary]]*TBL_Employees[[#This Row],[Bonus %]]</f>
        <v>48380.360000000008</v>
      </c>
      <c r="S24" s="9"/>
      <c r="T24" t="e">
        <f>TBL_Employees[[#This Row],[Exit_year]]-TBL_Employees[[#This Row],[Hire_year]]</f>
        <v>#VALUE!</v>
      </c>
    </row>
    <row r="25" spans="1:20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t="str">
        <f>TEXT(TBL_Employees[[#This Row],[Hire Date]],"YYYY")</f>
        <v>2019</v>
      </c>
      <c r="J25" s="1">
        <v>43713</v>
      </c>
      <c r="K25" s="2">
        <v>49998</v>
      </c>
      <c r="L25" s="3">
        <v>0</v>
      </c>
      <c r="M25" t="s">
        <v>19</v>
      </c>
      <c r="N25" t="s">
        <v>63</v>
      </c>
      <c r="O25" t="str">
        <f>TEXT(TBL_Employees[[#This Row],[Exit Date]],"YYYY")</f>
        <v/>
      </c>
      <c r="P25" s="1" t="s">
        <v>21</v>
      </c>
      <c r="Q25" s="13">
        <f>TBL_Employees[[#This Row],[Annual Salary]]+TBL_Employees[[#This Row],[Annual Salary]]*TBL_Employees[[#This Row],[Bonus %]]</f>
        <v>49998</v>
      </c>
      <c r="R25">
        <f>TBL_Employees[[#This Row],[Annual Salary]]*TBL_Employees[[#This Row],[Bonus %]]</f>
        <v>0</v>
      </c>
      <c r="S25" s="9"/>
      <c r="T25" t="e">
        <f>TBL_Employees[[#This Row],[Exit_year]]-TBL_Employees[[#This Row],[Hire_year]]</f>
        <v>#VALUE!</v>
      </c>
    </row>
    <row r="26" spans="1:20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t="str">
        <f>TEXT(TBL_Employees[[#This Row],[Hire Date]],"YYYY")</f>
        <v>2014</v>
      </c>
      <c r="J26" s="1">
        <v>41700</v>
      </c>
      <c r="K26" s="2">
        <v>207172</v>
      </c>
      <c r="L26" s="3">
        <v>0.31</v>
      </c>
      <c r="M26" t="s">
        <v>33</v>
      </c>
      <c r="N26" t="s">
        <v>80</v>
      </c>
      <c r="O26" t="str">
        <f>TEXT(TBL_Employees[[#This Row],[Exit Date]],"YYYY")</f>
        <v/>
      </c>
      <c r="P26" s="1" t="s">
        <v>21</v>
      </c>
      <c r="Q26" s="13">
        <f>TBL_Employees[[#This Row],[Annual Salary]]+TBL_Employees[[#This Row],[Annual Salary]]*TBL_Employees[[#This Row],[Bonus %]]</f>
        <v>271395.32</v>
      </c>
      <c r="R26">
        <f>TBL_Employees[[#This Row],[Annual Salary]]*TBL_Employees[[#This Row],[Bonus %]]</f>
        <v>64223.32</v>
      </c>
      <c r="S26" s="9"/>
      <c r="T26" t="e">
        <f>TBL_Employees[[#This Row],[Exit_year]]-TBL_Employees[[#This Row],[Hire_year]]</f>
        <v>#VALUE!</v>
      </c>
    </row>
    <row r="27" spans="1:20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t="str">
        <f>TEXT(TBL_Employees[[#This Row],[Hire Date]],"YYYY")</f>
        <v>2015</v>
      </c>
      <c r="J27" s="1">
        <v>42111</v>
      </c>
      <c r="K27" s="2">
        <v>152239</v>
      </c>
      <c r="L27" s="3">
        <v>0.23</v>
      </c>
      <c r="M27" t="s">
        <v>19</v>
      </c>
      <c r="N27" t="s">
        <v>29</v>
      </c>
      <c r="O27" t="str">
        <f>TEXT(TBL_Employees[[#This Row],[Exit Date]],"YYYY")</f>
        <v/>
      </c>
      <c r="P27" s="1" t="s">
        <v>21</v>
      </c>
      <c r="Q27" s="13">
        <f>TBL_Employees[[#This Row],[Annual Salary]]+TBL_Employees[[#This Row],[Annual Salary]]*TBL_Employees[[#This Row],[Bonus %]]</f>
        <v>187253.97</v>
      </c>
      <c r="R27">
        <f>TBL_Employees[[#This Row],[Annual Salary]]*TBL_Employees[[#This Row],[Bonus %]]</f>
        <v>35014.97</v>
      </c>
      <c r="S27" s="9"/>
      <c r="T27" t="e">
        <f>TBL_Employees[[#This Row],[Exit_year]]-TBL_Employees[[#This Row],[Hire_year]]</f>
        <v>#VALUE!</v>
      </c>
    </row>
    <row r="28" spans="1:20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t="str">
        <f>TEXT(TBL_Employees[[#This Row],[Hire Date]],"YYYY")</f>
        <v>2005</v>
      </c>
      <c r="J28" s="1">
        <v>38388</v>
      </c>
      <c r="K28" s="2">
        <v>98581</v>
      </c>
      <c r="L28" s="3">
        <v>0</v>
      </c>
      <c r="M28" t="s">
        <v>52</v>
      </c>
      <c r="N28" t="s">
        <v>66</v>
      </c>
      <c r="O28" t="str">
        <f>TEXT(TBL_Employees[[#This Row],[Exit Date]],"YYYY")</f>
        <v/>
      </c>
      <c r="P28" s="1" t="s">
        <v>21</v>
      </c>
      <c r="Q28" s="13">
        <f>TBL_Employees[[#This Row],[Annual Salary]]+TBL_Employees[[#This Row],[Annual Salary]]*TBL_Employees[[#This Row],[Bonus %]]</f>
        <v>98581</v>
      </c>
      <c r="R28">
        <f>TBL_Employees[[#This Row],[Annual Salary]]*TBL_Employees[[#This Row],[Bonus %]]</f>
        <v>0</v>
      </c>
      <c r="S28" s="9"/>
      <c r="T28" t="e">
        <f>TBL_Employees[[#This Row],[Exit_year]]-TBL_Employees[[#This Row],[Hire_year]]</f>
        <v>#VALUE!</v>
      </c>
    </row>
    <row r="29" spans="1:20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t="str">
        <f>TEXT(TBL_Employees[[#This Row],[Hire Date]],"YYYY")</f>
        <v>2004</v>
      </c>
      <c r="J29" s="1">
        <v>38145</v>
      </c>
      <c r="K29" s="2">
        <v>246231</v>
      </c>
      <c r="L29" s="3">
        <v>0.31</v>
      </c>
      <c r="M29" t="s">
        <v>19</v>
      </c>
      <c r="N29" t="s">
        <v>63</v>
      </c>
      <c r="O29" t="str">
        <f>TEXT(TBL_Employees[[#This Row],[Exit Date]],"YYYY")</f>
        <v/>
      </c>
      <c r="P29" s="1" t="s">
        <v>21</v>
      </c>
      <c r="Q29" s="13">
        <f>TBL_Employees[[#This Row],[Annual Salary]]+TBL_Employees[[#This Row],[Annual Salary]]*TBL_Employees[[#This Row],[Bonus %]]</f>
        <v>322562.61</v>
      </c>
      <c r="R29">
        <f>TBL_Employees[[#This Row],[Annual Salary]]*TBL_Employees[[#This Row],[Bonus %]]</f>
        <v>76331.61</v>
      </c>
      <c r="S29" s="9"/>
      <c r="T29" t="e">
        <f>TBL_Employees[[#This Row],[Exit_year]]-TBL_Employees[[#This Row],[Hire_year]]</f>
        <v>#VALUE!</v>
      </c>
    </row>
    <row r="30" spans="1:20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t="str">
        <f>TEXT(TBL_Employees[[#This Row],[Hire Date]],"YYYY")</f>
        <v>1996</v>
      </c>
      <c r="J30" s="1">
        <v>35403</v>
      </c>
      <c r="K30" s="2">
        <v>99354</v>
      </c>
      <c r="L30" s="3">
        <v>0.12</v>
      </c>
      <c r="M30" t="s">
        <v>33</v>
      </c>
      <c r="N30" t="s">
        <v>60</v>
      </c>
      <c r="O30" t="str">
        <f>TEXT(TBL_Employees[[#This Row],[Exit Date]],"YYYY")</f>
        <v/>
      </c>
      <c r="P30" s="1" t="s">
        <v>21</v>
      </c>
      <c r="Q30" s="13">
        <f>TBL_Employees[[#This Row],[Annual Salary]]+TBL_Employees[[#This Row],[Annual Salary]]*TBL_Employees[[#This Row],[Bonus %]]</f>
        <v>111276.48</v>
      </c>
      <c r="R30">
        <f>TBL_Employees[[#This Row],[Annual Salary]]*TBL_Employees[[#This Row],[Bonus %]]</f>
        <v>11922.48</v>
      </c>
      <c r="S30" s="9"/>
      <c r="T30" t="e">
        <f>TBL_Employees[[#This Row],[Exit_year]]-TBL_Employees[[#This Row],[Hire_year]]</f>
        <v>#VALUE!</v>
      </c>
    </row>
    <row r="31" spans="1:20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t="str">
        <f>TEXT(TBL_Employees[[#This Row],[Hire Date]],"YYYY")</f>
        <v>2012</v>
      </c>
      <c r="J31" s="1">
        <v>41040</v>
      </c>
      <c r="K31" s="2">
        <v>231141</v>
      </c>
      <c r="L31" s="3">
        <v>0.34</v>
      </c>
      <c r="M31" t="s">
        <v>33</v>
      </c>
      <c r="N31" t="s">
        <v>60</v>
      </c>
      <c r="O31" t="str">
        <f>TEXT(TBL_Employees[[#This Row],[Exit Date]],"YYYY")</f>
        <v/>
      </c>
      <c r="P31" s="1" t="s">
        <v>21</v>
      </c>
      <c r="Q31" s="13">
        <f>TBL_Employees[[#This Row],[Annual Salary]]+TBL_Employees[[#This Row],[Annual Salary]]*TBL_Employees[[#This Row],[Bonus %]]</f>
        <v>309728.94</v>
      </c>
      <c r="R31">
        <f>TBL_Employees[[#This Row],[Annual Salary]]*TBL_Employees[[#This Row],[Bonus %]]</f>
        <v>78587.94</v>
      </c>
      <c r="S31" s="9"/>
      <c r="T31" t="e">
        <f>TBL_Employees[[#This Row],[Exit_year]]-TBL_Employees[[#This Row],[Hire_year]]</f>
        <v>#VALUE!</v>
      </c>
    </row>
    <row r="32" spans="1:20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t="str">
        <f>TEXT(TBL_Employees[[#This Row],[Hire Date]],"YYYY")</f>
        <v>2017</v>
      </c>
      <c r="J32" s="1">
        <v>42911</v>
      </c>
      <c r="K32" s="2">
        <v>54775</v>
      </c>
      <c r="L32" s="3">
        <v>0</v>
      </c>
      <c r="M32" t="s">
        <v>19</v>
      </c>
      <c r="N32" t="s">
        <v>29</v>
      </c>
      <c r="O32" t="str">
        <f>TEXT(TBL_Employees[[#This Row],[Exit Date]],"YYYY")</f>
        <v/>
      </c>
      <c r="P32" s="1" t="s">
        <v>21</v>
      </c>
      <c r="Q32" s="13">
        <f>TBL_Employees[[#This Row],[Annual Salary]]+TBL_Employees[[#This Row],[Annual Salary]]*TBL_Employees[[#This Row],[Bonus %]]</f>
        <v>54775</v>
      </c>
      <c r="R32">
        <f>TBL_Employees[[#This Row],[Annual Salary]]*TBL_Employees[[#This Row],[Bonus %]]</f>
        <v>0</v>
      </c>
      <c r="S32" s="9"/>
      <c r="T32" t="e">
        <f>TBL_Employees[[#This Row],[Exit_year]]-TBL_Employees[[#This Row],[Hire_year]]</f>
        <v>#VALUE!</v>
      </c>
    </row>
    <row r="33" spans="1:20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t="str">
        <f>TEXT(TBL_Employees[[#This Row],[Hire Date]],"YYYY")</f>
        <v>2004</v>
      </c>
      <c r="J33" s="1">
        <v>38123</v>
      </c>
      <c r="K33" s="2">
        <v>55499</v>
      </c>
      <c r="L33" s="3">
        <v>0</v>
      </c>
      <c r="M33" t="s">
        <v>52</v>
      </c>
      <c r="N33" t="s">
        <v>81</v>
      </c>
      <c r="O33" t="str">
        <f>TEXT(TBL_Employees[[#This Row],[Exit Date]],"YYYY")</f>
        <v/>
      </c>
      <c r="P33" s="1" t="s">
        <v>21</v>
      </c>
      <c r="Q33" s="13">
        <f>TBL_Employees[[#This Row],[Annual Salary]]+TBL_Employees[[#This Row],[Annual Salary]]*TBL_Employees[[#This Row],[Bonus %]]</f>
        <v>55499</v>
      </c>
      <c r="R33">
        <f>TBL_Employees[[#This Row],[Annual Salary]]*TBL_Employees[[#This Row],[Bonus %]]</f>
        <v>0</v>
      </c>
      <c r="S33" s="9"/>
      <c r="T33" t="e">
        <f>TBL_Employees[[#This Row],[Exit_year]]-TBL_Employees[[#This Row],[Hire_year]]</f>
        <v>#VALUE!</v>
      </c>
    </row>
    <row r="34" spans="1:20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t="str">
        <f>TEXT(TBL_Employees[[#This Row],[Hire Date]],"YYYY")</f>
        <v>2008</v>
      </c>
      <c r="J34" s="1">
        <v>39640</v>
      </c>
      <c r="K34" s="2">
        <v>66521</v>
      </c>
      <c r="L34" s="3">
        <v>0</v>
      </c>
      <c r="M34" t="s">
        <v>19</v>
      </c>
      <c r="N34" t="s">
        <v>63</v>
      </c>
      <c r="O34" t="str">
        <f>TEXT(TBL_Employees[[#This Row],[Exit Date]],"YYYY")</f>
        <v/>
      </c>
      <c r="P34" s="1" t="s">
        <v>21</v>
      </c>
      <c r="Q34" s="13">
        <f>TBL_Employees[[#This Row],[Annual Salary]]+TBL_Employees[[#This Row],[Annual Salary]]*TBL_Employees[[#This Row],[Bonus %]]</f>
        <v>66521</v>
      </c>
      <c r="R34">
        <f>TBL_Employees[[#This Row],[Annual Salary]]*TBL_Employees[[#This Row],[Bonus %]]</f>
        <v>0</v>
      </c>
      <c r="S34" s="9"/>
      <c r="T34" t="e">
        <f>TBL_Employees[[#This Row],[Exit_year]]-TBL_Employees[[#This Row],[Hire_year]]</f>
        <v>#VALUE!</v>
      </c>
    </row>
    <row r="35" spans="1:20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t="str">
        <f>TEXT(TBL_Employees[[#This Row],[Hire Date]],"YYYY")</f>
        <v>2016</v>
      </c>
      <c r="J35" s="1">
        <v>42642</v>
      </c>
      <c r="K35" s="2">
        <v>59100</v>
      </c>
      <c r="L35" s="3">
        <v>0</v>
      </c>
      <c r="M35" t="s">
        <v>33</v>
      </c>
      <c r="N35" t="s">
        <v>80</v>
      </c>
      <c r="O35" t="str">
        <f>TEXT(TBL_Employees[[#This Row],[Exit Date]],"YYYY")</f>
        <v/>
      </c>
      <c r="P35" s="1" t="s">
        <v>21</v>
      </c>
      <c r="Q35" s="13">
        <f>TBL_Employees[[#This Row],[Annual Salary]]+TBL_Employees[[#This Row],[Annual Salary]]*TBL_Employees[[#This Row],[Bonus %]]</f>
        <v>59100</v>
      </c>
      <c r="R35">
        <f>TBL_Employees[[#This Row],[Annual Salary]]*TBL_Employees[[#This Row],[Bonus %]]</f>
        <v>0</v>
      </c>
      <c r="S35" s="9"/>
      <c r="T35" t="e">
        <f>TBL_Employees[[#This Row],[Exit_year]]-TBL_Employees[[#This Row],[Hire_year]]</f>
        <v>#VALUE!</v>
      </c>
    </row>
    <row r="36" spans="1:20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t="str">
        <f>TEXT(TBL_Employees[[#This Row],[Hire Date]],"YYYY")</f>
        <v>2018</v>
      </c>
      <c r="J36" s="1">
        <v>43226</v>
      </c>
      <c r="K36" s="2">
        <v>49011</v>
      </c>
      <c r="L36" s="3">
        <v>0</v>
      </c>
      <c r="M36" t="s">
        <v>19</v>
      </c>
      <c r="N36" t="s">
        <v>20</v>
      </c>
      <c r="O36" t="str">
        <f>TEXT(TBL_Employees[[#This Row],[Exit Date]],"YYYY")</f>
        <v/>
      </c>
      <c r="P36" s="1" t="s">
        <v>21</v>
      </c>
      <c r="Q36" s="13">
        <f>TBL_Employees[[#This Row],[Annual Salary]]+TBL_Employees[[#This Row],[Annual Salary]]*TBL_Employees[[#This Row],[Bonus %]]</f>
        <v>49011</v>
      </c>
      <c r="R36">
        <f>TBL_Employees[[#This Row],[Annual Salary]]*TBL_Employees[[#This Row],[Bonus %]]</f>
        <v>0</v>
      </c>
      <c r="S36" s="9"/>
      <c r="T36" t="e">
        <f>TBL_Employees[[#This Row],[Exit_year]]-TBL_Employees[[#This Row],[Hire_year]]</f>
        <v>#VALUE!</v>
      </c>
    </row>
    <row r="37" spans="1:20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t="str">
        <f>TEXT(TBL_Employees[[#This Row],[Hire Date]],"YYYY")</f>
        <v>2014</v>
      </c>
      <c r="J37" s="1">
        <v>41681</v>
      </c>
      <c r="K37" s="2">
        <v>99575</v>
      </c>
      <c r="L37" s="3">
        <v>0</v>
      </c>
      <c r="M37" t="s">
        <v>19</v>
      </c>
      <c r="N37" t="s">
        <v>25</v>
      </c>
      <c r="O37" t="str">
        <f>TEXT(TBL_Employees[[#This Row],[Exit Date]],"YYYY")</f>
        <v/>
      </c>
      <c r="P37" s="1" t="s">
        <v>21</v>
      </c>
      <c r="Q37" s="13">
        <f>TBL_Employees[[#This Row],[Annual Salary]]+TBL_Employees[[#This Row],[Annual Salary]]*TBL_Employees[[#This Row],[Bonus %]]</f>
        <v>99575</v>
      </c>
      <c r="R37">
        <f>TBL_Employees[[#This Row],[Annual Salary]]*TBL_Employees[[#This Row],[Bonus %]]</f>
        <v>0</v>
      </c>
      <c r="S37" s="9"/>
      <c r="T37" t="e">
        <f>TBL_Employees[[#This Row],[Exit_year]]-TBL_Employees[[#This Row],[Hire_year]]</f>
        <v>#VALUE!</v>
      </c>
    </row>
    <row r="38" spans="1:20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t="str">
        <f>TEXT(TBL_Employees[[#This Row],[Hire Date]],"YYYY")</f>
        <v>2019</v>
      </c>
      <c r="J38" s="1">
        <v>43815</v>
      </c>
      <c r="K38" s="2">
        <v>99989</v>
      </c>
      <c r="L38" s="3">
        <v>0</v>
      </c>
      <c r="M38" t="s">
        <v>33</v>
      </c>
      <c r="N38" t="s">
        <v>34</v>
      </c>
      <c r="O38" t="str">
        <f>TEXT(TBL_Employees[[#This Row],[Exit Date]],"YYYY")</f>
        <v/>
      </c>
      <c r="P38" s="1" t="s">
        <v>21</v>
      </c>
      <c r="Q38" s="13">
        <f>TBL_Employees[[#This Row],[Annual Salary]]+TBL_Employees[[#This Row],[Annual Salary]]*TBL_Employees[[#This Row],[Bonus %]]</f>
        <v>99989</v>
      </c>
      <c r="R38">
        <f>TBL_Employees[[#This Row],[Annual Salary]]*TBL_Employees[[#This Row],[Bonus %]]</f>
        <v>0</v>
      </c>
      <c r="S38" s="9"/>
      <c r="T38" t="e">
        <f>TBL_Employees[[#This Row],[Exit_year]]-TBL_Employees[[#This Row],[Hire_year]]</f>
        <v>#VALUE!</v>
      </c>
    </row>
    <row r="39" spans="1:20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t="str">
        <f>TEXT(TBL_Employees[[#This Row],[Hire Date]],"YYYY")</f>
        <v>2019</v>
      </c>
      <c r="J39" s="1">
        <v>43758</v>
      </c>
      <c r="K39" s="2">
        <v>256420</v>
      </c>
      <c r="L39" s="3">
        <v>0.3</v>
      </c>
      <c r="M39" t="s">
        <v>19</v>
      </c>
      <c r="N39" t="s">
        <v>39</v>
      </c>
      <c r="O39" t="str">
        <f>TEXT(TBL_Employees[[#This Row],[Exit Date]],"YYYY")</f>
        <v/>
      </c>
      <c r="P39" s="1" t="s">
        <v>21</v>
      </c>
      <c r="Q39" s="13">
        <f>TBL_Employees[[#This Row],[Annual Salary]]+TBL_Employees[[#This Row],[Annual Salary]]*TBL_Employees[[#This Row],[Bonus %]]</f>
        <v>333346</v>
      </c>
      <c r="R39">
        <f>TBL_Employees[[#This Row],[Annual Salary]]*TBL_Employees[[#This Row],[Bonus %]]</f>
        <v>76926</v>
      </c>
      <c r="S39" s="9"/>
    </row>
    <row r="40" spans="1:20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t="str">
        <f>TEXT(TBL_Employees[[#This Row],[Hire Date]],"YYYY")</f>
        <v>2013</v>
      </c>
      <c r="J40" s="1">
        <v>41409</v>
      </c>
      <c r="K40" s="2">
        <v>78940</v>
      </c>
      <c r="L40" s="3">
        <v>0</v>
      </c>
      <c r="M40" t="s">
        <v>19</v>
      </c>
      <c r="N40" t="s">
        <v>45</v>
      </c>
      <c r="O40" t="str">
        <f>TEXT(TBL_Employees[[#This Row],[Exit Date]],"YYYY")</f>
        <v/>
      </c>
      <c r="P40" s="1" t="s">
        <v>21</v>
      </c>
      <c r="Q40" s="13">
        <f>TBL_Employees[[#This Row],[Annual Salary]]+TBL_Employees[[#This Row],[Annual Salary]]*TBL_Employees[[#This Row],[Bonus %]]</f>
        <v>78940</v>
      </c>
      <c r="R40">
        <f>TBL_Employees[[#This Row],[Annual Salary]]*TBL_Employees[[#This Row],[Bonus %]]</f>
        <v>0</v>
      </c>
      <c r="S40" s="9"/>
    </row>
    <row r="41" spans="1:20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t="str">
        <f>TEXT(TBL_Employees[[#This Row],[Hire Date]],"YYYY")</f>
        <v>1994</v>
      </c>
      <c r="J41" s="1">
        <v>34337</v>
      </c>
      <c r="K41" s="2">
        <v>82872</v>
      </c>
      <c r="L41" s="3">
        <v>0</v>
      </c>
      <c r="M41" t="s">
        <v>52</v>
      </c>
      <c r="N41" t="s">
        <v>81</v>
      </c>
      <c r="O41" t="str">
        <f>TEXT(TBL_Employees[[#This Row],[Exit Date]],"YYYY")</f>
        <v/>
      </c>
      <c r="P41" s="1" t="s">
        <v>21</v>
      </c>
      <c r="Q41" s="13">
        <f>TBL_Employees[[#This Row],[Annual Salary]]+TBL_Employees[[#This Row],[Annual Salary]]*TBL_Employees[[#This Row],[Bonus %]]</f>
        <v>82872</v>
      </c>
      <c r="R41">
        <f>TBL_Employees[[#This Row],[Annual Salary]]*TBL_Employees[[#This Row],[Bonus %]]</f>
        <v>0</v>
      </c>
      <c r="S41" s="9"/>
    </row>
    <row r="42" spans="1:20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t="str">
        <f>TEXT(TBL_Employees[[#This Row],[Hire Date]],"YYYY")</f>
        <v>2017</v>
      </c>
      <c r="J42" s="1">
        <v>42884</v>
      </c>
      <c r="K42" s="2">
        <v>86317</v>
      </c>
      <c r="L42" s="3">
        <v>0</v>
      </c>
      <c r="M42" t="s">
        <v>33</v>
      </c>
      <c r="N42" t="s">
        <v>34</v>
      </c>
      <c r="O42" t="str">
        <f>TEXT(TBL_Employees[[#This Row],[Exit Date]],"YYYY")</f>
        <v>2017</v>
      </c>
      <c r="P42" s="1">
        <v>42932</v>
      </c>
      <c r="Q42" s="13">
        <f>TBL_Employees[[#This Row],[Annual Salary]]+TBL_Employees[[#This Row],[Annual Salary]]*TBL_Employees[[#This Row],[Bonus %]]</f>
        <v>86317</v>
      </c>
      <c r="R42">
        <f>TBL_Employees[[#This Row],[Annual Salary]]*TBL_Employees[[#This Row],[Bonus %]]</f>
        <v>0</v>
      </c>
      <c r="S42" s="9"/>
    </row>
    <row r="43" spans="1:20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t="str">
        <f>TEXT(TBL_Employees[[#This Row],[Hire Date]],"YYYY")</f>
        <v>2013</v>
      </c>
      <c r="J43" s="1">
        <v>41601</v>
      </c>
      <c r="K43" s="2">
        <v>113135</v>
      </c>
      <c r="L43" s="3">
        <v>0.05</v>
      </c>
      <c r="M43" t="s">
        <v>19</v>
      </c>
      <c r="N43" t="s">
        <v>25</v>
      </c>
      <c r="O43" t="str">
        <f>TEXT(TBL_Employees[[#This Row],[Exit Date]],"YYYY")</f>
        <v/>
      </c>
      <c r="P43" s="1" t="s">
        <v>21</v>
      </c>
      <c r="Q43" s="13">
        <f>TBL_Employees[[#This Row],[Annual Salary]]+TBL_Employees[[#This Row],[Annual Salary]]*TBL_Employees[[#This Row],[Bonus %]]</f>
        <v>118791.75</v>
      </c>
      <c r="R43">
        <f>TBL_Employees[[#This Row],[Annual Salary]]*TBL_Employees[[#This Row],[Bonus %]]</f>
        <v>5656.75</v>
      </c>
      <c r="S43" s="9"/>
    </row>
    <row r="44" spans="1:20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t="str">
        <f>TEXT(TBL_Employees[[#This Row],[Hire Date]],"YYYY")</f>
        <v>2005</v>
      </c>
      <c r="J44" s="1">
        <v>38664</v>
      </c>
      <c r="K44" s="2">
        <v>199808</v>
      </c>
      <c r="L44" s="3">
        <v>0.32</v>
      </c>
      <c r="M44" t="s">
        <v>19</v>
      </c>
      <c r="N44" t="s">
        <v>63</v>
      </c>
      <c r="O44" t="str">
        <f>TEXT(TBL_Employees[[#This Row],[Exit Date]],"YYYY")</f>
        <v/>
      </c>
      <c r="P44" s="1" t="s">
        <v>21</v>
      </c>
      <c r="Q44" s="13">
        <f>TBL_Employees[[#This Row],[Annual Salary]]+TBL_Employees[[#This Row],[Annual Salary]]*TBL_Employees[[#This Row],[Bonus %]]</f>
        <v>263746.56</v>
      </c>
      <c r="R44">
        <f>TBL_Employees[[#This Row],[Annual Salary]]*TBL_Employees[[#This Row],[Bonus %]]</f>
        <v>63938.560000000005</v>
      </c>
      <c r="S44" s="9"/>
    </row>
    <row r="45" spans="1:20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t="str">
        <f>TEXT(TBL_Employees[[#This Row],[Hire Date]],"YYYY")</f>
        <v>2013</v>
      </c>
      <c r="J45" s="1">
        <v>41592</v>
      </c>
      <c r="K45" s="2">
        <v>56037</v>
      </c>
      <c r="L45" s="3">
        <v>0</v>
      </c>
      <c r="M45" t="s">
        <v>33</v>
      </c>
      <c r="N45" t="s">
        <v>74</v>
      </c>
      <c r="O45" t="str">
        <f>TEXT(TBL_Employees[[#This Row],[Exit Date]],"YYYY")</f>
        <v/>
      </c>
      <c r="P45" s="1" t="s">
        <v>21</v>
      </c>
      <c r="Q45" s="13">
        <f>TBL_Employees[[#This Row],[Annual Salary]]+TBL_Employees[[#This Row],[Annual Salary]]*TBL_Employees[[#This Row],[Bonus %]]</f>
        <v>56037</v>
      </c>
      <c r="R45">
        <f>TBL_Employees[[#This Row],[Annual Salary]]*TBL_Employees[[#This Row],[Bonus %]]</f>
        <v>0</v>
      </c>
      <c r="S45" s="9"/>
    </row>
    <row r="46" spans="1:20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t="str">
        <f>TEXT(TBL_Employees[[#This Row],[Hire Date]],"YYYY")</f>
        <v>2019</v>
      </c>
      <c r="J46" s="1">
        <v>43609</v>
      </c>
      <c r="K46" s="2">
        <v>122350</v>
      </c>
      <c r="L46" s="3">
        <v>0.12</v>
      </c>
      <c r="M46" t="s">
        <v>19</v>
      </c>
      <c r="N46" t="s">
        <v>39</v>
      </c>
      <c r="O46" t="str">
        <f>TEXT(TBL_Employees[[#This Row],[Exit Date]],"YYYY")</f>
        <v/>
      </c>
      <c r="P46" s="1" t="s">
        <v>21</v>
      </c>
      <c r="Q46" s="13">
        <f>TBL_Employees[[#This Row],[Annual Salary]]+TBL_Employees[[#This Row],[Annual Salary]]*TBL_Employees[[#This Row],[Bonus %]]</f>
        <v>137032</v>
      </c>
      <c r="R46">
        <f>TBL_Employees[[#This Row],[Annual Salary]]*TBL_Employees[[#This Row],[Bonus %]]</f>
        <v>14682</v>
      </c>
      <c r="S46" s="9"/>
    </row>
    <row r="47" spans="1:20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t="str">
        <f>TEXT(TBL_Employees[[#This Row],[Hire Date]],"YYYY")</f>
        <v>2010</v>
      </c>
      <c r="J47" s="1">
        <v>40486</v>
      </c>
      <c r="K47" s="2">
        <v>92952</v>
      </c>
      <c r="L47" s="3">
        <v>0</v>
      </c>
      <c r="M47" t="s">
        <v>19</v>
      </c>
      <c r="N47" t="s">
        <v>63</v>
      </c>
      <c r="O47" t="str">
        <f>TEXT(TBL_Employees[[#This Row],[Exit Date]],"YYYY")</f>
        <v/>
      </c>
      <c r="P47" s="1" t="s">
        <v>21</v>
      </c>
      <c r="Q47" s="13">
        <f>TBL_Employees[[#This Row],[Annual Salary]]+TBL_Employees[[#This Row],[Annual Salary]]*TBL_Employees[[#This Row],[Bonus %]]</f>
        <v>92952</v>
      </c>
      <c r="R47">
        <f>TBL_Employees[[#This Row],[Annual Salary]]*TBL_Employees[[#This Row],[Bonus %]]</f>
        <v>0</v>
      </c>
      <c r="S47" s="9"/>
    </row>
    <row r="48" spans="1:20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t="str">
        <f>TEXT(TBL_Employees[[#This Row],[Hire Date]],"YYYY")</f>
        <v>2013</v>
      </c>
      <c r="J48" s="1">
        <v>41353</v>
      </c>
      <c r="K48" s="2">
        <v>79921</v>
      </c>
      <c r="L48" s="3">
        <v>0.05</v>
      </c>
      <c r="M48" t="s">
        <v>19</v>
      </c>
      <c r="N48" t="s">
        <v>25</v>
      </c>
      <c r="O48" t="str">
        <f>TEXT(TBL_Employees[[#This Row],[Exit Date]],"YYYY")</f>
        <v/>
      </c>
      <c r="P48" s="1" t="s">
        <v>21</v>
      </c>
      <c r="Q48" s="13">
        <f>TBL_Employees[[#This Row],[Annual Salary]]+TBL_Employees[[#This Row],[Annual Salary]]*TBL_Employees[[#This Row],[Bonus %]]</f>
        <v>83917.05</v>
      </c>
      <c r="R48">
        <f>TBL_Employees[[#This Row],[Annual Salary]]*TBL_Employees[[#This Row],[Bonus %]]</f>
        <v>3996.05</v>
      </c>
      <c r="S48" s="9"/>
    </row>
    <row r="49" spans="1:19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t="str">
        <f>TEXT(TBL_Employees[[#This Row],[Hire Date]],"YYYY")</f>
        <v>2009</v>
      </c>
      <c r="J49" s="1">
        <v>40076</v>
      </c>
      <c r="K49" s="2">
        <v>167199</v>
      </c>
      <c r="L49" s="3">
        <v>0.2</v>
      </c>
      <c r="M49" t="s">
        <v>19</v>
      </c>
      <c r="N49" t="s">
        <v>63</v>
      </c>
      <c r="O49" t="str">
        <f>TEXT(TBL_Employees[[#This Row],[Exit Date]],"YYYY")</f>
        <v/>
      </c>
      <c r="P49" s="1" t="s">
        <v>21</v>
      </c>
      <c r="Q49" s="13">
        <f>TBL_Employees[[#This Row],[Annual Salary]]+TBL_Employees[[#This Row],[Annual Salary]]*TBL_Employees[[#This Row],[Bonus %]]</f>
        <v>200638.8</v>
      </c>
      <c r="R49">
        <f>TBL_Employees[[#This Row],[Annual Salary]]*TBL_Employees[[#This Row],[Bonus %]]</f>
        <v>33439.800000000003</v>
      </c>
      <c r="S49" s="9"/>
    </row>
    <row r="50" spans="1:19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t="str">
        <f>TEXT(TBL_Employees[[#This Row],[Hire Date]],"YYYY")</f>
        <v>2012</v>
      </c>
      <c r="J50" s="1">
        <v>41199</v>
      </c>
      <c r="K50" s="2">
        <v>71476</v>
      </c>
      <c r="L50" s="3">
        <v>0</v>
      </c>
      <c r="M50" t="s">
        <v>19</v>
      </c>
      <c r="N50" t="s">
        <v>39</v>
      </c>
      <c r="O50" t="str">
        <f>TEXT(TBL_Employees[[#This Row],[Exit Date]],"YYYY")</f>
        <v/>
      </c>
      <c r="P50" s="1" t="s">
        <v>21</v>
      </c>
      <c r="Q50" s="13">
        <f>TBL_Employees[[#This Row],[Annual Salary]]+TBL_Employees[[#This Row],[Annual Salary]]*TBL_Employees[[#This Row],[Bonus %]]</f>
        <v>71476</v>
      </c>
      <c r="R50">
        <f>TBL_Employees[[#This Row],[Annual Salary]]*TBL_Employees[[#This Row],[Bonus %]]</f>
        <v>0</v>
      </c>
      <c r="S50" s="9"/>
    </row>
    <row r="51" spans="1:19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t="str">
        <f>TEXT(TBL_Employees[[#This Row],[Hire Date]],"YYYY")</f>
        <v>2014</v>
      </c>
      <c r="J51" s="1">
        <v>41941</v>
      </c>
      <c r="K51" s="2">
        <v>189420</v>
      </c>
      <c r="L51" s="3">
        <v>0.2</v>
      </c>
      <c r="M51" t="s">
        <v>19</v>
      </c>
      <c r="N51" t="s">
        <v>63</v>
      </c>
      <c r="O51" t="str">
        <f>TEXT(TBL_Employees[[#This Row],[Exit Date]],"YYYY")</f>
        <v/>
      </c>
      <c r="P51" s="1" t="s">
        <v>21</v>
      </c>
      <c r="Q51" s="13">
        <f>TBL_Employees[[#This Row],[Annual Salary]]+TBL_Employees[[#This Row],[Annual Salary]]*TBL_Employees[[#This Row],[Bonus %]]</f>
        <v>227304</v>
      </c>
      <c r="R51">
        <f>TBL_Employees[[#This Row],[Annual Salary]]*TBL_Employees[[#This Row],[Bonus %]]</f>
        <v>37884</v>
      </c>
      <c r="S51" s="9"/>
    </row>
    <row r="52" spans="1:19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t="str">
        <f>TEXT(TBL_Employees[[#This Row],[Hire Date]],"YYYY")</f>
        <v>2001</v>
      </c>
      <c r="J52" s="1">
        <v>37184</v>
      </c>
      <c r="K52" s="2">
        <v>64057</v>
      </c>
      <c r="L52" s="3">
        <v>0</v>
      </c>
      <c r="M52" t="s">
        <v>19</v>
      </c>
      <c r="N52" t="s">
        <v>39</v>
      </c>
      <c r="O52" t="str">
        <f>TEXT(TBL_Employees[[#This Row],[Exit Date]],"YYYY")</f>
        <v/>
      </c>
      <c r="P52" s="1" t="s">
        <v>21</v>
      </c>
      <c r="Q52" s="13">
        <f>TBL_Employees[[#This Row],[Annual Salary]]+TBL_Employees[[#This Row],[Annual Salary]]*TBL_Employees[[#This Row],[Bonus %]]</f>
        <v>64057</v>
      </c>
      <c r="R52">
        <f>TBL_Employees[[#This Row],[Annual Salary]]*TBL_Employees[[#This Row],[Bonus %]]</f>
        <v>0</v>
      </c>
      <c r="S52" s="9"/>
    </row>
    <row r="53" spans="1:19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t="str">
        <f>TEXT(TBL_Employees[[#This Row],[Hire Date]],"YYYY")</f>
        <v>2021</v>
      </c>
      <c r="J53" s="1">
        <v>44460</v>
      </c>
      <c r="K53" s="2">
        <v>68728</v>
      </c>
      <c r="L53" s="3">
        <v>0</v>
      </c>
      <c r="M53" t="s">
        <v>19</v>
      </c>
      <c r="N53" t="s">
        <v>39</v>
      </c>
      <c r="O53" t="str">
        <f>TEXT(TBL_Employees[[#This Row],[Exit Date]],"YYYY")</f>
        <v/>
      </c>
      <c r="P53" s="1" t="s">
        <v>21</v>
      </c>
      <c r="Q53" s="13">
        <f>TBL_Employees[[#This Row],[Annual Salary]]+TBL_Employees[[#This Row],[Annual Salary]]*TBL_Employees[[#This Row],[Bonus %]]</f>
        <v>68728</v>
      </c>
      <c r="R53">
        <f>TBL_Employees[[#This Row],[Annual Salary]]*TBL_Employees[[#This Row],[Bonus %]]</f>
        <v>0</v>
      </c>
      <c r="S53" s="9"/>
    </row>
    <row r="54" spans="1:19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t="str">
        <f>TEXT(TBL_Employees[[#This Row],[Hire Date]],"YYYY")</f>
        <v>2021</v>
      </c>
      <c r="J54" s="1">
        <v>44379</v>
      </c>
      <c r="K54" s="2">
        <v>125633</v>
      </c>
      <c r="L54" s="3">
        <v>0.11</v>
      </c>
      <c r="M54" t="s">
        <v>33</v>
      </c>
      <c r="N54" t="s">
        <v>60</v>
      </c>
      <c r="O54" t="str">
        <f>TEXT(TBL_Employees[[#This Row],[Exit Date]],"YYYY")</f>
        <v/>
      </c>
      <c r="P54" s="1" t="s">
        <v>21</v>
      </c>
      <c r="Q54" s="13">
        <f>TBL_Employees[[#This Row],[Annual Salary]]+TBL_Employees[[#This Row],[Annual Salary]]*TBL_Employees[[#This Row],[Bonus %]]</f>
        <v>139452.63</v>
      </c>
      <c r="R54">
        <f>TBL_Employees[[#This Row],[Annual Salary]]*TBL_Employees[[#This Row],[Bonus %]]</f>
        <v>13819.63</v>
      </c>
      <c r="S54" s="9"/>
    </row>
    <row r="55" spans="1:19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t="str">
        <f>TEXT(TBL_Employees[[#This Row],[Hire Date]],"YYYY")</f>
        <v>2011</v>
      </c>
      <c r="J55" s="1">
        <v>40678</v>
      </c>
      <c r="K55" s="2">
        <v>66889</v>
      </c>
      <c r="L55" s="3">
        <v>0</v>
      </c>
      <c r="M55" t="s">
        <v>19</v>
      </c>
      <c r="N55" t="s">
        <v>29</v>
      </c>
      <c r="O55" t="str">
        <f>TEXT(TBL_Employees[[#This Row],[Exit Date]],"YYYY")</f>
        <v/>
      </c>
      <c r="P55" s="1" t="s">
        <v>21</v>
      </c>
      <c r="Q55" s="13">
        <f>TBL_Employees[[#This Row],[Annual Salary]]+TBL_Employees[[#This Row],[Annual Salary]]*TBL_Employees[[#This Row],[Bonus %]]</f>
        <v>66889</v>
      </c>
      <c r="R55">
        <f>TBL_Employees[[#This Row],[Annual Salary]]*TBL_Employees[[#This Row],[Bonus %]]</f>
        <v>0</v>
      </c>
      <c r="S55" s="9"/>
    </row>
    <row r="56" spans="1:19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t="str">
        <f>TEXT(TBL_Employees[[#This Row],[Hire Date]],"YYYY")</f>
        <v>2015</v>
      </c>
      <c r="J56" s="1">
        <v>42276</v>
      </c>
      <c r="K56" s="2">
        <v>178700</v>
      </c>
      <c r="L56" s="3">
        <v>0.28999999999999998</v>
      </c>
      <c r="M56" t="s">
        <v>19</v>
      </c>
      <c r="N56" t="s">
        <v>63</v>
      </c>
      <c r="O56" t="str">
        <f>TEXT(TBL_Employees[[#This Row],[Exit Date]],"YYYY")</f>
        <v/>
      </c>
      <c r="P56" s="1" t="s">
        <v>21</v>
      </c>
      <c r="Q56" s="13">
        <f>TBL_Employees[[#This Row],[Annual Salary]]+TBL_Employees[[#This Row],[Annual Salary]]*TBL_Employees[[#This Row],[Bonus %]]</f>
        <v>230523</v>
      </c>
      <c r="R56">
        <f>TBL_Employees[[#This Row],[Annual Salary]]*TBL_Employees[[#This Row],[Bonus %]]</f>
        <v>51823</v>
      </c>
      <c r="S56" s="9"/>
    </row>
    <row r="57" spans="1:19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t="str">
        <f>TEXT(TBL_Employees[[#This Row],[Hire Date]],"YYYY")</f>
        <v>2018</v>
      </c>
      <c r="J57" s="1">
        <v>43456</v>
      </c>
      <c r="K57" s="2">
        <v>83990</v>
      </c>
      <c r="L57" s="3">
        <v>0</v>
      </c>
      <c r="M57" t="s">
        <v>19</v>
      </c>
      <c r="N57" t="s">
        <v>20</v>
      </c>
      <c r="O57" t="str">
        <f>TEXT(TBL_Employees[[#This Row],[Exit Date]],"YYYY")</f>
        <v/>
      </c>
      <c r="P57" s="1" t="s">
        <v>21</v>
      </c>
      <c r="Q57" s="13">
        <f>TBL_Employees[[#This Row],[Annual Salary]]+TBL_Employees[[#This Row],[Annual Salary]]*TBL_Employees[[#This Row],[Bonus %]]</f>
        <v>83990</v>
      </c>
      <c r="R57">
        <f>TBL_Employees[[#This Row],[Annual Salary]]*TBL_Employees[[#This Row],[Bonus %]]</f>
        <v>0</v>
      </c>
      <c r="S57" s="9"/>
    </row>
    <row r="58" spans="1:19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t="str">
        <f>TEXT(TBL_Employees[[#This Row],[Hire Date]],"YYYY")</f>
        <v>2005</v>
      </c>
      <c r="J58" s="1">
        <v>38696</v>
      </c>
      <c r="K58" s="2">
        <v>102043</v>
      </c>
      <c r="L58" s="3">
        <v>0</v>
      </c>
      <c r="M58" t="s">
        <v>19</v>
      </c>
      <c r="N58" t="s">
        <v>20</v>
      </c>
      <c r="O58" t="str">
        <f>TEXT(TBL_Employees[[#This Row],[Exit Date]],"YYYY")</f>
        <v/>
      </c>
      <c r="P58" s="1" t="s">
        <v>21</v>
      </c>
      <c r="Q58" s="13">
        <f>TBL_Employees[[#This Row],[Annual Salary]]+TBL_Employees[[#This Row],[Annual Salary]]*TBL_Employees[[#This Row],[Bonus %]]</f>
        <v>102043</v>
      </c>
      <c r="R58">
        <f>TBL_Employees[[#This Row],[Annual Salary]]*TBL_Employees[[#This Row],[Bonus %]]</f>
        <v>0</v>
      </c>
      <c r="S58" s="9"/>
    </row>
    <row r="59" spans="1:19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t="str">
        <f>TEXT(TBL_Employees[[#This Row],[Hire Date]],"YYYY")</f>
        <v>2001</v>
      </c>
      <c r="J59" s="1">
        <v>37041</v>
      </c>
      <c r="K59" s="2">
        <v>90678</v>
      </c>
      <c r="L59" s="3">
        <v>0</v>
      </c>
      <c r="M59" t="s">
        <v>19</v>
      </c>
      <c r="N59" t="s">
        <v>29</v>
      </c>
      <c r="O59" t="str">
        <f>TEXT(TBL_Employees[[#This Row],[Exit Date]],"YYYY")</f>
        <v/>
      </c>
      <c r="P59" s="1" t="s">
        <v>21</v>
      </c>
      <c r="Q59" s="13">
        <f>TBL_Employees[[#This Row],[Annual Salary]]+TBL_Employees[[#This Row],[Annual Salary]]*TBL_Employees[[#This Row],[Bonus %]]</f>
        <v>90678</v>
      </c>
      <c r="R59">
        <f>TBL_Employees[[#This Row],[Annual Salary]]*TBL_Employees[[#This Row],[Bonus %]]</f>
        <v>0</v>
      </c>
      <c r="S59" s="9"/>
    </row>
    <row r="60" spans="1:19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t="str">
        <f>TEXT(TBL_Employees[[#This Row],[Hire Date]],"YYYY")</f>
        <v>2008</v>
      </c>
      <c r="J60" s="1">
        <v>39681</v>
      </c>
      <c r="K60" s="2">
        <v>59067</v>
      </c>
      <c r="L60" s="3">
        <v>0</v>
      </c>
      <c r="M60" t="s">
        <v>19</v>
      </c>
      <c r="N60" t="s">
        <v>45</v>
      </c>
      <c r="O60" t="str">
        <f>TEXT(TBL_Employees[[#This Row],[Exit Date]],"YYYY")</f>
        <v/>
      </c>
      <c r="P60" s="1" t="s">
        <v>21</v>
      </c>
      <c r="Q60" s="13">
        <f>TBL_Employees[[#This Row],[Annual Salary]]+TBL_Employees[[#This Row],[Annual Salary]]*TBL_Employees[[#This Row],[Bonus %]]</f>
        <v>59067</v>
      </c>
      <c r="R60">
        <f>TBL_Employees[[#This Row],[Annual Salary]]*TBL_Employees[[#This Row],[Bonus %]]</f>
        <v>0</v>
      </c>
      <c r="S60" s="9"/>
    </row>
    <row r="61" spans="1:19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t="str">
        <f>TEXT(TBL_Employees[[#This Row],[Hire Date]],"YYYY")</f>
        <v>2021</v>
      </c>
      <c r="J61" s="1">
        <v>44266</v>
      </c>
      <c r="K61" s="2">
        <v>135062</v>
      </c>
      <c r="L61" s="3">
        <v>0.15</v>
      </c>
      <c r="M61" t="s">
        <v>33</v>
      </c>
      <c r="N61" t="s">
        <v>34</v>
      </c>
      <c r="O61" t="str">
        <f>TEXT(TBL_Employees[[#This Row],[Exit Date]],"YYYY")</f>
        <v/>
      </c>
      <c r="P61" s="1" t="s">
        <v>21</v>
      </c>
      <c r="Q61" s="13">
        <f>TBL_Employees[[#This Row],[Annual Salary]]+TBL_Employees[[#This Row],[Annual Salary]]*TBL_Employees[[#This Row],[Bonus %]]</f>
        <v>155321.29999999999</v>
      </c>
      <c r="R61">
        <f>TBL_Employees[[#This Row],[Annual Salary]]*TBL_Employees[[#This Row],[Bonus %]]</f>
        <v>20259.3</v>
      </c>
      <c r="S61" s="9"/>
    </row>
    <row r="62" spans="1:19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t="str">
        <f>TEXT(TBL_Employees[[#This Row],[Hire Date]],"YYYY")</f>
        <v>2006</v>
      </c>
      <c r="J62" s="1">
        <v>38945</v>
      </c>
      <c r="K62" s="2">
        <v>159044</v>
      </c>
      <c r="L62" s="3">
        <v>0.1</v>
      </c>
      <c r="M62" t="s">
        <v>52</v>
      </c>
      <c r="N62" t="s">
        <v>81</v>
      </c>
      <c r="O62" t="str">
        <f>TEXT(TBL_Employees[[#This Row],[Exit Date]],"YYYY")</f>
        <v/>
      </c>
      <c r="P62" s="1" t="s">
        <v>21</v>
      </c>
      <c r="Q62" s="13">
        <f>TBL_Employees[[#This Row],[Annual Salary]]+TBL_Employees[[#This Row],[Annual Salary]]*TBL_Employees[[#This Row],[Bonus %]]</f>
        <v>174948.4</v>
      </c>
      <c r="R62">
        <f>TBL_Employees[[#This Row],[Annual Salary]]*TBL_Employees[[#This Row],[Bonus %]]</f>
        <v>15904.400000000001</v>
      </c>
      <c r="S62" s="9"/>
    </row>
    <row r="63" spans="1:19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t="str">
        <f>TEXT(TBL_Employees[[#This Row],[Hire Date]],"YYYY")</f>
        <v>2019</v>
      </c>
      <c r="J63" s="1">
        <v>43467</v>
      </c>
      <c r="K63" s="2">
        <v>74691</v>
      </c>
      <c r="L63" s="3">
        <v>0</v>
      </c>
      <c r="M63" t="s">
        <v>52</v>
      </c>
      <c r="N63" t="s">
        <v>81</v>
      </c>
      <c r="O63" t="str">
        <f>TEXT(TBL_Employees[[#This Row],[Exit Date]],"YYYY")</f>
        <v>2020</v>
      </c>
      <c r="P63" s="1">
        <v>44020</v>
      </c>
      <c r="Q63" s="13">
        <f>TBL_Employees[[#This Row],[Annual Salary]]+TBL_Employees[[#This Row],[Annual Salary]]*TBL_Employees[[#This Row],[Bonus %]]</f>
        <v>74691</v>
      </c>
      <c r="R63">
        <f>TBL_Employees[[#This Row],[Annual Salary]]*TBL_Employees[[#This Row],[Bonus %]]</f>
        <v>0</v>
      </c>
      <c r="S63" s="9"/>
    </row>
    <row r="64" spans="1:19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t="str">
        <f>TEXT(TBL_Employees[[#This Row],[Hire Date]],"YYYY")</f>
        <v>2008</v>
      </c>
      <c r="J64" s="1">
        <v>39800</v>
      </c>
      <c r="K64" s="2">
        <v>92753</v>
      </c>
      <c r="L64" s="3">
        <v>0.13</v>
      </c>
      <c r="M64" t="s">
        <v>19</v>
      </c>
      <c r="N64" t="s">
        <v>25</v>
      </c>
      <c r="O64" t="str">
        <f>TEXT(TBL_Employees[[#This Row],[Exit Date]],"YYYY")</f>
        <v>2021</v>
      </c>
      <c r="P64" s="1">
        <v>44371</v>
      </c>
      <c r="Q64" s="13">
        <f>TBL_Employees[[#This Row],[Annual Salary]]+TBL_Employees[[#This Row],[Annual Salary]]*TBL_Employees[[#This Row],[Bonus %]]</f>
        <v>104810.89</v>
      </c>
      <c r="R64">
        <f>TBL_Employees[[#This Row],[Annual Salary]]*TBL_Employees[[#This Row],[Bonus %]]</f>
        <v>12057.890000000001</v>
      </c>
      <c r="S64" s="9"/>
    </row>
    <row r="65" spans="1:2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t="str">
        <f>TEXT(TBL_Employees[[#This Row],[Hire Date]],"YYYY")</f>
        <v>2013</v>
      </c>
      <c r="J65" s="1">
        <v>41493</v>
      </c>
      <c r="K65" s="2">
        <v>236946</v>
      </c>
      <c r="L65" s="3">
        <v>0.37</v>
      </c>
      <c r="M65" t="s">
        <v>19</v>
      </c>
      <c r="N65" t="s">
        <v>63</v>
      </c>
      <c r="O65" t="str">
        <f>TEXT(TBL_Employees[[#This Row],[Exit Date]],"YYYY")</f>
        <v/>
      </c>
      <c r="P65" s="1" t="s">
        <v>21</v>
      </c>
      <c r="Q65" s="13">
        <f>TBL_Employees[[#This Row],[Annual Salary]]+TBL_Employees[[#This Row],[Annual Salary]]*TBL_Employees[[#This Row],[Bonus %]]</f>
        <v>324616.02</v>
      </c>
      <c r="R65">
        <f>TBL_Employees[[#This Row],[Annual Salary]]*TBL_Employees[[#This Row],[Bonus %]]</f>
        <v>87670.02</v>
      </c>
      <c r="S65" s="9"/>
    </row>
    <row r="66" spans="1:2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t="str">
        <f>TEXT(TBL_Employees[[#This Row],[Hire Date]],"YYYY")</f>
        <v>2021</v>
      </c>
      <c r="J66" s="1">
        <v>44435</v>
      </c>
      <c r="K66" s="2">
        <v>48906</v>
      </c>
      <c r="L66" s="3">
        <v>0</v>
      </c>
      <c r="M66" t="s">
        <v>19</v>
      </c>
      <c r="N66" t="s">
        <v>45</v>
      </c>
      <c r="O66" t="str">
        <f>TEXT(TBL_Employees[[#This Row],[Exit Date]],"YYYY")</f>
        <v/>
      </c>
      <c r="P66" s="1" t="s">
        <v>21</v>
      </c>
      <c r="Q66" s="13">
        <f>TBL_Employees[[#This Row],[Annual Salary]]+TBL_Employees[[#This Row],[Annual Salary]]*TBL_Employees[[#This Row],[Bonus %]]</f>
        <v>48906</v>
      </c>
      <c r="R66">
        <f>TBL_Employees[[#This Row],[Annual Salary]]*TBL_Employees[[#This Row],[Bonus %]]</f>
        <v>0</v>
      </c>
      <c r="S66" s="9"/>
    </row>
    <row r="67" spans="1:2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t="str">
        <f>TEXT(TBL_Employees[[#This Row],[Hire Date]],"YYYY")</f>
        <v>2008</v>
      </c>
      <c r="J67" s="1">
        <v>39474</v>
      </c>
      <c r="K67" s="2">
        <v>80024</v>
      </c>
      <c r="L67" s="3">
        <v>0</v>
      </c>
      <c r="M67" t="s">
        <v>19</v>
      </c>
      <c r="N67" t="s">
        <v>29</v>
      </c>
      <c r="O67" t="str">
        <f>TEXT(TBL_Employees[[#This Row],[Exit Date]],"YYYY")</f>
        <v/>
      </c>
      <c r="P67" s="1" t="s">
        <v>21</v>
      </c>
      <c r="Q67" s="13">
        <f>TBL_Employees[[#This Row],[Annual Salary]]+TBL_Employees[[#This Row],[Annual Salary]]*TBL_Employees[[#This Row],[Bonus %]]</f>
        <v>80024</v>
      </c>
      <c r="R67">
        <f>TBL_Employees[[#This Row],[Annual Salary]]*TBL_Employees[[#This Row],[Bonus %]]</f>
        <v>0</v>
      </c>
      <c r="S67" s="9"/>
    </row>
    <row r="68" spans="1:21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t="str">
        <f>TEXT(TBL_Employees[[#This Row],[Hire Date]],"YYYY")</f>
        <v>2009</v>
      </c>
      <c r="J68" s="1">
        <v>40109</v>
      </c>
      <c r="K68" s="2">
        <v>54415</v>
      </c>
      <c r="L68" s="3">
        <v>0</v>
      </c>
      <c r="M68" t="s">
        <v>19</v>
      </c>
      <c r="N68" t="s">
        <v>63</v>
      </c>
      <c r="O68" t="str">
        <f>TEXT(TBL_Employees[[#This Row],[Exit Date]],"YYYY")</f>
        <v>2014</v>
      </c>
      <c r="P68" s="1">
        <v>41661</v>
      </c>
      <c r="Q68" s="13">
        <f>TBL_Employees[[#This Row],[Annual Salary]]+TBL_Employees[[#This Row],[Annual Salary]]*TBL_Employees[[#This Row],[Bonus %]]</f>
        <v>54415</v>
      </c>
      <c r="R68">
        <f>TBL_Employees[[#This Row],[Annual Salary]]*TBL_Employees[[#This Row],[Bonus %]]</f>
        <v>0</v>
      </c>
      <c r="S68" s="9"/>
    </row>
    <row r="69" spans="1:2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t="str">
        <f>TEXT(TBL_Employees[[#This Row],[Hire Date]],"YYYY")</f>
        <v>2016</v>
      </c>
      <c r="J69" s="1">
        <v>42484</v>
      </c>
      <c r="K69" s="2">
        <v>120341</v>
      </c>
      <c r="L69" s="3">
        <v>7.0000000000000007E-2</v>
      </c>
      <c r="M69" t="s">
        <v>19</v>
      </c>
      <c r="N69" t="s">
        <v>63</v>
      </c>
      <c r="O69" t="str">
        <f>TEXT(TBL_Employees[[#This Row],[Exit Date]],"YYYY")</f>
        <v/>
      </c>
      <c r="P69" s="1" t="s">
        <v>21</v>
      </c>
      <c r="Q69" s="13">
        <f>TBL_Employees[[#This Row],[Annual Salary]]+TBL_Employees[[#This Row],[Annual Salary]]*TBL_Employees[[#This Row],[Bonus %]]</f>
        <v>128764.87</v>
      </c>
      <c r="R69">
        <f>TBL_Employees[[#This Row],[Annual Salary]]*TBL_Employees[[#This Row],[Bonus %]]</f>
        <v>8423.8700000000008</v>
      </c>
      <c r="S69" s="9"/>
    </row>
    <row r="70" spans="1:2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t="str">
        <f>TEXT(TBL_Employees[[#This Row],[Hire Date]],"YYYY")</f>
        <v>2009</v>
      </c>
      <c r="J70" s="1">
        <v>40029</v>
      </c>
      <c r="K70" s="2">
        <v>208415</v>
      </c>
      <c r="L70" s="3">
        <v>0.35</v>
      </c>
      <c r="M70" t="s">
        <v>19</v>
      </c>
      <c r="N70" t="s">
        <v>63</v>
      </c>
      <c r="O70" t="str">
        <f>TEXT(TBL_Employees[[#This Row],[Exit Date]],"YYYY")</f>
        <v/>
      </c>
      <c r="P70" s="1" t="s">
        <v>21</v>
      </c>
      <c r="Q70" s="13">
        <f>TBL_Employees[[#This Row],[Annual Salary]]+TBL_Employees[[#This Row],[Annual Salary]]*TBL_Employees[[#This Row],[Bonus %]]</f>
        <v>281360.25</v>
      </c>
      <c r="R70">
        <f>TBL_Employees[[#This Row],[Annual Salary]]*TBL_Employees[[#This Row],[Bonus %]]</f>
        <v>72945.25</v>
      </c>
      <c r="S70" s="9"/>
    </row>
    <row r="71" spans="1:2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t="str">
        <f>TEXT(TBL_Employees[[#This Row],[Hire Date]],"YYYY")</f>
        <v>2020</v>
      </c>
      <c r="J71" s="1">
        <v>43835</v>
      </c>
      <c r="K71" s="2">
        <v>78844</v>
      </c>
      <c r="L71" s="3">
        <v>0</v>
      </c>
      <c r="M71" t="s">
        <v>19</v>
      </c>
      <c r="N71" t="s">
        <v>63</v>
      </c>
      <c r="O71" t="str">
        <f>TEXT(TBL_Employees[[#This Row],[Exit Date]],"YYYY")</f>
        <v/>
      </c>
      <c r="P71" s="1" t="s">
        <v>21</v>
      </c>
      <c r="Q71" s="13">
        <f>TBL_Employees[[#This Row],[Annual Salary]]+TBL_Employees[[#This Row],[Annual Salary]]*TBL_Employees[[#This Row],[Bonus %]]</f>
        <v>78844</v>
      </c>
      <c r="R71">
        <f>TBL_Employees[[#This Row],[Annual Salary]]*TBL_Employees[[#This Row],[Bonus %]]</f>
        <v>0</v>
      </c>
      <c r="S71" s="9"/>
    </row>
    <row r="72" spans="1:21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t="str">
        <f>TEXT(TBL_Employees[[#This Row],[Hire Date]],"YYYY")</f>
        <v>2002</v>
      </c>
      <c r="J72" s="1">
        <v>37399</v>
      </c>
      <c r="K72" s="2">
        <v>76354</v>
      </c>
      <c r="L72" s="3">
        <v>0</v>
      </c>
      <c r="M72" t="s">
        <v>19</v>
      </c>
      <c r="N72" t="s">
        <v>39</v>
      </c>
      <c r="O72" t="str">
        <f>TEXT(TBL_Employees[[#This Row],[Exit Date]],"YYYY")</f>
        <v>2021</v>
      </c>
      <c r="P72" s="1">
        <v>44465</v>
      </c>
      <c r="Q72" s="13">
        <f>TBL_Employees[[#This Row],[Annual Salary]]+TBL_Employees[[#This Row],[Annual Salary]]*TBL_Employees[[#This Row],[Bonus %]]</f>
        <v>76354</v>
      </c>
      <c r="R72">
        <f>TBL_Employees[[#This Row],[Annual Salary]]*TBL_Employees[[#This Row],[Bonus %]]</f>
        <v>0</v>
      </c>
      <c r="S72" s="9"/>
    </row>
    <row r="73" spans="1:2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t="str">
        <f>TEXT(TBL_Employees[[#This Row],[Hire Date]],"YYYY")</f>
        <v>2019</v>
      </c>
      <c r="J73" s="1">
        <v>43493</v>
      </c>
      <c r="K73" s="2">
        <v>165927</v>
      </c>
      <c r="L73" s="3">
        <v>0.2</v>
      </c>
      <c r="M73" t="s">
        <v>19</v>
      </c>
      <c r="N73" t="s">
        <v>39</v>
      </c>
      <c r="O73" t="str">
        <f>TEXT(TBL_Employees[[#This Row],[Exit Date]],"YYYY")</f>
        <v/>
      </c>
      <c r="P73" s="1" t="s">
        <v>21</v>
      </c>
      <c r="Q73" s="13">
        <f>TBL_Employees[[#This Row],[Annual Salary]]+TBL_Employees[[#This Row],[Annual Salary]]*TBL_Employees[[#This Row],[Bonus %]]</f>
        <v>199112.4</v>
      </c>
      <c r="R73">
        <f>TBL_Employees[[#This Row],[Annual Salary]]*TBL_Employees[[#This Row],[Bonus %]]</f>
        <v>33185.4</v>
      </c>
      <c r="S73" s="9"/>
    </row>
    <row r="74" spans="1:2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t="str">
        <f>TEXT(TBL_Employees[[#This Row],[Hire Date]],"YYYY")</f>
        <v>2021</v>
      </c>
      <c r="J74" s="1">
        <v>44516</v>
      </c>
      <c r="K74" s="2">
        <v>109812</v>
      </c>
      <c r="L74" s="3">
        <v>0.09</v>
      </c>
      <c r="M74" t="s">
        <v>52</v>
      </c>
      <c r="N74" t="s">
        <v>81</v>
      </c>
      <c r="O74" t="str">
        <f>TEXT(TBL_Employees[[#This Row],[Exit Date]],"YYYY")</f>
        <v/>
      </c>
      <c r="P74" s="1" t="s">
        <v>21</v>
      </c>
      <c r="Q74" s="13">
        <f>TBL_Employees[[#This Row],[Annual Salary]]+TBL_Employees[[#This Row],[Annual Salary]]*TBL_Employees[[#This Row],[Bonus %]]</f>
        <v>119695.08</v>
      </c>
      <c r="R74">
        <f>TBL_Employees[[#This Row],[Annual Salary]]*TBL_Employees[[#This Row],[Bonus %]]</f>
        <v>9883.08</v>
      </c>
      <c r="S74" s="9"/>
    </row>
    <row r="75" spans="1:2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t="str">
        <f>TEXT(TBL_Employees[[#This Row],[Hire Date]],"YYYY")</f>
        <v>1998</v>
      </c>
      <c r="J75" s="1">
        <v>36041</v>
      </c>
      <c r="K75" s="2">
        <v>86299</v>
      </c>
      <c r="L75" s="3">
        <v>0</v>
      </c>
      <c r="M75" t="s">
        <v>19</v>
      </c>
      <c r="N75" t="s">
        <v>63</v>
      </c>
      <c r="O75" t="str">
        <f>TEXT(TBL_Employees[[#This Row],[Exit Date]],"YYYY")</f>
        <v/>
      </c>
      <c r="P75" s="1" t="s">
        <v>21</v>
      </c>
      <c r="Q75" s="13">
        <f>TBL_Employees[[#This Row],[Annual Salary]]+TBL_Employees[[#This Row],[Annual Salary]]*TBL_Employees[[#This Row],[Bonus %]]</f>
        <v>86299</v>
      </c>
      <c r="R75">
        <f>TBL_Employees[[#This Row],[Annual Salary]]*TBL_Employees[[#This Row],[Bonus %]]</f>
        <v>0</v>
      </c>
      <c r="S75" s="9"/>
    </row>
    <row r="76" spans="1:2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t="str">
        <f>TEXT(TBL_Employees[[#This Row],[Hire Date]],"YYYY")</f>
        <v>2003</v>
      </c>
      <c r="J76" s="1">
        <v>37828</v>
      </c>
      <c r="K76" s="2">
        <v>206624</v>
      </c>
      <c r="L76" s="3">
        <v>0.4</v>
      </c>
      <c r="M76" t="s">
        <v>52</v>
      </c>
      <c r="N76" t="s">
        <v>53</v>
      </c>
      <c r="O76" t="str">
        <f>TEXT(TBL_Employees[[#This Row],[Exit Date]],"YYYY")</f>
        <v/>
      </c>
      <c r="P76" s="1" t="s">
        <v>21</v>
      </c>
      <c r="Q76" s="13">
        <f>TBL_Employees[[#This Row],[Annual Salary]]+TBL_Employees[[#This Row],[Annual Salary]]*TBL_Employees[[#This Row],[Bonus %]]</f>
        <v>289273.59999999998</v>
      </c>
      <c r="R76">
        <f>TBL_Employees[[#This Row],[Annual Salary]]*TBL_Employees[[#This Row],[Bonus %]]</f>
        <v>82649.600000000006</v>
      </c>
      <c r="S76" s="9"/>
    </row>
    <row r="77" spans="1:21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t="str">
        <f>TEXT(TBL_Employees[[#This Row],[Hire Date]],"YYYY")</f>
        <v>2010</v>
      </c>
      <c r="J77" s="1">
        <v>40535</v>
      </c>
      <c r="K77" s="2">
        <v>53215</v>
      </c>
      <c r="L77" s="3">
        <v>0</v>
      </c>
      <c r="M77" t="s">
        <v>52</v>
      </c>
      <c r="N77" t="s">
        <v>53</v>
      </c>
      <c r="O77" t="str">
        <f>TEXT(TBL_Employees[[#This Row],[Exit Date]],"YYYY")</f>
        <v>2014</v>
      </c>
      <c r="P77" s="1">
        <v>41725</v>
      </c>
      <c r="Q77" s="13">
        <f>TBL_Employees[[#This Row],[Annual Salary]]+TBL_Employees[[#This Row],[Annual Salary]]*TBL_Employees[[#This Row],[Bonus %]]</f>
        <v>53215</v>
      </c>
      <c r="R77">
        <f>TBL_Employees[[#This Row],[Annual Salary]]*TBL_Employees[[#This Row],[Bonus %]]</f>
        <v>0</v>
      </c>
      <c r="S77" s="9"/>
    </row>
    <row r="78" spans="1:21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t="str">
        <f>TEXT(TBL_Employees[[#This Row],[Hire Date]],"YYYY")</f>
        <v>2017</v>
      </c>
      <c r="J78" s="1">
        <v>42877</v>
      </c>
      <c r="K78" s="2">
        <v>86858</v>
      </c>
      <c r="L78" s="3">
        <v>0</v>
      </c>
      <c r="M78" t="s">
        <v>33</v>
      </c>
      <c r="N78" t="s">
        <v>80</v>
      </c>
      <c r="O78" t="str">
        <f>TEXT(TBL_Employees[[#This Row],[Exit Date]],"YYYY")</f>
        <v>2017</v>
      </c>
      <c r="P78" s="1">
        <v>43016</v>
      </c>
      <c r="Q78" s="13">
        <f>TBL_Employees[[#This Row],[Annual Salary]]+TBL_Employees[[#This Row],[Annual Salary]]*TBL_Employees[[#This Row],[Bonus %]]</f>
        <v>86858</v>
      </c>
      <c r="R78">
        <f>TBL_Employees[[#This Row],[Annual Salary]]*TBL_Employees[[#This Row],[Bonus %]]</f>
        <v>0</v>
      </c>
      <c r="S78" s="19" t="s">
        <v>2025</v>
      </c>
      <c r="T78" s="18"/>
      <c r="U78" s="18"/>
    </row>
    <row r="79" spans="1:2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t="str">
        <f>TEXT(TBL_Employees[[#This Row],[Hire Date]],"YYYY")</f>
        <v>2007</v>
      </c>
      <c r="J79" s="1">
        <v>39265</v>
      </c>
      <c r="K79" s="2">
        <v>93971</v>
      </c>
      <c r="L79" s="3">
        <v>0.08</v>
      </c>
      <c r="M79" t="s">
        <v>33</v>
      </c>
      <c r="N79" t="s">
        <v>80</v>
      </c>
      <c r="O79" t="str">
        <f>TEXT(TBL_Employees[[#This Row],[Exit Date]],"YYYY")</f>
        <v/>
      </c>
      <c r="P79" s="1" t="s">
        <v>21</v>
      </c>
      <c r="Q79" s="13">
        <f>TBL_Employees[[#This Row],[Annual Salary]]+TBL_Employees[[#This Row],[Annual Salary]]*TBL_Employees[[#This Row],[Bonus %]]</f>
        <v>101488.68</v>
      </c>
      <c r="R79">
        <f>TBL_Employees[[#This Row],[Annual Salary]]*TBL_Employees[[#This Row],[Bonus %]]</f>
        <v>7517.68</v>
      </c>
      <c r="S79" s="19"/>
      <c r="T79" s="18"/>
      <c r="U79" s="18"/>
    </row>
    <row r="80" spans="1:2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t="str">
        <f>TEXT(TBL_Employees[[#This Row],[Hire Date]],"YYYY")</f>
        <v>2015</v>
      </c>
      <c r="J80" s="1">
        <v>42182</v>
      </c>
      <c r="K80" s="2">
        <v>57008</v>
      </c>
      <c r="L80" s="3">
        <v>0</v>
      </c>
      <c r="M80" t="s">
        <v>19</v>
      </c>
      <c r="N80" t="s">
        <v>39</v>
      </c>
      <c r="O80" t="str">
        <f>TEXT(TBL_Employees[[#This Row],[Exit Date]],"YYYY")</f>
        <v/>
      </c>
      <c r="P80" s="1" t="s">
        <v>21</v>
      </c>
      <c r="Q80" s="13">
        <f>TBL_Employees[[#This Row],[Annual Salary]]+TBL_Employees[[#This Row],[Annual Salary]]*TBL_Employees[[#This Row],[Bonus %]]</f>
        <v>57008</v>
      </c>
      <c r="R80">
        <f>TBL_Employees[[#This Row],[Annual Salary]]*TBL_Employees[[#This Row],[Bonus %]]</f>
        <v>0</v>
      </c>
      <c r="S80" s="19"/>
      <c r="T80" s="18"/>
      <c r="U80" s="18"/>
    </row>
    <row r="81" spans="1:2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t="str">
        <f>TEXT(TBL_Employees[[#This Row],[Hire Date]],"YYYY")</f>
        <v>2015</v>
      </c>
      <c r="J81" s="1">
        <v>42270</v>
      </c>
      <c r="K81" s="2">
        <v>141899</v>
      </c>
      <c r="L81" s="3">
        <v>0.15</v>
      </c>
      <c r="M81" t="s">
        <v>19</v>
      </c>
      <c r="N81" t="s">
        <v>39</v>
      </c>
      <c r="O81" t="str">
        <f>TEXT(TBL_Employees[[#This Row],[Exit Date]],"YYYY")</f>
        <v/>
      </c>
      <c r="P81" s="1" t="s">
        <v>21</v>
      </c>
      <c r="Q81" s="13">
        <f>TBL_Employees[[#This Row],[Annual Salary]]+TBL_Employees[[#This Row],[Annual Salary]]*TBL_Employees[[#This Row],[Bonus %]]</f>
        <v>163183.85</v>
      </c>
      <c r="R81">
        <f>TBL_Employees[[#This Row],[Annual Salary]]*TBL_Employees[[#This Row],[Bonus %]]</f>
        <v>21284.85</v>
      </c>
      <c r="S81" s="19"/>
      <c r="T81" s="18"/>
      <c r="U81" s="18"/>
    </row>
    <row r="82" spans="1:2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t="str">
        <f>TEXT(TBL_Employees[[#This Row],[Hire Date]],"YYYY")</f>
        <v>2016</v>
      </c>
      <c r="J82" s="1">
        <v>42626</v>
      </c>
      <c r="K82" s="2">
        <v>64847</v>
      </c>
      <c r="L82" s="3">
        <v>0</v>
      </c>
      <c r="M82" t="s">
        <v>19</v>
      </c>
      <c r="N82" t="s">
        <v>45</v>
      </c>
      <c r="O82" t="str">
        <f>TEXT(TBL_Employees[[#This Row],[Exit Date]],"YYYY")</f>
        <v/>
      </c>
      <c r="P82" s="1" t="s">
        <v>21</v>
      </c>
      <c r="Q82" s="13">
        <f>TBL_Employees[[#This Row],[Annual Salary]]+TBL_Employees[[#This Row],[Annual Salary]]*TBL_Employees[[#This Row],[Bonus %]]</f>
        <v>64847</v>
      </c>
      <c r="R82">
        <f>TBL_Employees[[#This Row],[Annual Salary]]*TBL_Employees[[#This Row],[Bonus %]]</f>
        <v>0</v>
      </c>
      <c r="S82" s="19"/>
      <c r="T82" s="18"/>
      <c r="U82" s="18"/>
    </row>
    <row r="83" spans="1:2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t="str">
        <f>TEXT(TBL_Employees[[#This Row],[Hire Date]],"YYYY")</f>
        <v>1992</v>
      </c>
      <c r="J83" s="1">
        <v>33702</v>
      </c>
      <c r="K83" s="2">
        <v>116878</v>
      </c>
      <c r="L83" s="3">
        <v>0.11</v>
      </c>
      <c r="M83" t="s">
        <v>19</v>
      </c>
      <c r="N83" t="s">
        <v>45</v>
      </c>
      <c r="O83" t="str">
        <f>TEXT(TBL_Employees[[#This Row],[Exit Date]],"YYYY")</f>
        <v/>
      </c>
      <c r="P83" s="1" t="s">
        <v>21</v>
      </c>
      <c r="Q83" s="13">
        <f>TBL_Employees[[#This Row],[Annual Salary]]+TBL_Employees[[#This Row],[Annual Salary]]*TBL_Employees[[#This Row],[Bonus %]]</f>
        <v>129734.58</v>
      </c>
      <c r="R83">
        <f>TBL_Employees[[#This Row],[Annual Salary]]*TBL_Employees[[#This Row],[Bonus %]]</f>
        <v>12856.58</v>
      </c>
      <c r="S83" s="19"/>
      <c r="T83" s="18"/>
      <c r="U83" s="18"/>
    </row>
    <row r="84" spans="1:2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t="str">
        <f>TEXT(TBL_Employees[[#This Row],[Hire Date]],"YYYY")</f>
        <v>2005</v>
      </c>
      <c r="J84" s="1">
        <v>38388</v>
      </c>
      <c r="K84" s="2">
        <v>70505</v>
      </c>
      <c r="L84" s="3">
        <v>0</v>
      </c>
      <c r="M84" t="s">
        <v>19</v>
      </c>
      <c r="N84" t="s">
        <v>25</v>
      </c>
      <c r="O84" t="str">
        <f>TEXT(TBL_Employees[[#This Row],[Exit Date]],"YYYY")</f>
        <v/>
      </c>
      <c r="P84" s="1" t="s">
        <v>21</v>
      </c>
      <c r="Q84" s="13">
        <f>TBL_Employees[[#This Row],[Annual Salary]]+TBL_Employees[[#This Row],[Annual Salary]]*TBL_Employees[[#This Row],[Bonus %]]</f>
        <v>70505</v>
      </c>
      <c r="R84">
        <f>TBL_Employees[[#This Row],[Annual Salary]]*TBL_Employees[[#This Row],[Bonus %]]</f>
        <v>0</v>
      </c>
      <c r="S84" s="19"/>
      <c r="T84" s="18"/>
      <c r="U84" s="18"/>
    </row>
    <row r="85" spans="1:21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t="str">
        <f>TEXT(TBL_Employees[[#This Row],[Hire Date]],"YYYY")</f>
        <v>2016</v>
      </c>
      <c r="J85" s="1">
        <v>42512</v>
      </c>
      <c r="K85" s="2">
        <v>189702</v>
      </c>
      <c r="L85" s="3">
        <v>0.28000000000000003</v>
      </c>
      <c r="M85" t="s">
        <v>52</v>
      </c>
      <c r="N85" t="s">
        <v>81</v>
      </c>
      <c r="O85" t="str">
        <f>TEXT(TBL_Employees[[#This Row],[Exit Date]],"YYYY")</f>
        <v>2020</v>
      </c>
      <c r="P85" s="1">
        <v>44186</v>
      </c>
      <c r="Q85" s="13">
        <f>TBL_Employees[[#This Row],[Annual Salary]]+TBL_Employees[[#This Row],[Annual Salary]]*TBL_Employees[[#This Row],[Bonus %]]</f>
        <v>242818.56</v>
      </c>
      <c r="R85">
        <f>TBL_Employees[[#This Row],[Annual Salary]]*TBL_Employees[[#This Row],[Bonus %]]</f>
        <v>53116.560000000005</v>
      </c>
      <c r="S85" s="19"/>
      <c r="T85" s="18" t="s">
        <v>2024</v>
      </c>
      <c r="U85" s="18">
        <f>4.87</f>
        <v>4.87</v>
      </c>
    </row>
    <row r="86" spans="1:2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t="str">
        <f>TEXT(TBL_Employees[[#This Row],[Hire Date]],"YYYY")</f>
        <v>2020</v>
      </c>
      <c r="J86" s="1">
        <v>44040</v>
      </c>
      <c r="K86" s="2">
        <v>180664</v>
      </c>
      <c r="L86" s="3">
        <v>0.27</v>
      </c>
      <c r="M86" t="s">
        <v>19</v>
      </c>
      <c r="N86" t="s">
        <v>20</v>
      </c>
      <c r="O86" t="str">
        <f>TEXT(TBL_Employees[[#This Row],[Exit Date]],"YYYY")</f>
        <v/>
      </c>
      <c r="P86" s="1" t="s">
        <v>21</v>
      </c>
      <c r="Q86" s="13">
        <f>TBL_Employees[[#This Row],[Annual Salary]]+TBL_Employees[[#This Row],[Annual Salary]]*TBL_Employees[[#This Row],[Bonus %]]</f>
        <v>229443.28</v>
      </c>
      <c r="R86">
        <f>TBL_Employees[[#This Row],[Annual Salary]]*TBL_Employees[[#This Row],[Bonus %]]</f>
        <v>48779.280000000006</v>
      </c>
      <c r="S86" s="9"/>
    </row>
    <row r="87" spans="1:2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t="str">
        <f>TEXT(TBL_Employees[[#This Row],[Hire Date]],"YYYY")</f>
        <v>2003</v>
      </c>
      <c r="J87" s="1">
        <v>37972</v>
      </c>
      <c r="K87" s="2">
        <v>48345</v>
      </c>
      <c r="L87" s="3">
        <v>0</v>
      </c>
      <c r="M87" t="s">
        <v>33</v>
      </c>
      <c r="N87" t="s">
        <v>34</v>
      </c>
      <c r="O87" t="str">
        <f>TEXT(TBL_Employees[[#This Row],[Exit Date]],"YYYY")</f>
        <v/>
      </c>
      <c r="P87" s="1" t="s">
        <v>21</v>
      </c>
      <c r="Q87" s="13">
        <f>TBL_Employees[[#This Row],[Annual Salary]]+TBL_Employees[[#This Row],[Annual Salary]]*TBL_Employees[[#This Row],[Bonus %]]</f>
        <v>48345</v>
      </c>
      <c r="R87">
        <f>TBL_Employees[[#This Row],[Annual Salary]]*TBL_Employees[[#This Row],[Bonus %]]</f>
        <v>0</v>
      </c>
      <c r="S87" s="9"/>
    </row>
    <row r="88" spans="1:2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t="str">
        <f>TEXT(TBL_Employees[[#This Row],[Hire Date]],"YYYY")</f>
        <v>2014</v>
      </c>
      <c r="J88" s="1">
        <v>41655</v>
      </c>
      <c r="K88" s="2">
        <v>152214</v>
      </c>
      <c r="L88" s="3">
        <v>0.3</v>
      </c>
      <c r="M88" t="s">
        <v>33</v>
      </c>
      <c r="N88" t="s">
        <v>60</v>
      </c>
      <c r="O88" t="str">
        <f>TEXT(TBL_Employees[[#This Row],[Exit Date]],"YYYY")</f>
        <v/>
      </c>
      <c r="P88" s="1" t="s">
        <v>21</v>
      </c>
      <c r="Q88" s="13">
        <f>TBL_Employees[[#This Row],[Annual Salary]]+TBL_Employees[[#This Row],[Annual Salary]]*TBL_Employees[[#This Row],[Bonus %]]</f>
        <v>197878.2</v>
      </c>
      <c r="R88">
        <f>TBL_Employees[[#This Row],[Annual Salary]]*TBL_Employees[[#This Row],[Bonus %]]</f>
        <v>45664.2</v>
      </c>
      <c r="S88" s="9"/>
    </row>
    <row r="89" spans="1:2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t="str">
        <f>TEXT(TBL_Employees[[#This Row],[Hire Date]],"YYYY")</f>
        <v>2009</v>
      </c>
      <c r="J89" s="1">
        <v>39931</v>
      </c>
      <c r="K89" s="2">
        <v>69803</v>
      </c>
      <c r="L89" s="3">
        <v>0</v>
      </c>
      <c r="M89" t="s">
        <v>52</v>
      </c>
      <c r="N89" t="s">
        <v>81</v>
      </c>
      <c r="O89" t="str">
        <f>TEXT(TBL_Employees[[#This Row],[Exit Date]],"YYYY")</f>
        <v/>
      </c>
      <c r="P89" s="1" t="s">
        <v>21</v>
      </c>
      <c r="Q89" s="13">
        <f>TBL_Employees[[#This Row],[Annual Salary]]+TBL_Employees[[#This Row],[Annual Salary]]*TBL_Employees[[#This Row],[Bonus %]]</f>
        <v>69803</v>
      </c>
      <c r="R89">
        <f>TBL_Employees[[#This Row],[Annual Salary]]*TBL_Employees[[#This Row],[Bonus %]]</f>
        <v>0</v>
      </c>
      <c r="S89" s="9"/>
    </row>
    <row r="90" spans="1:2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t="str">
        <f>TEXT(TBL_Employees[[#This Row],[Hire Date]],"YYYY")</f>
        <v>2019</v>
      </c>
      <c r="J90" s="1">
        <v>43650</v>
      </c>
      <c r="K90" s="2">
        <v>76588</v>
      </c>
      <c r="L90" s="3">
        <v>0</v>
      </c>
      <c r="M90" t="s">
        <v>52</v>
      </c>
      <c r="N90" t="s">
        <v>66</v>
      </c>
      <c r="O90" t="str">
        <f>TEXT(TBL_Employees[[#This Row],[Exit Date]],"YYYY")</f>
        <v/>
      </c>
      <c r="P90" s="1" t="s">
        <v>21</v>
      </c>
      <c r="Q90" s="13">
        <f>TBL_Employees[[#This Row],[Annual Salary]]+TBL_Employees[[#This Row],[Annual Salary]]*TBL_Employees[[#This Row],[Bonus %]]</f>
        <v>76588</v>
      </c>
      <c r="R90">
        <f>TBL_Employees[[#This Row],[Annual Salary]]*TBL_Employees[[#This Row],[Bonus %]]</f>
        <v>0</v>
      </c>
      <c r="S90" s="9"/>
    </row>
    <row r="91" spans="1:2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t="str">
        <f>TEXT(TBL_Employees[[#This Row],[Hire Date]],"YYYY")</f>
        <v>2018</v>
      </c>
      <c r="J91" s="1">
        <v>43444</v>
      </c>
      <c r="K91" s="2">
        <v>84596</v>
      </c>
      <c r="L91" s="3">
        <v>0</v>
      </c>
      <c r="M91" t="s">
        <v>19</v>
      </c>
      <c r="N91" t="s">
        <v>45</v>
      </c>
      <c r="O91" t="str">
        <f>TEXT(TBL_Employees[[#This Row],[Exit Date]],"YYYY")</f>
        <v/>
      </c>
      <c r="P91" s="1" t="s">
        <v>21</v>
      </c>
      <c r="Q91" s="13">
        <f>TBL_Employees[[#This Row],[Annual Salary]]+TBL_Employees[[#This Row],[Annual Salary]]*TBL_Employees[[#This Row],[Bonus %]]</f>
        <v>84596</v>
      </c>
      <c r="R91">
        <f>TBL_Employees[[#This Row],[Annual Salary]]*TBL_Employees[[#This Row],[Bonus %]]</f>
        <v>0</v>
      </c>
      <c r="S91" s="9"/>
    </row>
    <row r="92" spans="1:21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t="str">
        <f>TEXT(TBL_Employees[[#This Row],[Hire Date]],"YYYY")</f>
        <v>2018</v>
      </c>
      <c r="J92" s="1">
        <v>43368</v>
      </c>
      <c r="K92" s="2">
        <v>114441</v>
      </c>
      <c r="L92" s="3">
        <v>0.1</v>
      </c>
      <c r="M92" t="s">
        <v>33</v>
      </c>
      <c r="N92" t="s">
        <v>80</v>
      </c>
      <c r="O92" t="str">
        <f>TEXT(TBL_Employees[[#This Row],[Exit Date]],"YYYY")</f>
        <v>2019</v>
      </c>
      <c r="P92" s="1">
        <v>43821</v>
      </c>
      <c r="Q92" s="13">
        <f>TBL_Employees[[#This Row],[Annual Salary]]+TBL_Employees[[#This Row],[Annual Salary]]*TBL_Employees[[#This Row],[Bonus %]]</f>
        <v>125885.1</v>
      </c>
      <c r="R92">
        <f>TBL_Employees[[#This Row],[Annual Salary]]*TBL_Employees[[#This Row],[Bonus %]]</f>
        <v>11444.1</v>
      </c>
      <c r="S92" s="9"/>
    </row>
    <row r="93" spans="1:2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t="str">
        <f>TEXT(TBL_Employees[[#This Row],[Hire Date]],"YYYY")</f>
        <v>2018</v>
      </c>
      <c r="J93" s="1">
        <v>43211</v>
      </c>
      <c r="K93" s="2">
        <v>140402</v>
      </c>
      <c r="L93" s="3">
        <v>0.15</v>
      </c>
      <c r="M93" t="s">
        <v>33</v>
      </c>
      <c r="N93" t="s">
        <v>60</v>
      </c>
      <c r="O93" t="str">
        <f>TEXT(TBL_Employees[[#This Row],[Exit Date]],"YYYY")</f>
        <v/>
      </c>
      <c r="P93" s="1" t="s">
        <v>21</v>
      </c>
      <c r="Q93" s="13">
        <f>TBL_Employees[[#This Row],[Annual Salary]]+TBL_Employees[[#This Row],[Annual Salary]]*TBL_Employees[[#This Row],[Bonus %]]</f>
        <v>161462.29999999999</v>
      </c>
      <c r="R93">
        <f>TBL_Employees[[#This Row],[Annual Salary]]*TBL_Employees[[#This Row],[Bonus %]]</f>
        <v>21060.3</v>
      </c>
      <c r="S93" s="9"/>
    </row>
    <row r="94" spans="1:2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t="str">
        <f>TEXT(TBL_Employees[[#This Row],[Hire Date]],"YYYY")</f>
        <v>2019</v>
      </c>
      <c r="J94" s="1">
        <v>43578</v>
      </c>
      <c r="K94" s="2">
        <v>59817</v>
      </c>
      <c r="L94" s="3">
        <v>0</v>
      </c>
      <c r="M94" t="s">
        <v>52</v>
      </c>
      <c r="N94" t="s">
        <v>53</v>
      </c>
      <c r="O94" t="str">
        <f>TEXT(TBL_Employees[[#This Row],[Exit Date]],"YYYY")</f>
        <v/>
      </c>
      <c r="P94" s="1" t="s">
        <v>21</v>
      </c>
      <c r="Q94" s="13">
        <f>TBL_Employees[[#This Row],[Annual Salary]]+TBL_Employees[[#This Row],[Annual Salary]]*TBL_Employees[[#This Row],[Bonus %]]</f>
        <v>59817</v>
      </c>
      <c r="R94">
        <f>TBL_Employees[[#This Row],[Annual Salary]]*TBL_Employees[[#This Row],[Bonus %]]</f>
        <v>0</v>
      </c>
      <c r="S94" s="9"/>
    </row>
    <row r="95" spans="1:2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t="str">
        <f>TEXT(TBL_Employees[[#This Row],[Hire Date]],"YYYY")</f>
        <v>2017</v>
      </c>
      <c r="J95" s="1">
        <v>42938</v>
      </c>
      <c r="K95" s="2">
        <v>55854</v>
      </c>
      <c r="L95" s="3">
        <v>0</v>
      </c>
      <c r="M95" t="s">
        <v>19</v>
      </c>
      <c r="N95" t="s">
        <v>25</v>
      </c>
      <c r="O95" t="str">
        <f>TEXT(TBL_Employees[[#This Row],[Exit Date]],"YYYY")</f>
        <v/>
      </c>
      <c r="P95" s="1" t="s">
        <v>21</v>
      </c>
      <c r="Q95" s="13">
        <f>TBL_Employees[[#This Row],[Annual Salary]]+TBL_Employees[[#This Row],[Annual Salary]]*TBL_Employees[[#This Row],[Bonus %]]</f>
        <v>55854</v>
      </c>
      <c r="R95">
        <f>TBL_Employees[[#This Row],[Annual Salary]]*TBL_Employees[[#This Row],[Bonus %]]</f>
        <v>0</v>
      </c>
      <c r="S95" s="9"/>
    </row>
    <row r="96" spans="1:2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t="str">
        <f>TEXT(TBL_Employees[[#This Row],[Hire Date]],"YYYY")</f>
        <v>2002</v>
      </c>
      <c r="J96" s="1">
        <v>37576</v>
      </c>
      <c r="K96" s="2">
        <v>95998</v>
      </c>
      <c r="L96" s="3">
        <v>0</v>
      </c>
      <c r="M96" t="s">
        <v>19</v>
      </c>
      <c r="N96" t="s">
        <v>63</v>
      </c>
      <c r="O96" t="str">
        <f>TEXT(TBL_Employees[[#This Row],[Exit Date]],"YYYY")</f>
        <v/>
      </c>
      <c r="P96" s="1" t="s">
        <v>21</v>
      </c>
      <c r="Q96" s="13">
        <f>TBL_Employees[[#This Row],[Annual Salary]]+TBL_Employees[[#This Row],[Annual Salary]]*TBL_Employees[[#This Row],[Bonus %]]</f>
        <v>95998</v>
      </c>
      <c r="R96">
        <f>TBL_Employees[[#This Row],[Annual Salary]]*TBL_Employees[[#This Row],[Bonus %]]</f>
        <v>0</v>
      </c>
      <c r="S96" s="9"/>
    </row>
    <row r="97" spans="1:19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t="str">
        <f>TEXT(TBL_Employees[[#This Row],[Hire Date]],"YYYY")</f>
        <v>2015</v>
      </c>
      <c r="J97" s="1">
        <v>42116</v>
      </c>
      <c r="K97" s="2">
        <v>154941</v>
      </c>
      <c r="L97" s="3">
        <v>0.13</v>
      </c>
      <c r="M97" t="s">
        <v>19</v>
      </c>
      <c r="N97" t="s">
        <v>39</v>
      </c>
      <c r="O97" t="str">
        <f>TEXT(TBL_Employees[[#This Row],[Exit Date]],"YYYY")</f>
        <v/>
      </c>
      <c r="P97" s="1" t="s">
        <v>21</v>
      </c>
      <c r="Q97" s="13">
        <f>TBL_Employees[[#This Row],[Annual Salary]]+TBL_Employees[[#This Row],[Annual Salary]]*TBL_Employees[[#This Row],[Bonus %]]</f>
        <v>175083.33000000002</v>
      </c>
      <c r="R97">
        <f>TBL_Employees[[#This Row],[Annual Salary]]*TBL_Employees[[#This Row],[Bonus %]]</f>
        <v>20142.330000000002</v>
      </c>
      <c r="S97" s="9"/>
    </row>
    <row r="98" spans="1:19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t="str">
        <f>TEXT(TBL_Employees[[#This Row],[Hire Date]],"YYYY")</f>
        <v>2011</v>
      </c>
      <c r="J98" s="1">
        <v>40734</v>
      </c>
      <c r="K98" s="2">
        <v>247022</v>
      </c>
      <c r="L98" s="3">
        <v>0.3</v>
      </c>
      <c r="M98" t="s">
        <v>33</v>
      </c>
      <c r="N98" t="s">
        <v>60</v>
      </c>
      <c r="O98" t="str">
        <f>TEXT(TBL_Employees[[#This Row],[Exit Date]],"YYYY")</f>
        <v/>
      </c>
      <c r="P98" s="1" t="s">
        <v>21</v>
      </c>
      <c r="Q98" s="13">
        <f>TBL_Employees[[#This Row],[Annual Salary]]+TBL_Employees[[#This Row],[Annual Salary]]*TBL_Employees[[#This Row],[Bonus %]]</f>
        <v>321128.59999999998</v>
      </c>
      <c r="R98">
        <f>TBL_Employees[[#This Row],[Annual Salary]]*TBL_Employees[[#This Row],[Bonus %]]</f>
        <v>74106.599999999991</v>
      </c>
      <c r="S98" s="9"/>
    </row>
    <row r="99" spans="1:19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t="str">
        <f>TEXT(TBL_Employees[[#This Row],[Hire Date]],"YYYY")</f>
        <v>2021</v>
      </c>
      <c r="J99" s="1">
        <v>44474</v>
      </c>
      <c r="K99" s="2">
        <v>88072</v>
      </c>
      <c r="L99" s="3">
        <v>0</v>
      </c>
      <c r="M99" t="s">
        <v>52</v>
      </c>
      <c r="N99" t="s">
        <v>53</v>
      </c>
      <c r="O99" t="str">
        <f>TEXT(TBL_Employees[[#This Row],[Exit Date]],"YYYY")</f>
        <v/>
      </c>
      <c r="P99" s="1" t="s">
        <v>21</v>
      </c>
      <c r="Q99" s="13">
        <f>TBL_Employees[[#This Row],[Annual Salary]]+TBL_Employees[[#This Row],[Annual Salary]]*TBL_Employees[[#This Row],[Bonus %]]</f>
        <v>88072</v>
      </c>
      <c r="R99">
        <f>TBL_Employees[[#This Row],[Annual Salary]]*TBL_Employees[[#This Row],[Bonus %]]</f>
        <v>0</v>
      </c>
      <c r="S99" s="9"/>
    </row>
    <row r="100" spans="1:19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t="str">
        <f>TEXT(TBL_Employees[[#This Row],[Hire Date]],"YYYY")</f>
        <v>2020</v>
      </c>
      <c r="J100" s="1">
        <v>43977</v>
      </c>
      <c r="K100" s="2">
        <v>67925</v>
      </c>
      <c r="L100" s="3">
        <v>0.08</v>
      </c>
      <c r="M100" t="s">
        <v>33</v>
      </c>
      <c r="N100" t="s">
        <v>74</v>
      </c>
      <c r="O100" t="str">
        <f>TEXT(TBL_Employees[[#This Row],[Exit Date]],"YYYY")</f>
        <v/>
      </c>
      <c r="P100" s="1" t="s">
        <v>21</v>
      </c>
      <c r="Q100" s="13">
        <f>TBL_Employees[[#This Row],[Annual Salary]]+TBL_Employees[[#This Row],[Annual Salary]]*TBL_Employees[[#This Row],[Bonus %]]</f>
        <v>73359</v>
      </c>
      <c r="R100">
        <f>TBL_Employees[[#This Row],[Annual Salary]]*TBL_Employees[[#This Row],[Bonus %]]</f>
        <v>5434</v>
      </c>
      <c r="S100" s="9"/>
    </row>
    <row r="101" spans="1:19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t="str">
        <f>TEXT(TBL_Employees[[#This Row],[Hire Date]],"YYYY")</f>
        <v>2020</v>
      </c>
      <c r="J101" s="1">
        <v>44063</v>
      </c>
      <c r="K101" s="2">
        <v>219693</v>
      </c>
      <c r="L101" s="3">
        <v>0.3</v>
      </c>
      <c r="M101" t="s">
        <v>19</v>
      </c>
      <c r="N101" t="s">
        <v>25</v>
      </c>
      <c r="O101" t="str">
        <f>TEXT(TBL_Employees[[#This Row],[Exit Date]],"YYYY")</f>
        <v/>
      </c>
      <c r="P101" s="1" t="s">
        <v>21</v>
      </c>
      <c r="Q101" s="13">
        <f>TBL_Employees[[#This Row],[Annual Salary]]+TBL_Employees[[#This Row],[Annual Salary]]*TBL_Employees[[#This Row],[Bonus %]]</f>
        <v>285600.90000000002</v>
      </c>
      <c r="R101">
        <f>TBL_Employees[[#This Row],[Annual Salary]]*TBL_Employees[[#This Row],[Bonus %]]</f>
        <v>65907.899999999994</v>
      </c>
      <c r="S101" s="9"/>
    </row>
    <row r="102" spans="1:19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t="str">
        <f>TEXT(TBL_Employees[[#This Row],[Hire Date]],"YYYY")</f>
        <v>2013</v>
      </c>
      <c r="J102" s="1">
        <v>41386</v>
      </c>
      <c r="K102" s="2">
        <v>61773</v>
      </c>
      <c r="L102" s="3">
        <v>0</v>
      </c>
      <c r="M102" t="s">
        <v>19</v>
      </c>
      <c r="N102" t="s">
        <v>63</v>
      </c>
      <c r="O102" t="str">
        <f>TEXT(TBL_Employees[[#This Row],[Exit Date]],"YYYY")</f>
        <v/>
      </c>
      <c r="P102" s="1" t="s">
        <v>21</v>
      </c>
      <c r="Q102" s="13">
        <f>TBL_Employees[[#This Row],[Annual Salary]]+TBL_Employees[[#This Row],[Annual Salary]]*TBL_Employees[[#This Row],[Bonus %]]</f>
        <v>61773</v>
      </c>
      <c r="R102">
        <f>TBL_Employees[[#This Row],[Annual Salary]]*TBL_Employees[[#This Row],[Bonus %]]</f>
        <v>0</v>
      </c>
      <c r="S102" s="9"/>
    </row>
    <row r="103" spans="1:19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t="str">
        <f>TEXT(TBL_Employees[[#This Row],[Hire Date]],"YYYY")</f>
        <v>2007</v>
      </c>
      <c r="J103" s="1">
        <v>39091</v>
      </c>
      <c r="K103" s="2">
        <v>74546</v>
      </c>
      <c r="L103" s="3">
        <v>0.09</v>
      </c>
      <c r="M103" t="s">
        <v>19</v>
      </c>
      <c r="N103" t="s">
        <v>63</v>
      </c>
      <c r="O103" t="str">
        <f>TEXT(TBL_Employees[[#This Row],[Exit Date]],"YYYY")</f>
        <v/>
      </c>
      <c r="P103" s="1" t="s">
        <v>21</v>
      </c>
      <c r="Q103" s="13">
        <f>TBL_Employees[[#This Row],[Annual Salary]]+TBL_Employees[[#This Row],[Annual Salary]]*TBL_Employees[[#This Row],[Bonus %]]</f>
        <v>81255.14</v>
      </c>
      <c r="R103">
        <f>TBL_Employees[[#This Row],[Annual Salary]]*TBL_Employees[[#This Row],[Bonus %]]</f>
        <v>6709.1399999999994</v>
      </c>
      <c r="S103" s="9"/>
    </row>
    <row r="104" spans="1:19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t="str">
        <f>TEXT(TBL_Employees[[#This Row],[Hire Date]],"YYYY")</f>
        <v>2015</v>
      </c>
      <c r="J104" s="1">
        <v>42031</v>
      </c>
      <c r="K104" s="2">
        <v>62575</v>
      </c>
      <c r="L104" s="3">
        <v>0</v>
      </c>
      <c r="M104" t="s">
        <v>19</v>
      </c>
      <c r="N104" t="s">
        <v>45</v>
      </c>
      <c r="O104" t="str">
        <f>TEXT(TBL_Employees[[#This Row],[Exit Date]],"YYYY")</f>
        <v/>
      </c>
      <c r="P104" s="1" t="s">
        <v>21</v>
      </c>
      <c r="Q104" s="13">
        <f>TBL_Employees[[#This Row],[Annual Salary]]+TBL_Employees[[#This Row],[Annual Salary]]*TBL_Employees[[#This Row],[Bonus %]]</f>
        <v>62575</v>
      </c>
      <c r="R104">
        <f>TBL_Employees[[#This Row],[Annual Salary]]*TBL_Employees[[#This Row],[Bonus %]]</f>
        <v>0</v>
      </c>
      <c r="S104" s="9"/>
    </row>
    <row r="105" spans="1:19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t="str">
        <f>TEXT(TBL_Employees[[#This Row],[Hire Date]],"YYYY")</f>
        <v>2021</v>
      </c>
      <c r="J105" s="1">
        <v>44250</v>
      </c>
      <c r="K105" s="2">
        <v>199041</v>
      </c>
      <c r="L105" s="3">
        <v>0.16</v>
      </c>
      <c r="M105" t="s">
        <v>33</v>
      </c>
      <c r="N105" t="s">
        <v>60</v>
      </c>
      <c r="O105" t="str">
        <f>TEXT(TBL_Employees[[#This Row],[Exit Date]],"YYYY")</f>
        <v/>
      </c>
      <c r="P105" s="1" t="s">
        <v>21</v>
      </c>
      <c r="Q105" s="13">
        <f>TBL_Employees[[#This Row],[Annual Salary]]+TBL_Employees[[#This Row],[Annual Salary]]*TBL_Employees[[#This Row],[Bonus %]]</f>
        <v>230887.56</v>
      </c>
      <c r="R105">
        <f>TBL_Employees[[#This Row],[Annual Salary]]*TBL_Employees[[#This Row],[Bonus %]]</f>
        <v>31846.560000000001</v>
      </c>
      <c r="S105" s="9"/>
    </row>
    <row r="106" spans="1:19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t="str">
        <f>TEXT(TBL_Employees[[#This Row],[Hire Date]],"YYYY")</f>
        <v>2007</v>
      </c>
      <c r="J106" s="1">
        <v>39177</v>
      </c>
      <c r="K106" s="2">
        <v>52310</v>
      </c>
      <c r="L106" s="3">
        <v>0</v>
      </c>
      <c r="M106" t="s">
        <v>19</v>
      </c>
      <c r="N106" t="s">
        <v>45</v>
      </c>
      <c r="O106" t="str">
        <f>TEXT(TBL_Employees[[#This Row],[Exit Date]],"YYYY")</f>
        <v>2018</v>
      </c>
      <c r="P106" s="1">
        <v>43385</v>
      </c>
      <c r="Q106" s="13">
        <f>TBL_Employees[[#This Row],[Annual Salary]]+TBL_Employees[[#This Row],[Annual Salary]]*TBL_Employees[[#This Row],[Bonus %]]</f>
        <v>52310</v>
      </c>
      <c r="R106">
        <f>TBL_Employees[[#This Row],[Annual Salary]]*TBL_Employees[[#This Row],[Bonus %]]</f>
        <v>0</v>
      </c>
      <c r="S106" s="9"/>
    </row>
    <row r="107" spans="1:19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t="str">
        <f>TEXT(TBL_Employees[[#This Row],[Hire Date]],"YYYY")</f>
        <v>2013</v>
      </c>
      <c r="J107" s="1">
        <v>41454</v>
      </c>
      <c r="K107" s="2">
        <v>159571</v>
      </c>
      <c r="L107" s="3">
        <v>0.1</v>
      </c>
      <c r="M107" t="s">
        <v>19</v>
      </c>
      <c r="N107" t="s">
        <v>29</v>
      </c>
      <c r="O107" t="str">
        <f>TEXT(TBL_Employees[[#This Row],[Exit Date]],"YYYY")</f>
        <v/>
      </c>
      <c r="P107" s="1" t="s">
        <v>21</v>
      </c>
      <c r="Q107" s="13">
        <f>TBL_Employees[[#This Row],[Annual Salary]]+TBL_Employees[[#This Row],[Annual Salary]]*TBL_Employees[[#This Row],[Bonus %]]</f>
        <v>175528.1</v>
      </c>
      <c r="R107">
        <f>TBL_Employees[[#This Row],[Annual Salary]]*TBL_Employees[[#This Row],[Bonus %]]</f>
        <v>15957.1</v>
      </c>
      <c r="S107" s="9"/>
    </row>
    <row r="108" spans="1:19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t="str">
        <f>TEXT(TBL_Employees[[#This Row],[Hire Date]],"YYYY")</f>
        <v>1997</v>
      </c>
      <c r="J108" s="1">
        <v>35726</v>
      </c>
      <c r="K108" s="2">
        <v>91763</v>
      </c>
      <c r="L108" s="3">
        <v>0</v>
      </c>
      <c r="M108" t="s">
        <v>19</v>
      </c>
      <c r="N108" t="s">
        <v>25</v>
      </c>
      <c r="O108" t="str">
        <f>TEXT(TBL_Employees[[#This Row],[Exit Date]],"YYYY")</f>
        <v/>
      </c>
      <c r="P108" s="1" t="s">
        <v>21</v>
      </c>
      <c r="Q108" s="13">
        <f>TBL_Employees[[#This Row],[Annual Salary]]+TBL_Employees[[#This Row],[Annual Salary]]*TBL_Employees[[#This Row],[Bonus %]]</f>
        <v>91763</v>
      </c>
      <c r="R108">
        <f>TBL_Employees[[#This Row],[Annual Salary]]*TBL_Employees[[#This Row],[Bonus %]]</f>
        <v>0</v>
      </c>
      <c r="S108" s="9"/>
    </row>
    <row r="109" spans="1:19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t="str">
        <f>TEXT(TBL_Employees[[#This Row],[Hire Date]],"YYYY")</f>
        <v>1995</v>
      </c>
      <c r="J109" s="1">
        <v>35055</v>
      </c>
      <c r="K109" s="2">
        <v>96475</v>
      </c>
      <c r="L109" s="3">
        <v>0</v>
      </c>
      <c r="M109" t="s">
        <v>19</v>
      </c>
      <c r="N109" t="s">
        <v>25</v>
      </c>
      <c r="O109" t="str">
        <f>TEXT(TBL_Employees[[#This Row],[Exit Date]],"YYYY")</f>
        <v/>
      </c>
      <c r="P109" s="1" t="s">
        <v>21</v>
      </c>
      <c r="Q109" s="13">
        <f>TBL_Employees[[#This Row],[Annual Salary]]+TBL_Employees[[#This Row],[Annual Salary]]*TBL_Employees[[#This Row],[Bonus %]]</f>
        <v>96475</v>
      </c>
      <c r="R109">
        <f>TBL_Employees[[#This Row],[Annual Salary]]*TBL_Employees[[#This Row],[Bonus %]]</f>
        <v>0</v>
      </c>
      <c r="S109" s="9"/>
    </row>
    <row r="110" spans="1:19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t="str">
        <f>TEXT(TBL_Employees[[#This Row],[Hire Date]],"YYYY")</f>
        <v>2016</v>
      </c>
      <c r="J110" s="1">
        <v>42706</v>
      </c>
      <c r="K110" s="2">
        <v>113781</v>
      </c>
      <c r="L110" s="3">
        <v>0</v>
      </c>
      <c r="M110" t="s">
        <v>19</v>
      </c>
      <c r="N110" t="s">
        <v>29</v>
      </c>
      <c r="O110" t="str">
        <f>TEXT(TBL_Employees[[#This Row],[Exit Date]],"YYYY")</f>
        <v/>
      </c>
      <c r="P110" s="1" t="s">
        <v>21</v>
      </c>
      <c r="Q110" s="13">
        <f>TBL_Employees[[#This Row],[Annual Salary]]+TBL_Employees[[#This Row],[Annual Salary]]*TBL_Employees[[#This Row],[Bonus %]]</f>
        <v>113781</v>
      </c>
      <c r="R110">
        <f>TBL_Employees[[#This Row],[Annual Salary]]*TBL_Employees[[#This Row],[Bonus %]]</f>
        <v>0</v>
      </c>
      <c r="S110" s="9"/>
    </row>
    <row r="111" spans="1:19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t="str">
        <f>TEXT(TBL_Employees[[#This Row],[Hire Date]],"YYYY")</f>
        <v>2003</v>
      </c>
      <c r="J111" s="1">
        <v>37636</v>
      </c>
      <c r="K111" s="2">
        <v>166599</v>
      </c>
      <c r="L111" s="3">
        <v>0.26</v>
      </c>
      <c r="M111" t="s">
        <v>19</v>
      </c>
      <c r="N111" t="s">
        <v>63</v>
      </c>
      <c r="O111" t="str">
        <f>TEXT(TBL_Employees[[#This Row],[Exit Date]],"YYYY")</f>
        <v/>
      </c>
      <c r="P111" s="1" t="s">
        <v>21</v>
      </c>
      <c r="Q111" s="13">
        <f>TBL_Employees[[#This Row],[Annual Salary]]+TBL_Employees[[#This Row],[Annual Salary]]*TBL_Employees[[#This Row],[Bonus %]]</f>
        <v>209914.74</v>
      </c>
      <c r="R111">
        <f>TBL_Employees[[#This Row],[Annual Salary]]*TBL_Employees[[#This Row],[Bonus %]]</f>
        <v>43315.74</v>
      </c>
      <c r="S111" s="9"/>
    </row>
    <row r="112" spans="1:19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t="str">
        <f>TEXT(TBL_Employees[[#This Row],[Hire Date]],"YYYY")</f>
        <v>2005</v>
      </c>
      <c r="J112" s="1">
        <v>38398</v>
      </c>
      <c r="K112" s="2">
        <v>95372</v>
      </c>
      <c r="L112" s="3">
        <v>0</v>
      </c>
      <c r="M112" t="s">
        <v>33</v>
      </c>
      <c r="N112" t="s">
        <v>74</v>
      </c>
      <c r="O112" t="str">
        <f>TEXT(TBL_Employees[[#This Row],[Exit Date]],"YYYY")</f>
        <v/>
      </c>
      <c r="P112" s="1" t="s">
        <v>21</v>
      </c>
      <c r="Q112" s="13">
        <f>TBL_Employees[[#This Row],[Annual Salary]]+TBL_Employees[[#This Row],[Annual Salary]]*TBL_Employees[[#This Row],[Bonus %]]</f>
        <v>95372</v>
      </c>
      <c r="R112">
        <f>TBL_Employees[[#This Row],[Annual Salary]]*TBL_Employees[[#This Row],[Bonus %]]</f>
        <v>0</v>
      </c>
      <c r="S112" s="9"/>
    </row>
    <row r="113" spans="1:19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t="str">
        <f>TEXT(TBL_Employees[[#This Row],[Hire Date]],"YYYY")</f>
        <v>2020</v>
      </c>
      <c r="J113" s="1">
        <v>44052</v>
      </c>
      <c r="K113" s="2">
        <v>161203</v>
      </c>
      <c r="L113" s="3">
        <v>0.15</v>
      </c>
      <c r="M113" t="s">
        <v>33</v>
      </c>
      <c r="N113" t="s">
        <v>34</v>
      </c>
      <c r="O113" t="str">
        <f>TEXT(TBL_Employees[[#This Row],[Exit Date]],"YYYY")</f>
        <v/>
      </c>
      <c r="P113" s="1" t="s">
        <v>21</v>
      </c>
      <c r="Q113" s="13">
        <f>TBL_Employees[[#This Row],[Annual Salary]]+TBL_Employees[[#This Row],[Annual Salary]]*TBL_Employees[[#This Row],[Bonus %]]</f>
        <v>185383.45</v>
      </c>
      <c r="R113">
        <f>TBL_Employees[[#This Row],[Annual Salary]]*TBL_Employees[[#This Row],[Bonus %]]</f>
        <v>24180.45</v>
      </c>
      <c r="S113" s="9"/>
    </row>
    <row r="114" spans="1:19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t="str">
        <f>TEXT(TBL_Employees[[#This Row],[Hire Date]],"YYYY")</f>
        <v>2006</v>
      </c>
      <c r="J114" s="1">
        <v>39064</v>
      </c>
      <c r="K114" s="2">
        <v>74738</v>
      </c>
      <c r="L114" s="3">
        <v>0</v>
      </c>
      <c r="M114" t="s">
        <v>19</v>
      </c>
      <c r="N114" t="s">
        <v>45</v>
      </c>
      <c r="O114" t="str">
        <f>TEXT(TBL_Employees[[#This Row],[Exit Date]],"YYYY")</f>
        <v/>
      </c>
      <c r="P114" s="1" t="s">
        <v>21</v>
      </c>
      <c r="Q114" s="13">
        <f>TBL_Employees[[#This Row],[Annual Salary]]+TBL_Employees[[#This Row],[Annual Salary]]*TBL_Employees[[#This Row],[Bonus %]]</f>
        <v>74738</v>
      </c>
      <c r="R114">
        <f>TBL_Employees[[#This Row],[Annual Salary]]*TBL_Employees[[#This Row],[Bonus %]]</f>
        <v>0</v>
      </c>
      <c r="S114" s="9"/>
    </row>
    <row r="115" spans="1:19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t="str">
        <f>TEXT(TBL_Employees[[#This Row],[Hire Date]],"YYYY")</f>
        <v>2018</v>
      </c>
      <c r="J115" s="1">
        <v>43322</v>
      </c>
      <c r="K115" s="2">
        <v>171173</v>
      </c>
      <c r="L115" s="3">
        <v>0.21</v>
      </c>
      <c r="M115" t="s">
        <v>19</v>
      </c>
      <c r="N115" t="s">
        <v>29</v>
      </c>
      <c r="O115" t="str">
        <f>TEXT(TBL_Employees[[#This Row],[Exit Date]],"YYYY")</f>
        <v/>
      </c>
      <c r="P115" s="1" t="s">
        <v>21</v>
      </c>
      <c r="Q115" s="13">
        <f>TBL_Employees[[#This Row],[Annual Salary]]+TBL_Employees[[#This Row],[Annual Salary]]*TBL_Employees[[#This Row],[Bonus %]]</f>
        <v>207119.33000000002</v>
      </c>
      <c r="R115">
        <f>TBL_Employees[[#This Row],[Annual Salary]]*TBL_Employees[[#This Row],[Bonus %]]</f>
        <v>35946.33</v>
      </c>
      <c r="S115" s="9"/>
    </row>
    <row r="116" spans="1:19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t="str">
        <f>TEXT(TBL_Employees[[#This Row],[Hire Date]],"YYYY")</f>
        <v>2019</v>
      </c>
      <c r="J116" s="1">
        <v>43732</v>
      </c>
      <c r="K116" s="2">
        <v>201464</v>
      </c>
      <c r="L116" s="3">
        <v>0.37</v>
      </c>
      <c r="M116" t="s">
        <v>19</v>
      </c>
      <c r="N116" t="s">
        <v>20</v>
      </c>
      <c r="O116" t="str">
        <f>TEXT(TBL_Employees[[#This Row],[Exit Date]],"YYYY")</f>
        <v/>
      </c>
      <c r="P116" s="1" t="s">
        <v>21</v>
      </c>
      <c r="Q116" s="13">
        <f>TBL_Employees[[#This Row],[Annual Salary]]+TBL_Employees[[#This Row],[Annual Salary]]*TBL_Employees[[#This Row],[Bonus %]]</f>
        <v>276005.68</v>
      </c>
      <c r="R116">
        <f>TBL_Employees[[#This Row],[Annual Salary]]*TBL_Employees[[#This Row],[Bonus %]]</f>
        <v>74541.679999999993</v>
      </c>
      <c r="S116" s="9"/>
    </row>
    <row r="117" spans="1:19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t="str">
        <f>TEXT(TBL_Employees[[#This Row],[Hire Date]],"YYYY")</f>
        <v>1998</v>
      </c>
      <c r="J117" s="1">
        <v>35998</v>
      </c>
      <c r="K117" s="2">
        <v>174895</v>
      </c>
      <c r="L117" s="3">
        <v>0.15</v>
      </c>
      <c r="M117" t="s">
        <v>19</v>
      </c>
      <c r="N117" t="s">
        <v>20</v>
      </c>
      <c r="O117" t="str">
        <f>TEXT(TBL_Employees[[#This Row],[Exit Date]],"YYYY")</f>
        <v/>
      </c>
      <c r="P117" s="1" t="s">
        <v>21</v>
      </c>
      <c r="Q117" s="13">
        <f>TBL_Employees[[#This Row],[Annual Salary]]+TBL_Employees[[#This Row],[Annual Salary]]*TBL_Employees[[#This Row],[Bonus %]]</f>
        <v>201129.25</v>
      </c>
      <c r="R117">
        <f>TBL_Employees[[#This Row],[Annual Salary]]*TBL_Employees[[#This Row],[Bonus %]]</f>
        <v>26234.25</v>
      </c>
      <c r="S117" s="9"/>
    </row>
    <row r="118" spans="1:19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t="str">
        <f>TEXT(TBL_Employees[[#This Row],[Hire Date]],"YYYY")</f>
        <v>2006</v>
      </c>
      <c r="J118" s="1">
        <v>38825</v>
      </c>
      <c r="K118" s="2">
        <v>134486</v>
      </c>
      <c r="L118" s="3">
        <v>0.14000000000000001</v>
      </c>
      <c r="M118" t="s">
        <v>19</v>
      </c>
      <c r="N118" t="s">
        <v>25</v>
      </c>
      <c r="O118" t="str">
        <f>TEXT(TBL_Employees[[#This Row],[Exit Date]],"YYYY")</f>
        <v/>
      </c>
      <c r="P118" s="1" t="s">
        <v>21</v>
      </c>
      <c r="Q118" s="13">
        <f>TBL_Employees[[#This Row],[Annual Salary]]+TBL_Employees[[#This Row],[Annual Salary]]*TBL_Employees[[#This Row],[Bonus %]]</f>
        <v>153314.04</v>
      </c>
      <c r="R118">
        <f>TBL_Employees[[#This Row],[Annual Salary]]*TBL_Employees[[#This Row],[Bonus %]]</f>
        <v>18828.04</v>
      </c>
      <c r="S118" s="9"/>
    </row>
    <row r="119" spans="1:19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t="str">
        <f>TEXT(TBL_Employees[[#This Row],[Hire Date]],"YYYY")</f>
        <v>2007</v>
      </c>
      <c r="J119" s="1">
        <v>39137</v>
      </c>
      <c r="K119" s="2">
        <v>71699</v>
      </c>
      <c r="L119" s="3">
        <v>0</v>
      </c>
      <c r="M119" t="s">
        <v>52</v>
      </c>
      <c r="N119" t="s">
        <v>81</v>
      </c>
      <c r="O119" t="str">
        <f>TEXT(TBL_Employees[[#This Row],[Exit Date]],"YYYY")</f>
        <v/>
      </c>
      <c r="P119" s="1" t="s">
        <v>21</v>
      </c>
      <c r="Q119" s="13">
        <f>TBL_Employees[[#This Row],[Annual Salary]]+TBL_Employees[[#This Row],[Annual Salary]]*TBL_Employees[[#This Row],[Bonus %]]</f>
        <v>71699</v>
      </c>
      <c r="R119">
        <f>TBL_Employees[[#This Row],[Annual Salary]]*TBL_Employees[[#This Row],[Bonus %]]</f>
        <v>0</v>
      </c>
      <c r="S119" s="9"/>
    </row>
    <row r="120" spans="1:19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t="str">
        <f>TEXT(TBL_Employees[[#This Row],[Hire Date]],"YYYY")</f>
        <v>2021</v>
      </c>
      <c r="J120" s="1">
        <v>44198</v>
      </c>
      <c r="K120" s="2">
        <v>94430</v>
      </c>
      <c r="L120" s="3">
        <v>0</v>
      </c>
      <c r="M120" t="s">
        <v>19</v>
      </c>
      <c r="N120" t="s">
        <v>63</v>
      </c>
      <c r="O120" t="str">
        <f>TEXT(TBL_Employees[[#This Row],[Exit Date]],"YYYY")</f>
        <v/>
      </c>
      <c r="P120" s="1" t="s">
        <v>21</v>
      </c>
      <c r="Q120" s="13">
        <f>TBL_Employees[[#This Row],[Annual Salary]]+TBL_Employees[[#This Row],[Annual Salary]]*TBL_Employees[[#This Row],[Bonus %]]</f>
        <v>94430</v>
      </c>
      <c r="R120">
        <f>TBL_Employees[[#This Row],[Annual Salary]]*TBL_Employees[[#This Row],[Bonus %]]</f>
        <v>0</v>
      </c>
      <c r="S120" s="9"/>
    </row>
    <row r="121" spans="1:19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t="str">
        <f>TEXT(TBL_Employees[[#This Row],[Hire Date]],"YYYY")</f>
        <v>2010</v>
      </c>
      <c r="J121" s="1">
        <v>40192</v>
      </c>
      <c r="K121" s="2">
        <v>103504</v>
      </c>
      <c r="L121" s="3">
        <v>7.0000000000000007E-2</v>
      </c>
      <c r="M121" t="s">
        <v>33</v>
      </c>
      <c r="N121" t="s">
        <v>34</v>
      </c>
      <c r="O121" t="str">
        <f>TEXT(TBL_Employees[[#This Row],[Exit Date]],"YYYY")</f>
        <v/>
      </c>
      <c r="P121" s="1" t="s">
        <v>21</v>
      </c>
      <c r="Q121" s="13">
        <f>TBL_Employees[[#This Row],[Annual Salary]]+TBL_Employees[[#This Row],[Annual Salary]]*TBL_Employees[[#This Row],[Bonus %]]</f>
        <v>110749.28</v>
      </c>
      <c r="R121">
        <f>TBL_Employees[[#This Row],[Annual Salary]]*TBL_Employees[[#This Row],[Bonus %]]</f>
        <v>7245.2800000000007</v>
      </c>
      <c r="S121" s="9"/>
    </row>
    <row r="122" spans="1:19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t="str">
        <f>TEXT(TBL_Employees[[#This Row],[Hire Date]],"YYYY")</f>
        <v>2005</v>
      </c>
      <c r="J122" s="1">
        <v>38573</v>
      </c>
      <c r="K122" s="2">
        <v>92771</v>
      </c>
      <c r="L122" s="3">
        <v>0</v>
      </c>
      <c r="M122" t="s">
        <v>19</v>
      </c>
      <c r="N122" t="s">
        <v>45</v>
      </c>
      <c r="O122" t="str">
        <f>TEXT(TBL_Employees[[#This Row],[Exit Date]],"YYYY")</f>
        <v/>
      </c>
      <c r="P122" s="1" t="s">
        <v>21</v>
      </c>
      <c r="Q122" s="13">
        <f>TBL_Employees[[#This Row],[Annual Salary]]+TBL_Employees[[#This Row],[Annual Salary]]*TBL_Employees[[#This Row],[Bonus %]]</f>
        <v>92771</v>
      </c>
      <c r="R122">
        <f>TBL_Employees[[#This Row],[Annual Salary]]*TBL_Employees[[#This Row],[Bonus %]]</f>
        <v>0</v>
      </c>
      <c r="S122" s="9"/>
    </row>
    <row r="123" spans="1:19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t="str">
        <f>TEXT(TBL_Employees[[#This Row],[Hire Date]],"YYYY")</f>
        <v>2006</v>
      </c>
      <c r="J123" s="1">
        <v>38813</v>
      </c>
      <c r="K123" s="2">
        <v>71531</v>
      </c>
      <c r="L123" s="3">
        <v>0</v>
      </c>
      <c r="M123" t="s">
        <v>19</v>
      </c>
      <c r="N123" t="s">
        <v>29</v>
      </c>
      <c r="O123" t="str">
        <f>TEXT(TBL_Employees[[#This Row],[Exit Date]],"YYYY")</f>
        <v/>
      </c>
      <c r="P123" s="1" t="s">
        <v>21</v>
      </c>
      <c r="Q123" s="13">
        <f>TBL_Employees[[#This Row],[Annual Salary]]+TBL_Employees[[#This Row],[Annual Salary]]*TBL_Employees[[#This Row],[Bonus %]]</f>
        <v>71531</v>
      </c>
      <c r="R123">
        <f>TBL_Employees[[#This Row],[Annual Salary]]*TBL_Employees[[#This Row],[Bonus %]]</f>
        <v>0</v>
      </c>
      <c r="S123" s="9"/>
    </row>
    <row r="124" spans="1:19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t="str">
        <f>TEXT(TBL_Employees[[#This Row],[Hire Date]],"YYYY")</f>
        <v>2019</v>
      </c>
      <c r="J124" s="1">
        <v>43530</v>
      </c>
      <c r="K124" s="2">
        <v>90304</v>
      </c>
      <c r="L124" s="3">
        <v>0</v>
      </c>
      <c r="M124" t="s">
        <v>19</v>
      </c>
      <c r="N124" t="s">
        <v>20</v>
      </c>
      <c r="O124" t="str">
        <f>TEXT(TBL_Employees[[#This Row],[Exit Date]],"YYYY")</f>
        <v/>
      </c>
      <c r="P124" s="1" t="s">
        <v>21</v>
      </c>
      <c r="Q124" s="13">
        <f>TBL_Employees[[#This Row],[Annual Salary]]+TBL_Employees[[#This Row],[Annual Salary]]*TBL_Employees[[#This Row],[Bonus %]]</f>
        <v>90304</v>
      </c>
      <c r="R124">
        <f>TBL_Employees[[#This Row],[Annual Salary]]*TBL_Employees[[#This Row],[Bonus %]]</f>
        <v>0</v>
      </c>
      <c r="S124" s="9"/>
    </row>
    <row r="125" spans="1:19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t="str">
        <f>TEXT(TBL_Employees[[#This Row],[Hire Date]],"YYYY")</f>
        <v>2011</v>
      </c>
      <c r="J125" s="1">
        <v>40793</v>
      </c>
      <c r="K125" s="2">
        <v>104903</v>
      </c>
      <c r="L125" s="3">
        <v>0.1</v>
      </c>
      <c r="M125" t="s">
        <v>19</v>
      </c>
      <c r="N125" t="s">
        <v>29</v>
      </c>
      <c r="O125" t="str">
        <f>TEXT(TBL_Employees[[#This Row],[Exit Date]],"YYYY")</f>
        <v/>
      </c>
      <c r="P125" s="1" t="s">
        <v>21</v>
      </c>
      <c r="Q125" s="13">
        <f>TBL_Employees[[#This Row],[Annual Salary]]+TBL_Employees[[#This Row],[Annual Salary]]*TBL_Employees[[#This Row],[Bonus %]]</f>
        <v>115393.3</v>
      </c>
      <c r="R125">
        <f>TBL_Employees[[#This Row],[Annual Salary]]*TBL_Employees[[#This Row],[Bonus %]]</f>
        <v>10490.300000000001</v>
      </c>
      <c r="S125" s="9"/>
    </row>
    <row r="126" spans="1:19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t="str">
        <f>TEXT(TBL_Employees[[#This Row],[Hire Date]],"YYYY")</f>
        <v>2019</v>
      </c>
      <c r="J126" s="1">
        <v>43515</v>
      </c>
      <c r="K126" s="2">
        <v>55859</v>
      </c>
      <c r="L126" s="3">
        <v>0</v>
      </c>
      <c r="M126" t="s">
        <v>33</v>
      </c>
      <c r="N126" t="s">
        <v>60</v>
      </c>
      <c r="O126" t="str">
        <f>TEXT(TBL_Employees[[#This Row],[Exit Date]],"YYYY")</f>
        <v/>
      </c>
      <c r="P126" s="1" t="s">
        <v>21</v>
      </c>
      <c r="Q126" s="13">
        <f>TBL_Employees[[#This Row],[Annual Salary]]+TBL_Employees[[#This Row],[Annual Salary]]*TBL_Employees[[#This Row],[Bonus %]]</f>
        <v>55859</v>
      </c>
      <c r="R126">
        <f>TBL_Employees[[#This Row],[Annual Salary]]*TBL_Employees[[#This Row],[Bonus %]]</f>
        <v>0</v>
      </c>
      <c r="S126" s="9"/>
    </row>
    <row r="127" spans="1:19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t="str">
        <f>TEXT(TBL_Employees[[#This Row],[Hire Date]],"YYYY")</f>
        <v>2006</v>
      </c>
      <c r="J127" s="1">
        <v>39002</v>
      </c>
      <c r="K127" s="2">
        <v>79785</v>
      </c>
      <c r="L127" s="3">
        <v>0</v>
      </c>
      <c r="M127" t="s">
        <v>19</v>
      </c>
      <c r="N127" t="s">
        <v>25</v>
      </c>
      <c r="O127" t="str">
        <f>TEXT(TBL_Employees[[#This Row],[Exit Date]],"YYYY")</f>
        <v/>
      </c>
      <c r="P127" s="1" t="s">
        <v>21</v>
      </c>
      <c r="Q127" s="13">
        <f>TBL_Employees[[#This Row],[Annual Salary]]+TBL_Employees[[#This Row],[Annual Salary]]*TBL_Employees[[#This Row],[Bonus %]]</f>
        <v>79785</v>
      </c>
      <c r="R127">
        <f>TBL_Employees[[#This Row],[Annual Salary]]*TBL_Employees[[#This Row],[Bonus %]]</f>
        <v>0</v>
      </c>
      <c r="S127" s="9"/>
    </row>
    <row r="128" spans="1:19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t="str">
        <f>TEXT(TBL_Employees[[#This Row],[Hire Date]],"YYYY")</f>
        <v>2007</v>
      </c>
      <c r="J128" s="1">
        <v>39391</v>
      </c>
      <c r="K128" s="2">
        <v>99017</v>
      </c>
      <c r="L128" s="3">
        <v>0</v>
      </c>
      <c r="M128" t="s">
        <v>33</v>
      </c>
      <c r="N128" t="s">
        <v>60</v>
      </c>
      <c r="O128" t="str">
        <f>TEXT(TBL_Employees[[#This Row],[Exit Date]],"YYYY")</f>
        <v/>
      </c>
      <c r="P128" s="1" t="s">
        <v>21</v>
      </c>
      <c r="Q128" s="13">
        <f>TBL_Employees[[#This Row],[Annual Salary]]+TBL_Employees[[#This Row],[Annual Salary]]*TBL_Employees[[#This Row],[Bonus %]]</f>
        <v>99017</v>
      </c>
      <c r="R128">
        <f>TBL_Employees[[#This Row],[Annual Salary]]*TBL_Employees[[#This Row],[Bonus %]]</f>
        <v>0</v>
      </c>
      <c r="S128" s="9"/>
    </row>
    <row r="129" spans="1:19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t="str">
        <f>TEXT(TBL_Employees[[#This Row],[Hire Date]],"YYYY")</f>
        <v>1992</v>
      </c>
      <c r="J129" s="1">
        <v>33695</v>
      </c>
      <c r="K129" s="2">
        <v>53809</v>
      </c>
      <c r="L129" s="3">
        <v>0</v>
      </c>
      <c r="M129" t="s">
        <v>19</v>
      </c>
      <c r="N129" t="s">
        <v>39</v>
      </c>
      <c r="O129" t="str">
        <f>TEXT(TBL_Employees[[#This Row],[Exit Date]],"YYYY")</f>
        <v/>
      </c>
      <c r="P129" s="1" t="s">
        <v>21</v>
      </c>
      <c r="Q129" s="13">
        <f>TBL_Employees[[#This Row],[Annual Salary]]+TBL_Employees[[#This Row],[Annual Salary]]*TBL_Employees[[#This Row],[Bonus %]]</f>
        <v>53809</v>
      </c>
      <c r="R129">
        <f>TBL_Employees[[#This Row],[Annual Salary]]*TBL_Employees[[#This Row],[Bonus %]]</f>
        <v>0</v>
      </c>
      <c r="S129" s="9"/>
    </row>
    <row r="130" spans="1:19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t="str">
        <f>TEXT(TBL_Employees[[#This Row],[Hire Date]],"YYYY")</f>
        <v>2020</v>
      </c>
      <c r="J130" s="1">
        <v>43937</v>
      </c>
      <c r="K130" s="2">
        <v>71864</v>
      </c>
      <c r="L130" s="3">
        <v>0</v>
      </c>
      <c r="M130" t="s">
        <v>33</v>
      </c>
      <c r="N130" t="s">
        <v>34</v>
      </c>
      <c r="O130" t="str">
        <f>TEXT(TBL_Employees[[#This Row],[Exit Date]],"YYYY")</f>
        <v/>
      </c>
      <c r="P130" s="1" t="s">
        <v>21</v>
      </c>
      <c r="Q130" s="13">
        <f>TBL_Employees[[#This Row],[Annual Salary]]+TBL_Employees[[#This Row],[Annual Salary]]*TBL_Employees[[#This Row],[Bonus %]]</f>
        <v>71864</v>
      </c>
      <c r="R130">
        <f>TBL_Employees[[#This Row],[Annual Salary]]*TBL_Employees[[#This Row],[Bonus %]]</f>
        <v>0</v>
      </c>
      <c r="S130" s="9"/>
    </row>
    <row r="131" spans="1:19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t="str">
        <f>TEXT(TBL_Employees[[#This Row],[Hire Date]],"YYYY")</f>
        <v>2011</v>
      </c>
      <c r="J131" s="1">
        <v>40883</v>
      </c>
      <c r="K131" s="2">
        <v>225558</v>
      </c>
      <c r="L131" s="3">
        <v>0.33</v>
      </c>
      <c r="M131" t="s">
        <v>33</v>
      </c>
      <c r="N131" t="s">
        <v>74</v>
      </c>
      <c r="O131" t="str">
        <f>TEXT(TBL_Employees[[#This Row],[Exit Date]],"YYYY")</f>
        <v/>
      </c>
      <c r="P131" s="1" t="s">
        <v>21</v>
      </c>
      <c r="Q131" s="13">
        <f>TBL_Employees[[#This Row],[Annual Salary]]+TBL_Employees[[#This Row],[Annual Salary]]*TBL_Employees[[#This Row],[Bonus %]]</f>
        <v>299992.14</v>
      </c>
      <c r="R131">
        <f>TBL_Employees[[#This Row],[Annual Salary]]*TBL_Employees[[#This Row],[Bonus %]]</f>
        <v>74434.14</v>
      </c>
      <c r="S131" s="9"/>
    </row>
    <row r="132" spans="1:19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t="str">
        <f>TEXT(TBL_Employees[[#This Row],[Hire Date]],"YYYY")</f>
        <v>2014</v>
      </c>
      <c r="J132" s="1">
        <v>41695</v>
      </c>
      <c r="K132" s="2">
        <v>128984</v>
      </c>
      <c r="L132" s="3">
        <v>0.12</v>
      </c>
      <c r="M132" t="s">
        <v>19</v>
      </c>
      <c r="N132" t="s">
        <v>45</v>
      </c>
      <c r="O132" t="str">
        <f>TEXT(TBL_Employees[[#This Row],[Exit Date]],"YYYY")</f>
        <v>2021</v>
      </c>
      <c r="P132" s="1">
        <v>44317</v>
      </c>
      <c r="Q132" s="13">
        <f>TBL_Employees[[#This Row],[Annual Salary]]+TBL_Employees[[#This Row],[Annual Salary]]*TBL_Employees[[#This Row],[Bonus %]]</f>
        <v>144462.07999999999</v>
      </c>
      <c r="R132">
        <f>TBL_Employees[[#This Row],[Annual Salary]]*TBL_Employees[[#This Row],[Bonus %]]</f>
        <v>15478.08</v>
      </c>
      <c r="S132" s="9"/>
    </row>
    <row r="133" spans="1:19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t="str">
        <f>TEXT(TBL_Employees[[#This Row],[Hire Date]],"YYYY")</f>
        <v>1999</v>
      </c>
      <c r="J133" s="1">
        <v>36331</v>
      </c>
      <c r="K133" s="2">
        <v>96997</v>
      </c>
      <c r="L133" s="3">
        <v>0</v>
      </c>
      <c r="M133" t="s">
        <v>52</v>
      </c>
      <c r="N133" t="s">
        <v>53</v>
      </c>
      <c r="O133" t="str">
        <f>TEXT(TBL_Employees[[#This Row],[Exit Date]],"YYYY")</f>
        <v/>
      </c>
      <c r="P133" s="1" t="s">
        <v>21</v>
      </c>
      <c r="Q133" s="13">
        <f>TBL_Employees[[#This Row],[Annual Salary]]+TBL_Employees[[#This Row],[Annual Salary]]*TBL_Employees[[#This Row],[Bonus %]]</f>
        <v>96997</v>
      </c>
      <c r="R133">
        <f>TBL_Employees[[#This Row],[Annual Salary]]*TBL_Employees[[#This Row],[Bonus %]]</f>
        <v>0</v>
      </c>
      <c r="S133" s="9"/>
    </row>
    <row r="134" spans="1:19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t="str">
        <f>TEXT(TBL_Employees[[#This Row],[Hire Date]],"YYYY")</f>
        <v>2018</v>
      </c>
      <c r="J134" s="1">
        <v>43122</v>
      </c>
      <c r="K134" s="2">
        <v>176294</v>
      </c>
      <c r="L134" s="3">
        <v>0.28000000000000003</v>
      </c>
      <c r="M134" t="s">
        <v>19</v>
      </c>
      <c r="N134" t="s">
        <v>25</v>
      </c>
      <c r="O134" t="str">
        <f>TEXT(TBL_Employees[[#This Row],[Exit Date]],"YYYY")</f>
        <v/>
      </c>
      <c r="P134" s="1" t="s">
        <v>21</v>
      </c>
      <c r="Q134" s="13">
        <f>TBL_Employees[[#This Row],[Annual Salary]]+TBL_Employees[[#This Row],[Annual Salary]]*TBL_Employees[[#This Row],[Bonus %]]</f>
        <v>225656.32000000001</v>
      </c>
      <c r="R134">
        <f>TBL_Employees[[#This Row],[Annual Salary]]*TBL_Employees[[#This Row],[Bonus %]]</f>
        <v>49362.320000000007</v>
      </c>
      <c r="S134" s="9"/>
    </row>
    <row r="135" spans="1:19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t="str">
        <f>TEXT(TBL_Employees[[#This Row],[Hire Date]],"YYYY")</f>
        <v>2021</v>
      </c>
      <c r="J135" s="1">
        <v>44241</v>
      </c>
      <c r="K135" s="2">
        <v>48340</v>
      </c>
      <c r="L135" s="3">
        <v>0</v>
      </c>
      <c r="M135" t="s">
        <v>33</v>
      </c>
      <c r="N135" t="s">
        <v>60</v>
      </c>
      <c r="O135" t="str">
        <f>TEXT(TBL_Employees[[#This Row],[Exit Date]],"YYYY")</f>
        <v/>
      </c>
      <c r="P135" s="1" t="s">
        <v>21</v>
      </c>
      <c r="Q135" s="13">
        <f>TBL_Employees[[#This Row],[Annual Salary]]+TBL_Employees[[#This Row],[Annual Salary]]*TBL_Employees[[#This Row],[Bonus %]]</f>
        <v>48340</v>
      </c>
      <c r="R135">
        <f>TBL_Employees[[#This Row],[Annual Salary]]*TBL_Employees[[#This Row],[Bonus %]]</f>
        <v>0</v>
      </c>
      <c r="S135" s="9"/>
    </row>
    <row r="136" spans="1:19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t="str">
        <f>TEXT(TBL_Employees[[#This Row],[Hire Date]],"YYYY")</f>
        <v>2017</v>
      </c>
      <c r="J136" s="1">
        <v>42922</v>
      </c>
      <c r="K136" s="2">
        <v>240488</v>
      </c>
      <c r="L136" s="3">
        <v>0.4</v>
      </c>
      <c r="M136" t="s">
        <v>52</v>
      </c>
      <c r="N136" t="s">
        <v>66</v>
      </c>
      <c r="O136" t="str">
        <f>TEXT(TBL_Employees[[#This Row],[Exit Date]],"YYYY")</f>
        <v/>
      </c>
      <c r="P136" s="1" t="s">
        <v>21</v>
      </c>
      <c r="Q136" s="13">
        <f>TBL_Employees[[#This Row],[Annual Salary]]+TBL_Employees[[#This Row],[Annual Salary]]*TBL_Employees[[#This Row],[Bonus %]]</f>
        <v>336683.2</v>
      </c>
      <c r="R136">
        <f>TBL_Employees[[#This Row],[Annual Salary]]*TBL_Employees[[#This Row],[Bonus %]]</f>
        <v>96195.200000000012</v>
      </c>
      <c r="S136" s="9"/>
    </row>
    <row r="137" spans="1:19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t="str">
        <f>TEXT(TBL_Employees[[#This Row],[Hire Date]],"YYYY")</f>
        <v>2011</v>
      </c>
      <c r="J137" s="1">
        <v>40565</v>
      </c>
      <c r="K137" s="2">
        <v>97339</v>
      </c>
      <c r="L137" s="3">
        <v>0</v>
      </c>
      <c r="M137" t="s">
        <v>19</v>
      </c>
      <c r="N137" t="s">
        <v>25</v>
      </c>
      <c r="O137" t="str">
        <f>TEXT(TBL_Employees[[#This Row],[Exit Date]],"YYYY")</f>
        <v/>
      </c>
      <c r="P137" s="1" t="s">
        <v>21</v>
      </c>
      <c r="Q137" s="13">
        <f>TBL_Employees[[#This Row],[Annual Salary]]+TBL_Employees[[#This Row],[Annual Salary]]*TBL_Employees[[#This Row],[Bonus %]]</f>
        <v>97339</v>
      </c>
      <c r="R137">
        <f>TBL_Employees[[#This Row],[Annual Salary]]*TBL_Employees[[#This Row],[Bonus %]]</f>
        <v>0</v>
      </c>
      <c r="S137" s="9"/>
    </row>
    <row r="138" spans="1:19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t="str">
        <f>TEXT(TBL_Employees[[#This Row],[Hire Date]],"YYYY")</f>
        <v>2003</v>
      </c>
      <c r="J138" s="1">
        <v>37680</v>
      </c>
      <c r="K138" s="2">
        <v>211291</v>
      </c>
      <c r="L138" s="3">
        <v>0.37</v>
      </c>
      <c r="M138" t="s">
        <v>33</v>
      </c>
      <c r="N138" t="s">
        <v>80</v>
      </c>
      <c r="O138" t="str">
        <f>TEXT(TBL_Employees[[#This Row],[Exit Date]],"YYYY")</f>
        <v/>
      </c>
      <c r="P138" s="1" t="s">
        <v>21</v>
      </c>
      <c r="Q138" s="13">
        <f>TBL_Employees[[#This Row],[Annual Salary]]+TBL_Employees[[#This Row],[Annual Salary]]*TBL_Employees[[#This Row],[Bonus %]]</f>
        <v>289468.67</v>
      </c>
      <c r="R138">
        <f>TBL_Employees[[#This Row],[Annual Salary]]*TBL_Employees[[#This Row],[Bonus %]]</f>
        <v>78177.67</v>
      </c>
      <c r="S138" s="9"/>
    </row>
    <row r="139" spans="1:19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t="str">
        <f>TEXT(TBL_Employees[[#This Row],[Hire Date]],"YYYY")</f>
        <v>2011</v>
      </c>
      <c r="J139" s="1">
        <v>40778</v>
      </c>
      <c r="K139" s="2">
        <v>249506</v>
      </c>
      <c r="L139" s="3">
        <v>0.3</v>
      </c>
      <c r="M139" t="s">
        <v>52</v>
      </c>
      <c r="N139" t="s">
        <v>66</v>
      </c>
      <c r="O139" t="str">
        <f>TEXT(TBL_Employees[[#This Row],[Exit Date]],"YYYY")</f>
        <v/>
      </c>
      <c r="P139" s="1" t="s">
        <v>21</v>
      </c>
      <c r="Q139" s="13">
        <f>TBL_Employees[[#This Row],[Annual Salary]]+TBL_Employees[[#This Row],[Annual Salary]]*TBL_Employees[[#This Row],[Bonus %]]</f>
        <v>324357.8</v>
      </c>
      <c r="R139">
        <f>TBL_Employees[[#This Row],[Annual Salary]]*TBL_Employees[[#This Row],[Bonus %]]</f>
        <v>74851.8</v>
      </c>
      <c r="S139" s="9"/>
    </row>
    <row r="140" spans="1:19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t="str">
        <f>TEXT(TBL_Employees[[#This Row],[Hire Date]],"YYYY")</f>
        <v>2002</v>
      </c>
      <c r="J140" s="1">
        <v>37582</v>
      </c>
      <c r="K140" s="2">
        <v>80950</v>
      </c>
      <c r="L140" s="3">
        <v>0</v>
      </c>
      <c r="M140" t="s">
        <v>33</v>
      </c>
      <c r="N140" t="s">
        <v>80</v>
      </c>
      <c r="O140" t="str">
        <f>TEXT(TBL_Employees[[#This Row],[Exit Date]],"YYYY")</f>
        <v/>
      </c>
      <c r="P140" s="1" t="s">
        <v>21</v>
      </c>
      <c r="Q140" s="13">
        <f>TBL_Employees[[#This Row],[Annual Salary]]+TBL_Employees[[#This Row],[Annual Salary]]*TBL_Employees[[#This Row],[Bonus %]]</f>
        <v>80950</v>
      </c>
      <c r="R140">
        <f>TBL_Employees[[#This Row],[Annual Salary]]*TBL_Employees[[#This Row],[Bonus %]]</f>
        <v>0</v>
      </c>
      <c r="S140" s="9"/>
    </row>
    <row r="141" spans="1:19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t="str">
        <f>TEXT(TBL_Employees[[#This Row],[Hire Date]],"YYYY")</f>
        <v>2021</v>
      </c>
      <c r="J141" s="1">
        <v>44206</v>
      </c>
      <c r="K141" s="2">
        <v>86538</v>
      </c>
      <c r="L141" s="3">
        <v>0</v>
      </c>
      <c r="M141" t="s">
        <v>33</v>
      </c>
      <c r="N141" t="s">
        <v>34</v>
      </c>
      <c r="O141" t="str">
        <f>TEXT(TBL_Employees[[#This Row],[Exit Date]],"YYYY")</f>
        <v/>
      </c>
      <c r="P141" s="1" t="s">
        <v>21</v>
      </c>
      <c r="Q141" s="13">
        <f>TBL_Employees[[#This Row],[Annual Salary]]+TBL_Employees[[#This Row],[Annual Salary]]*TBL_Employees[[#This Row],[Bonus %]]</f>
        <v>86538</v>
      </c>
      <c r="R141">
        <f>TBL_Employees[[#This Row],[Annual Salary]]*TBL_Employees[[#This Row],[Bonus %]]</f>
        <v>0</v>
      </c>
      <c r="S141" s="9"/>
    </row>
    <row r="142" spans="1:19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t="str">
        <f>TEXT(TBL_Employees[[#This Row],[Hire Date]],"YYYY")</f>
        <v>2019</v>
      </c>
      <c r="J142" s="1">
        <v>43715</v>
      </c>
      <c r="K142" s="2">
        <v>70992</v>
      </c>
      <c r="L142" s="3">
        <v>0</v>
      </c>
      <c r="M142" t="s">
        <v>19</v>
      </c>
      <c r="N142" t="s">
        <v>25</v>
      </c>
      <c r="O142" t="str">
        <f>TEXT(TBL_Employees[[#This Row],[Exit Date]],"YYYY")</f>
        <v/>
      </c>
      <c r="P142" s="1" t="s">
        <v>21</v>
      </c>
      <c r="Q142" s="13">
        <f>TBL_Employees[[#This Row],[Annual Salary]]+TBL_Employees[[#This Row],[Annual Salary]]*TBL_Employees[[#This Row],[Bonus %]]</f>
        <v>70992</v>
      </c>
      <c r="R142">
        <f>TBL_Employees[[#This Row],[Annual Salary]]*TBL_Employees[[#This Row],[Bonus %]]</f>
        <v>0</v>
      </c>
      <c r="S142" s="9"/>
    </row>
    <row r="143" spans="1:19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t="str">
        <f>TEXT(TBL_Employees[[#This Row],[Hire Date]],"YYYY")</f>
        <v>2015</v>
      </c>
      <c r="J143" s="1">
        <v>42173</v>
      </c>
      <c r="K143" s="2">
        <v>205314</v>
      </c>
      <c r="L143" s="3">
        <v>0.3</v>
      </c>
      <c r="M143" t="s">
        <v>19</v>
      </c>
      <c r="N143" t="s">
        <v>29</v>
      </c>
      <c r="O143" t="str">
        <f>TEXT(TBL_Employees[[#This Row],[Exit Date]],"YYYY")</f>
        <v/>
      </c>
      <c r="P143" s="1" t="s">
        <v>21</v>
      </c>
      <c r="Q143" s="13">
        <f>TBL_Employees[[#This Row],[Annual Salary]]+TBL_Employees[[#This Row],[Annual Salary]]*TBL_Employees[[#This Row],[Bonus %]]</f>
        <v>266908.2</v>
      </c>
      <c r="R143">
        <f>TBL_Employees[[#This Row],[Annual Salary]]*TBL_Employees[[#This Row],[Bonus %]]</f>
        <v>61594.2</v>
      </c>
      <c r="S143" s="9"/>
    </row>
    <row r="144" spans="1:19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t="str">
        <f>TEXT(TBL_Employees[[#This Row],[Hire Date]],"YYYY")</f>
        <v>2017</v>
      </c>
      <c r="J144" s="1">
        <v>42804</v>
      </c>
      <c r="K144" s="2">
        <v>196951</v>
      </c>
      <c r="L144" s="3">
        <v>0.33</v>
      </c>
      <c r="M144" t="s">
        <v>33</v>
      </c>
      <c r="N144" t="s">
        <v>60</v>
      </c>
      <c r="O144" t="str">
        <f>TEXT(TBL_Employees[[#This Row],[Exit Date]],"YYYY")</f>
        <v/>
      </c>
      <c r="P144" s="1" t="s">
        <v>21</v>
      </c>
      <c r="Q144" s="13">
        <f>TBL_Employees[[#This Row],[Annual Salary]]+TBL_Employees[[#This Row],[Annual Salary]]*TBL_Employees[[#This Row],[Bonus %]]</f>
        <v>261944.83000000002</v>
      </c>
      <c r="R144">
        <f>TBL_Employees[[#This Row],[Annual Salary]]*TBL_Employees[[#This Row],[Bonus %]]</f>
        <v>64993.83</v>
      </c>
      <c r="S144" s="9"/>
    </row>
    <row r="145" spans="1:19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t="str">
        <f>TEXT(TBL_Employees[[#This Row],[Hire Date]],"YYYY")</f>
        <v>2005</v>
      </c>
      <c r="J145" s="1">
        <v>38613</v>
      </c>
      <c r="K145" s="2">
        <v>67686</v>
      </c>
      <c r="L145" s="3">
        <v>0</v>
      </c>
      <c r="M145" t="s">
        <v>33</v>
      </c>
      <c r="N145" t="s">
        <v>60</v>
      </c>
      <c r="O145" t="str">
        <f>TEXT(TBL_Employees[[#This Row],[Exit Date]],"YYYY")</f>
        <v/>
      </c>
      <c r="P145" s="1" t="s">
        <v>21</v>
      </c>
      <c r="Q145" s="13">
        <f>TBL_Employees[[#This Row],[Annual Salary]]+TBL_Employees[[#This Row],[Annual Salary]]*TBL_Employees[[#This Row],[Bonus %]]</f>
        <v>67686</v>
      </c>
      <c r="R145">
        <f>TBL_Employees[[#This Row],[Annual Salary]]*TBL_Employees[[#This Row],[Bonus %]]</f>
        <v>0</v>
      </c>
      <c r="S145" s="9"/>
    </row>
    <row r="146" spans="1:19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t="str">
        <f>TEXT(TBL_Employees[[#This Row],[Hire Date]],"YYYY")</f>
        <v>2008</v>
      </c>
      <c r="J146" s="1">
        <v>39553</v>
      </c>
      <c r="K146" s="2">
        <v>86431</v>
      </c>
      <c r="L146" s="3">
        <v>0</v>
      </c>
      <c r="M146" t="s">
        <v>19</v>
      </c>
      <c r="N146" t="s">
        <v>29</v>
      </c>
      <c r="O146" t="str">
        <f>TEXT(TBL_Employees[[#This Row],[Exit Date]],"YYYY")</f>
        <v/>
      </c>
      <c r="P146" s="1" t="s">
        <v>21</v>
      </c>
      <c r="Q146" s="13">
        <f>TBL_Employees[[#This Row],[Annual Salary]]+TBL_Employees[[#This Row],[Annual Salary]]*TBL_Employees[[#This Row],[Bonus %]]</f>
        <v>86431</v>
      </c>
      <c r="R146">
        <f>TBL_Employees[[#This Row],[Annual Salary]]*TBL_Employees[[#This Row],[Bonus %]]</f>
        <v>0</v>
      </c>
      <c r="S146" s="9"/>
    </row>
    <row r="147" spans="1:19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t="str">
        <f>TEXT(TBL_Employees[[#This Row],[Hire Date]],"YYYY")</f>
        <v>1995</v>
      </c>
      <c r="J147" s="1">
        <v>35019</v>
      </c>
      <c r="K147" s="2">
        <v>125936</v>
      </c>
      <c r="L147" s="3">
        <v>0.08</v>
      </c>
      <c r="M147" t="s">
        <v>33</v>
      </c>
      <c r="N147" t="s">
        <v>80</v>
      </c>
      <c r="O147" t="str">
        <f>TEXT(TBL_Employees[[#This Row],[Exit Date]],"YYYY")</f>
        <v/>
      </c>
      <c r="P147" s="1" t="s">
        <v>21</v>
      </c>
      <c r="Q147" s="13">
        <f>TBL_Employees[[#This Row],[Annual Salary]]+TBL_Employees[[#This Row],[Annual Salary]]*TBL_Employees[[#This Row],[Bonus %]]</f>
        <v>136010.88</v>
      </c>
      <c r="R147">
        <f>TBL_Employees[[#This Row],[Annual Salary]]*TBL_Employees[[#This Row],[Bonus %]]</f>
        <v>10074.880000000001</v>
      </c>
      <c r="S147" s="9"/>
    </row>
    <row r="148" spans="1:19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t="str">
        <f>TEXT(TBL_Employees[[#This Row],[Hire Date]],"YYYY")</f>
        <v>2013</v>
      </c>
      <c r="J148" s="1">
        <v>41473</v>
      </c>
      <c r="K148" s="2">
        <v>149712</v>
      </c>
      <c r="L148" s="3">
        <v>0.14000000000000001</v>
      </c>
      <c r="M148" t="s">
        <v>19</v>
      </c>
      <c r="N148" t="s">
        <v>29</v>
      </c>
      <c r="O148" t="str">
        <f>TEXT(TBL_Employees[[#This Row],[Exit Date]],"YYYY")</f>
        <v/>
      </c>
      <c r="P148" s="1" t="s">
        <v>21</v>
      </c>
      <c r="Q148" s="13">
        <f>TBL_Employees[[#This Row],[Annual Salary]]+TBL_Employees[[#This Row],[Annual Salary]]*TBL_Employees[[#This Row],[Bonus %]]</f>
        <v>170671.68</v>
      </c>
      <c r="R148">
        <f>TBL_Employees[[#This Row],[Annual Salary]]*TBL_Employees[[#This Row],[Bonus %]]</f>
        <v>20959.68</v>
      </c>
      <c r="S148" s="9"/>
    </row>
    <row r="149" spans="1:19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t="str">
        <f>TEXT(TBL_Employees[[#This Row],[Hire Date]],"YYYY")</f>
        <v>2021</v>
      </c>
      <c r="J149" s="1">
        <v>44471</v>
      </c>
      <c r="K149" s="2">
        <v>88758</v>
      </c>
      <c r="L149" s="3">
        <v>0</v>
      </c>
      <c r="M149" t="s">
        <v>19</v>
      </c>
      <c r="N149" t="s">
        <v>63</v>
      </c>
      <c r="O149" t="str">
        <f>TEXT(TBL_Employees[[#This Row],[Exit Date]],"YYYY")</f>
        <v/>
      </c>
      <c r="P149" s="1" t="s">
        <v>21</v>
      </c>
      <c r="Q149" s="13">
        <f>TBL_Employees[[#This Row],[Annual Salary]]+TBL_Employees[[#This Row],[Annual Salary]]*TBL_Employees[[#This Row],[Bonus %]]</f>
        <v>88758</v>
      </c>
      <c r="R149">
        <f>TBL_Employees[[#This Row],[Annual Salary]]*TBL_Employees[[#This Row],[Bonus %]]</f>
        <v>0</v>
      </c>
      <c r="S149" s="9"/>
    </row>
    <row r="150" spans="1:19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t="str">
        <f>TEXT(TBL_Employees[[#This Row],[Hire Date]],"YYYY")</f>
        <v>2013</v>
      </c>
      <c r="J150" s="1">
        <v>41468</v>
      </c>
      <c r="K150" s="2">
        <v>83639</v>
      </c>
      <c r="L150" s="3">
        <v>0</v>
      </c>
      <c r="M150" t="s">
        <v>33</v>
      </c>
      <c r="N150" t="s">
        <v>60</v>
      </c>
      <c r="O150" t="str">
        <f>TEXT(TBL_Employees[[#This Row],[Exit Date]],"YYYY")</f>
        <v/>
      </c>
      <c r="P150" s="1" t="s">
        <v>21</v>
      </c>
      <c r="Q150" s="13">
        <f>TBL_Employees[[#This Row],[Annual Salary]]+TBL_Employees[[#This Row],[Annual Salary]]*TBL_Employees[[#This Row],[Bonus %]]</f>
        <v>83639</v>
      </c>
      <c r="R150">
        <f>TBL_Employees[[#This Row],[Annual Salary]]*TBL_Employees[[#This Row],[Bonus %]]</f>
        <v>0</v>
      </c>
      <c r="S150" s="9"/>
    </row>
    <row r="151" spans="1:19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t="str">
        <f>TEXT(TBL_Employees[[#This Row],[Hire Date]],"YYYY")</f>
        <v>1998</v>
      </c>
      <c r="J151" s="1">
        <v>35933</v>
      </c>
      <c r="K151" s="2">
        <v>68268</v>
      </c>
      <c r="L151" s="3">
        <v>0</v>
      </c>
      <c r="M151" t="s">
        <v>19</v>
      </c>
      <c r="N151" t="s">
        <v>39</v>
      </c>
      <c r="O151" t="str">
        <f>TEXT(TBL_Employees[[#This Row],[Exit Date]],"YYYY")</f>
        <v/>
      </c>
      <c r="P151" s="1" t="s">
        <v>21</v>
      </c>
      <c r="Q151" s="13">
        <f>TBL_Employees[[#This Row],[Annual Salary]]+TBL_Employees[[#This Row],[Annual Salary]]*TBL_Employees[[#This Row],[Bonus %]]</f>
        <v>68268</v>
      </c>
      <c r="R151">
        <f>TBL_Employees[[#This Row],[Annual Salary]]*TBL_Employees[[#This Row],[Bonus %]]</f>
        <v>0</v>
      </c>
      <c r="S151" s="9"/>
    </row>
    <row r="152" spans="1:19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t="str">
        <f>TEXT(TBL_Employees[[#This Row],[Hire Date]],"YYYY")</f>
        <v>2002</v>
      </c>
      <c r="J152" s="1">
        <v>37313</v>
      </c>
      <c r="K152" s="2">
        <v>75819</v>
      </c>
      <c r="L152" s="3">
        <v>0</v>
      </c>
      <c r="M152" t="s">
        <v>52</v>
      </c>
      <c r="N152" t="s">
        <v>53</v>
      </c>
      <c r="O152" t="str">
        <f>TEXT(TBL_Employees[[#This Row],[Exit Date]],"YYYY")</f>
        <v/>
      </c>
      <c r="P152" s="1" t="s">
        <v>21</v>
      </c>
      <c r="Q152" s="13">
        <f>TBL_Employees[[#This Row],[Annual Salary]]+TBL_Employees[[#This Row],[Annual Salary]]*TBL_Employees[[#This Row],[Bonus %]]</f>
        <v>75819</v>
      </c>
      <c r="R152">
        <f>TBL_Employees[[#This Row],[Annual Salary]]*TBL_Employees[[#This Row],[Bonus %]]</f>
        <v>0</v>
      </c>
      <c r="S152" s="9"/>
    </row>
    <row r="153" spans="1:19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t="str">
        <f>TEXT(TBL_Employees[[#This Row],[Hire Date]],"YYYY")</f>
        <v>1996</v>
      </c>
      <c r="J153" s="1">
        <v>35200</v>
      </c>
      <c r="K153" s="2">
        <v>86658</v>
      </c>
      <c r="L153" s="3">
        <v>0</v>
      </c>
      <c r="M153" t="s">
        <v>19</v>
      </c>
      <c r="N153" t="s">
        <v>39</v>
      </c>
      <c r="O153" t="str">
        <f>TEXT(TBL_Employees[[#This Row],[Exit Date]],"YYYY")</f>
        <v/>
      </c>
      <c r="P153" s="1" t="s">
        <v>21</v>
      </c>
      <c r="Q153" s="13">
        <f>TBL_Employees[[#This Row],[Annual Salary]]+TBL_Employees[[#This Row],[Annual Salary]]*TBL_Employees[[#This Row],[Bonus %]]</f>
        <v>86658</v>
      </c>
      <c r="R153">
        <f>TBL_Employees[[#This Row],[Annual Salary]]*TBL_Employees[[#This Row],[Bonus %]]</f>
        <v>0</v>
      </c>
      <c r="S153" s="9"/>
    </row>
    <row r="154" spans="1:19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t="str">
        <f>TEXT(TBL_Employees[[#This Row],[Hire Date]],"YYYY")</f>
        <v>2014</v>
      </c>
      <c r="J154" s="1">
        <v>41714</v>
      </c>
      <c r="K154" s="2">
        <v>74552</v>
      </c>
      <c r="L154" s="3">
        <v>0</v>
      </c>
      <c r="M154" t="s">
        <v>33</v>
      </c>
      <c r="N154" t="s">
        <v>34</v>
      </c>
      <c r="O154" t="str">
        <f>TEXT(TBL_Employees[[#This Row],[Exit Date]],"YYYY")</f>
        <v/>
      </c>
      <c r="P154" s="1" t="s">
        <v>21</v>
      </c>
      <c r="Q154" s="13">
        <f>TBL_Employees[[#This Row],[Annual Salary]]+TBL_Employees[[#This Row],[Annual Salary]]*TBL_Employees[[#This Row],[Bonus %]]</f>
        <v>74552</v>
      </c>
      <c r="R154">
        <f>TBL_Employees[[#This Row],[Annual Salary]]*TBL_Employees[[#This Row],[Bonus %]]</f>
        <v>0</v>
      </c>
      <c r="S154" s="9"/>
    </row>
    <row r="155" spans="1:19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t="str">
        <f>TEXT(TBL_Employees[[#This Row],[Hire Date]],"YYYY")</f>
        <v>2009</v>
      </c>
      <c r="J155" s="1">
        <v>39887</v>
      </c>
      <c r="K155" s="2">
        <v>82839</v>
      </c>
      <c r="L155" s="3">
        <v>0</v>
      </c>
      <c r="M155" t="s">
        <v>19</v>
      </c>
      <c r="N155" t="s">
        <v>45</v>
      </c>
      <c r="O155" t="str">
        <f>TEXT(TBL_Employees[[#This Row],[Exit Date]],"YYYY")</f>
        <v/>
      </c>
      <c r="P155" s="1" t="s">
        <v>21</v>
      </c>
      <c r="Q155" s="13">
        <f>TBL_Employees[[#This Row],[Annual Salary]]+TBL_Employees[[#This Row],[Annual Salary]]*TBL_Employees[[#This Row],[Bonus %]]</f>
        <v>82839</v>
      </c>
      <c r="R155">
        <f>TBL_Employees[[#This Row],[Annual Salary]]*TBL_Employees[[#This Row],[Bonus %]]</f>
        <v>0</v>
      </c>
      <c r="S155" s="9"/>
    </row>
    <row r="156" spans="1:19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t="str">
        <f>TEXT(TBL_Employees[[#This Row],[Hire Date]],"YYYY")</f>
        <v>2021</v>
      </c>
      <c r="J156" s="1">
        <v>44477</v>
      </c>
      <c r="K156" s="2">
        <v>64475</v>
      </c>
      <c r="L156" s="3">
        <v>0</v>
      </c>
      <c r="M156" t="s">
        <v>19</v>
      </c>
      <c r="N156" t="s">
        <v>39</v>
      </c>
      <c r="O156" t="str">
        <f>TEXT(TBL_Employees[[#This Row],[Exit Date]],"YYYY")</f>
        <v/>
      </c>
      <c r="P156" s="1" t="s">
        <v>21</v>
      </c>
      <c r="Q156" s="13">
        <f>TBL_Employees[[#This Row],[Annual Salary]]+TBL_Employees[[#This Row],[Annual Salary]]*TBL_Employees[[#This Row],[Bonus %]]</f>
        <v>64475</v>
      </c>
      <c r="R156">
        <f>TBL_Employees[[#This Row],[Annual Salary]]*TBL_Employees[[#This Row],[Bonus %]]</f>
        <v>0</v>
      </c>
      <c r="S156" s="9"/>
    </row>
    <row r="157" spans="1:19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t="str">
        <f>TEXT(TBL_Employees[[#This Row],[Hire Date]],"YYYY")</f>
        <v>2020</v>
      </c>
      <c r="J157" s="1">
        <v>44036</v>
      </c>
      <c r="K157" s="2">
        <v>69453</v>
      </c>
      <c r="L157" s="3">
        <v>0</v>
      </c>
      <c r="M157" t="s">
        <v>33</v>
      </c>
      <c r="N157" t="s">
        <v>34</v>
      </c>
      <c r="O157" t="str">
        <f>TEXT(TBL_Employees[[#This Row],[Exit Date]],"YYYY")</f>
        <v/>
      </c>
      <c r="P157" s="1" t="s">
        <v>21</v>
      </c>
      <c r="Q157" s="13">
        <f>TBL_Employees[[#This Row],[Annual Salary]]+TBL_Employees[[#This Row],[Annual Salary]]*TBL_Employees[[#This Row],[Bonus %]]</f>
        <v>69453</v>
      </c>
      <c r="R157">
        <f>TBL_Employees[[#This Row],[Annual Salary]]*TBL_Employees[[#This Row],[Bonus %]]</f>
        <v>0</v>
      </c>
      <c r="S157" s="9"/>
    </row>
    <row r="158" spans="1:19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t="str">
        <f>TEXT(TBL_Employees[[#This Row],[Hire Date]],"YYYY")</f>
        <v>2014</v>
      </c>
      <c r="J158" s="1">
        <v>41642</v>
      </c>
      <c r="K158" s="2">
        <v>127148</v>
      </c>
      <c r="L158" s="3">
        <v>0.1</v>
      </c>
      <c r="M158" t="s">
        <v>19</v>
      </c>
      <c r="N158" t="s">
        <v>45</v>
      </c>
      <c r="O158" t="str">
        <f>TEXT(TBL_Employees[[#This Row],[Exit Date]],"YYYY")</f>
        <v/>
      </c>
      <c r="P158" s="1" t="s">
        <v>21</v>
      </c>
      <c r="Q158" s="13">
        <f>TBL_Employees[[#This Row],[Annual Salary]]+TBL_Employees[[#This Row],[Annual Salary]]*TBL_Employees[[#This Row],[Bonus %]]</f>
        <v>139862.79999999999</v>
      </c>
      <c r="R158">
        <f>TBL_Employees[[#This Row],[Annual Salary]]*TBL_Employees[[#This Row],[Bonus %]]</f>
        <v>12714.800000000001</v>
      </c>
      <c r="S158" s="9"/>
    </row>
    <row r="159" spans="1:19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t="str">
        <f>TEXT(TBL_Employees[[#This Row],[Hire Date]],"YYYY")</f>
        <v>2018</v>
      </c>
      <c r="J159" s="1">
        <v>43102</v>
      </c>
      <c r="K159" s="2">
        <v>190253</v>
      </c>
      <c r="L159" s="3">
        <v>0.33</v>
      </c>
      <c r="M159" t="s">
        <v>19</v>
      </c>
      <c r="N159" t="s">
        <v>25</v>
      </c>
      <c r="O159" t="str">
        <f>TEXT(TBL_Employees[[#This Row],[Exit Date]],"YYYY")</f>
        <v/>
      </c>
      <c r="P159" s="1" t="s">
        <v>21</v>
      </c>
      <c r="Q159" s="13">
        <f>TBL_Employees[[#This Row],[Annual Salary]]+TBL_Employees[[#This Row],[Annual Salary]]*TBL_Employees[[#This Row],[Bonus %]]</f>
        <v>253036.49</v>
      </c>
      <c r="R159">
        <f>TBL_Employees[[#This Row],[Annual Salary]]*TBL_Employees[[#This Row],[Bonus %]]</f>
        <v>62783.490000000005</v>
      </c>
      <c r="S159" s="9"/>
    </row>
    <row r="160" spans="1:19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t="str">
        <f>TEXT(TBL_Employees[[#This Row],[Hire Date]],"YYYY")</f>
        <v>2000</v>
      </c>
      <c r="J160" s="1">
        <v>36644</v>
      </c>
      <c r="K160" s="2">
        <v>115798</v>
      </c>
      <c r="L160" s="3">
        <v>0.05</v>
      </c>
      <c r="M160" t="s">
        <v>19</v>
      </c>
      <c r="N160" t="s">
        <v>45</v>
      </c>
      <c r="O160" t="str">
        <f>TEXT(TBL_Employees[[#This Row],[Exit Date]],"YYYY")</f>
        <v/>
      </c>
      <c r="P160" s="1" t="s">
        <v>21</v>
      </c>
      <c r="Q160" s="13">
        <f>TBL_Employees[[#This Row],[Annual Salary]]+TBL_Employees[[#This Row],[Annual Salary]]*TBL_Employees[[#This Row],[Bonus %]]</f>
        <v>121587.9</v>
      </c>
      <c r="R160">
        <f>TBL_Employees[[#This Row],[Annual Salary]]*TBL_Employees[[#This Row],[Bonus %]]</f>
        <v>5789.9000000000005</v>
      </c>
      <c r="S160" s="9"/>
    </row>
    <row r="161" spans="1:19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t="str">
        <f>TEXT(TBL_Employees[[#This Row],[Hire Date]],"YYYY")</f>
        <v>1994</v>
      </c>
      <c r="J161" s="1">
        <v>34567</v>
      </c>
      <c r="K161" s="2">
        <v>93102</v>
      </c>
      <c r="L161" s="3">
        <v>0</v>
      </c>
      <c r="M161" t="s">
        <v>19</v>
      </c>
      <c r="N161" t="s">
        <v>63</v>
      </c>
      <c r="O161" t="str">
        <f>TEXT(TBL_Employees[[#This Row],[Exit Date]],"YYYY")</f>
        <v>2013</v>
      </c>
      <c r="P161" s="1">
        <v>41621</v>
      </c>
      <c r="Q161" s="13">
        <f>TBL_Employees[[#This Row],[Annual Salary]]+TBL_Employees[[#This Row],[Annual Salary]]*TBL_Employees[[#This Row],[Bonus %]]</f>
        <v>93102</v>
      </c>
      <c r="R161">
        <f>TBL_Employees[[#This Row],[Annual Salary]]*TBL_Employees[[#This Row],[Bonus %]]</f>
        <v>0</v>
      </c>
      <c r="S161" s="9"/>
    </row>
    <row r="162" spans="1:19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t="str">
        <f>TEXT(TBL_Employees[[#This Row],[Hire Date]],"YYYY")</f>
        <v>2017</v>
      </c>
      <c r="J162" s="1">
        <v>43055</v>
      </c>
      <c r="K162" s="2">
        <v>110054</v>
      </c>
      <c r="L162" s="3">
        <v>0.15</v>
      </c>
      <c r="M162" t="s">
        <v>19</v>
      </c>
      <c r="N162" t="s">
        <v>45</v>
      </c>
      <c r="O162" t="str">
        <f>TEXT(TBL_Employees[[#This Row],[Exit Date]],"YYYY")</f>
        <v/>
      </c>
      <c r="P162" s="1" t="s">
        <v>21</v>
      </c>
      <c r="Q162" s="13">
        <f>TBL_Employees[[#This Row],[Annual Salary]]+TBL_Employees[[#This Row],[Annual Salary]]*TBL_Employees[[#This Row],[Bonus %]]</f>
        <v>126562.1</v>
      </c>
      <c r="R162">
        <f>TBL_Employees[[#This Row],[Annual Salary]]*TBL_Employees[[#This Row],[Bonus %]]</f>
        <v>16508.099999999999</v>
      </c>
      <c r="S162" s="9"/>
    </row>
    <row r="163" spans="1:19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t="str">
        <f>TEXT(TBL_Employees[[#This Row],[Hire Date]],"YYYY")</f>
        <v>2021</v>
      </c>
      <c r="J163" s="1">
        <v>44224</v>
      </c>
      <c r="K163" s="2">
        <v>95786</v>
      </c>
      <c r="L163" s="3">
        <v>0</v>
      </c>
      <c r="M163" t="s">
        <v>19</v>
      </c>
      <c r="N163" t="s">
        <v>20</v>
      </c>
      <c r="O163" t="str">
        <f>TEXT(TBL_Employees[[#This Row],[Exit Date]],"YYYY")</f>
        <v/>
      </c>
      <c r="P163" s="1" t="s">
        <v>21</v>
      </c>
      <c r="Q163" s="13">
        <f>TBL_Employees[[#This Row],[Annual Salary]]+TBL_Employees[[#This Row],[Annual Salary]]*TBL_Employees[[#This Row],[Bonus %]]</f>
        <v>95786</v>
      </c>
      <c r="R163">
        <f>TBL_Employees[[#This Row],[Annual Salary]]*TBL_Employees[[#This Row],[Bonus %]]</f>
        <v>0</v>
      </c>
      <c r="S163" s="9"/>
    </row>
    <row r="164" spans="1:19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t="str">
        <f>TEXT(TBL_Employees[[#This Row],[Hire Date]],"YYYY")</f>
        <v>2017</v>
      </c>
      <c r="J164" s="1">
        <v>42858</v>
      </c>
      <c r="K164" s="2">
        <v>90855</v>
      </c>
      <c r="L164" s="3">
        <v>0</v>
      </c>
      <c r="M164" t="s">
        <v>52</v>
      </c>
      <c r="N164" t="s">
        <v>53</v>
      </c>
      <c r="O164" t="str">
        <f>TEXT(TBL_Employees[[#This Row],[Exit Date]],"YYYY")</f>
        <v/>
      </c>
      <c r="P164" s="1" t="s">
        <v>21</v>
      </c>
      <c r="Q164" s="13">
        <f>TBL_Employees[[#This Row],[Annual Salary]]+TBL_Employees[[#This Row],[Annual Salary]]*TBL_Employees[[#This Row],[Bonus %]]</f>
        <v>90855</v>
      </c>
      <c r="R164">
        <f>TBL_Employees[[#This Row],[Annual Salary]]*TBL_Employees[[#This Row],[Bonus %]]</f>
        <v>0</v>
      </c>
      <c r="S164" s="9"/>
    </row>
    <row r="165" spans="1:19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t="str">
        <f>TEXT(TBL_Employees[[#This Row],[Hire Date]],"YYYY")</f>
        <v>1999</v>
      </c>
      <c r="J165" s="1">
        <v>36233</v>
      </c>
      <c r="K165" s="2">
        <v>92897</v>
      </c>
      <c r="L165" s="3">
        <v>0</v>
      </c>
      <c r="M165" t="s">
        <v>52</v>
      </c>
      <c r="N165" t="s">
        <v>53</v>
      </c>
      <c r="O165" t="str">
        <f>TEXT(TBL_Employees[[#This Row],[Exit Date]],"YYYY")</f>
        <v/>
      </c>
      <c r="P165" s="1" t="s">
        <v>21</v>
      </c>
      <c r="Q165" s="13">
        <f>TBL_Employees[[#This Row],[Annual Salary]]+TBL_Employees[[#This Row],[Annual Salary]]*TBL_Employees[[#This Row],[Bonus %]]</f>
        <v>92897</v>
      </c>
      <c r="R165">
        <f>TBL_Employees[[#This Row],[Annual Salary]]*TBL_Employees[[#This Row],[Bonus %]]</f>
        <v>0</v>
      </c>
      <c r="S165" s="9"/>
    </row>
    <row r="166" spans="1:19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t="str">
        <f>TEXT(TBL_Employees[[#This Row],[Hire Date]],"YYYY")</f>
        <v>2009</v>
      </c>
      <c r="J166" s="1">
        <v>39872</v>
      </c>
      <c r="K166" s="2">
        <v>242919</v>
      </c>
      <c r="L166" s="3">
        <v>0.31</v>
      </c>
      <c r="M166" t="s">
        <v>33</v>
      </c>
      <c r="N166" t="s">
        <v>80</v>
      </c>
      <c r="O166" t="str">
        <f>TEXT(TBL_Employees[[#This Row],[Exit Date]],"YYYY")</f>
        <v/>
      </c>
      <c r="P166" s="1" t="s">
        <v>21</v>
      </c>
      <c r="Q166" s="13">
        <f>TBL_Employees[[#This Row],[Annual Salary]]+TBL_Employees[[#This Row],[Annual Salary]]*TBL_Employees[[#This Row],[Bonus %]]</f>
        <v>318223.89</v>
      </c>
      <c r="R166">
        <f>TBL_Employees[[#This Row],[Annual Salary]]*TBL_Employees[[#This Row],[Bonus %]]</f>
        <v>75304.89</v>
      </c>
      <c r="S166" s="9"/>
    </row>
    <row r="167" spans="1:19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t="str">
        <f>TEXT(TBL_Employees[[#This Row],[Hire Date]],"YYYY")</f>
        <v>2018</v>
      </c>
      <c r="J167" s="1">
        <v>43240</v>
      </c>
      <c r="K167" s="2">
        <v>184368</v>
      </c>
      <c r="L167" s="3">
        <v>0.28999999999999998</v>
      </c>
      <c r="M167" t="s">
        <v>19</v>
      </c>
      <c r="N167" t="s">
        <v>25</v>
      </c>
      <c r="O167" t="str">
        <f>TEXT(TBL_Employees[[#This Row],[Exit Date]],"YYYY")</f>
        <v/>
      </c>
      <c r="P167" s="1" t="s">
        <v>21</v>
      </c>
      <c r="Q167" s="13">
        <f>TBL_Employees[[#This Row],[Annual Salary]]+TBL_Employees[[#This Row],[Annual Salary]]*TBL_Employees[[#This Row],[Bonus %]]</f>
        <v>237834.72</v>
      </c>
      <c r="R167">
        <f>TBL_Employees[[#This Row],[Annual Salary]]*TBL_Employees[[#This Row],[Bonus %]]</f>
        <v>53466.719999999994</v>
      </c>
      <c r="S167" s="9"/>
    </row>
    <row r="168" spans="1:19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t="str">
        <f>TEXT(TBL_Employees[[#This Row],[Hire Date]],"YYYY")</f>
        <v>2021</v>
      </c>
      <c r="J168" s="1">
        <v>44554</v>
      </c>
      <c r="K168" s="2">
        <v>144754</v>
      </c>
      <c r="L168" s="3">
        <v>0.15</v>
      </c>
      <c r="M168" t="s">
        <v>19</v>
      </c>
      <c r="N168" t="s">
        <v>39</v>
      </c>
      <c r="O168" t="str">
        <f>TEXT(TBL_Employees[[#This Row],[Exit Date]],"YYYY")</f>
        <v/>
      </c>
      <c r="P168" s="1" t="s">
        <v>21</v>
      </c>
      <c r="Q168" s="13">
        <f>TBL_Employees[[#This Row],[Annual Salary]]+TBL_Employees[[#This Row],[Annual Salary]]*TBL_Employees[[#This Row],[Bonus %]]</f>
        <v>166467.1</v>
      </c>
      <c r="R168">
        <f>TBL_Employees[[#This Row],[Annual Salary]]*TBL_Employees[[#This Row],[Bonus %]]</f>
        <v>21713.1</v>
      </c>
      <c r="S168" s="9"/>
    </row>
    <row r="169" spans="1:19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t="str">
        <f>TEXT(TBL_Employees[[#This Row],[Hire Date]],"YYYY")</f>
        <v>2016</v>
      </c>
      <c r="J169" s="1">
        <v>42722</v>
      </c>
      <c r="K169" s="2">
        <v>89458</v>
      </c>
      <c r="L169" s="3">
        <v>0</v>
      </c>
      <c r="M169" t="s">
        <v>19</v>
      </c>
      <c r="N169" t="s">
        <v>25</v>
      </c>
      <c r="O169" t="str">
        <f>TEXT(TBL_Employees[[#This Row],[Exit Date]],"YYYY")</f>
        <v/>
      </c>
      <c r="P169" s="1" t="s">
        <v>21</v>
      </c>
      <c r="Q169" s="13">
        <f>TBL_Employees[[#This Row],[Annual Salary]]+TBL_Employees[[#This Row],[Annual Salary]]*TBL_Employees[[#This Row],[Bonus %]]</f>
        <v>89458</v>
      </c>
      <c r="R169">
        <f>TBL_Employees[[#This Row],[Annual Salary]]*TBL_Employees[[#This Row],[Bonus %]]</f>
        <v>0</v>
      </c>
      <c r="S169" s="9"/>
    </row>
    <row r="170" spans="1:19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t="str">
        <f>TEXT(TBL_Employees[[#This Row],[Hire Date]],"YYYY")</f>
        <v>2014</v>
      </c>
      <c r="J170" s="1">
        <v>41714</v>
      </c>
      <c r="K170" s="2">
        <v>190815</v>
      </c>
      <c r="L170" s="3">
        <v>0.4</v>
      </c>
      <c r="M170" t="s">
        <v>19</v>
      </c>
      <c r="N170" t="s">
        <v>25</v>
      </c>
      <c r="O170" t="str">
        <f>TEXT(TBL_Employees[[#This Row],[Exit Date]],"YYYY")</f>
        <v/>
      </c>
      <c r="P170" s="1" t="s">
        <v>21</v>
      </c>
      <c r="Q170" s="13">
        <f>TBL_Employees[[#This Row],[Annual Salary]]+TBL_Employees[[#This Row],[Annual Salary]]*TBL_Employees[[#This Row],[Bonus %]]</f>
        <v>267141</v>
      </c>
      <c r="R170">
        <f>TBL_Employees[[#This Row],[Annual Salary]]*TBL_Employees[[#This Row],[Bonus %]]</f>
        <v>76326</v>
      </c>
      <c r="S170" s="9"/>
    </row>
    <row r="171" spans="1:19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t="str">
        <f>TEXT(TBL_Employees[[#This Row],[Hire Date]],"YYYY")</f>
        <v>1999</v>
      </c>
      <c r="J171" s="1">
        <v>36374</v>
      </c>
      <c r="K171" s="2">
        <v>137995</v>
      </c>
      <c r="L171" s="3">
        <v>0.14000000000000001</v>
      </c>
      <c r="M171" t="s">
        <v>19</v>
      </c>
      <c r="N171" t="s">
        <v>25</v>
      </c>
      <c r="O171" t="str">
        <f>TEXT(TBL_Employees[[#This Row],[Exit Date]],"YYYY")</f>
        <v/>
      </c>
      <c r="P171" s="1" t="s">
        <v>21</v>
      </c>
      <c r="Q171" s="13">
        <f>TBL_Employees[[#This Row],[Annual Salary]]+TBL_Employees[[#This Row],[Annual Salary]]*TBL_Employees[[#This Row],[Bonus %]]</f>
        <v>157314.29999999999</v>
      </c>
      <c r="R171">
        <f>TBL_Employees[[#This Row],[Annual Salary]]*TBL_Employees[[#This Row],[Bonus %]]</f>
        <v>19319.300000000003</v>
      </c>
      <c r="S171" s="9"/>
    </row>
    <row r="172" spans="1:19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t="str">
        <f>TEXT(TBL_Employees[[#This Row],[Hire Date]],"YYYY")</f>
        <v>2007</v>
      </c>
      <c r="J172" s="1">
        <v>39437</v>
      </c>
      <c r="K172" s="2">
        <v>93840</v>
      </c>
      <c r="L172" s="3">
        <v>0</v>
      </c>
      <c r="M172" t="s">
        <v>52</v>
      </c>
      <c r="N172" t="s">
        <v>81</v>
      </c>
      <c r="O172" t="str">
        <f>TEXT(TBL_Employees[[#This Row],[Exit Date]],"YYYY")</f>
        <v/>
      </c>
      <c r="P172" s="1" t="s">
        <v>21</v>
      </c>
      <c r="Q172" s="13">
        <f>TBL_Employees[[#This Row],[Annual Salary]]+TBL_Employees[[#This Row],[Annual Salary]]*TBL_Employees[[#This Row],[Bonus %]]</f>
        <v>93840</v>
      </c>
      <c r="R172">
        <f>TBL_Employees[[#This Row],[Annual Salary]]*TBL_Employees[[#This Row],[Bonus %]]</f>
        <v>0</v>
      </c>
      <c r="S172" s="9"/>
    </row>
    <row r="173" spans="1:19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t="str">
        <f>TEXT(TBL_Employees[[#This Row],[Hire Date]],"YYYY")</f>
        <v>2021</v>
      </c>
      <c r="J173" s="1">
        <v>44495</v>
      </c>
      <c r="K173" s="2">
        <v>94790</v>
      </c>
      <c r="L173" s="3">
        <v>0</v>
      </c>
      <c r="M173" t="s">
        <v>33</v>
      </c>
      <c r="N173" t="s">
        <v>80</v>
      </c>
      <c r="O173" t="str">
        <f>TEXT(TBL_Employees[[#This Row],[Exit Date]],"YYYY")</f>
        <v/>
      </c>
      <c r="P173" s="1" t="s">
        <v>21</v>
      </c>
      <c r="Q173" s="13">
        <f>TBL_Employees[[#This Row],[Annual Salary]]+TBL_Employees[[#This Row],[Annual Salary]]*TBL_Employees[[#This Row],[Bonus %]]</f>
        <v>94790</v>
      </c>
      <c r="R173">
        <f>TBL_Employees[[#This Row],[Annual Salary]]*TBL_Employees[[#This Row],[Bonus %]]</f>
        <v>0</v>
      </c>
      <c r="S173" s="9"/>
    </row>
    <row r="174" spans="1:19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t="str">
        <f>TEXT(TBL_Employees[[#This Row],[Hire Date]],"YYYY")</f>
        <v>2014</v>
      </c>
      <c r="J174" s="1">
        <v>41706</v>
      </c>
      <c r="K174" s="2">
        <v>197367</v>
      </c>
      <c r="L174" s="3">
        <v>0.39</v>
      </c>
      <c r="M174" t="s">
        <v>19</v>
      </c>
      <c r="N174" t="s">
        <v>25</v>
      </c>
      <c r="O174" t="str">
        <f>TEXT(TBL_Employees[[#This Row],[Exit Date]],"YYYY")</f>
        <v/>
      </c>
      <c r="P174" s="1" t="s">
        <v>21</v>
      </c>
      <c r="Q174" s="13">
        <f>TBL_Employees[[#This Row],[Annual Salary]]+TBL_Employees[[#This Row],[Annual Salary]]*TBL_Employees[[#This Row],[Bonus %]]</f>
        <v>274340.13</v>
      </c>
      <c r="R174">
        <f>TBL_Employees[[#This Row],[Annual Salary]]*TBL_Employees[[#This Row],[Bonus %]]</f>
        <v>76973.13</v>
      </c>
      <c r="S174" s="9"/>
    </row>
    <row r="175" spans="1:19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t="str">
        <f>TEXT(TBL_Employees[[#This Row],[Hire Date]],"YYYY")</f>
        <v>2018</v>
      </c>
      <c r="J175" s="1">
        <v>43276</v>
      </c>
      <c r="K175" s="2">
        <v>174097</v>
      </c>
      <c r="L175" s="3">
        <v>0.21</v>
      </c>
      <c r="M175" t="s">
        <v>19</v>
      </c>
      <c r="N175" t="s">
        <v>39</v>
      </c>
      <c r="O175" t="str">
        <f>TEXT(TBL_Employees[[#This Row],[Exit Date]],"YYYY")</f>
        <v/>
      </c>
      <c r="P175" s="1" t="s">
        <v>21</v>
      </c>
      <c r="Q175" s="13">
        <f>TBL_Employees[[#This Row],[Annual Salary]]+TBL_Employees[[#This Row],[Annual Salary]]*TBL_Employees[[#This Row],[Bonus %]]</f>
        <v>210657.37</v>
      </c>
      <c r="R175">
        <f>TBL_Employees[[#This Row],[Annual Salary]]*TBL_Employees[[#This Row],[Bonus %]]</f>
        <v>36560.369999999995</v>
      </c>
      <c r="S175" s="9"/>
    </row>
    <row r="176" spans="1:19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t="str">
        <f>TEXT(TBL_Employees[[#This Row],[Hire Date]],"YYYY")</f>
        <v>2006</v>
      </c>
      <c r="J176" s="1">
        <v>39021</v>
      </c>
      <c r="K176" s="2">
        <v>120128</v>
      </c>
      <c r="L176" s="3">
        <v>0.1</v>
      </c>
      <c r="M176" t="s">
        <v>19</v>
      </c>
      <c r="N176" t="s">
        <v>25</v>
      </c>
      <c r="O176" t="str">
        <f>TEXT(TBL_Employees[[#This Row],[Exit Date]],"YYYY")</f>
        <v/>
      </c>
      <c r="P176" s="1" t="s">
        <v>21</v>
      </c>
      <c r="Q176" s="13">
        <f>TBL_Employees[[#This Row],[Annual Salary]]+TBL_Employees[[#This Row],[Annual Salary]]*TBL_Employees[[#This Row],[Bonus %]]</f>
        <v>132140.79999999999</v>
      </c>
      <c r="R176">
        <f>TBL_Employees[[#This Row],[Annual Salary]]*TBL_Employees[[#This Row],[Bonus %]]</f>
        <v>12012.800000000001</v>
      </c>
      <c r="S176" s="9"/>
    </row>
    <row r="177" spans="1:19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t="str">
        <f>TEXT(TBL_Employees[[#This Row],[Hire Date]],"YYYY")</f>
        <v>2007</v>
      </c>
      <c r="J177" s="1">
        <v>39197</v>
      </c>
      <c r="K177" s="2">
        <v>129708</v>
      </c>
      <c r="L177" s="3">
        <v>0.05</v>
      </c>
      <c r="M177" t="s">
        <v>19</v>
      </c>
      <c r="N177" t="s">
        <v>45</v>
      </c>
      <c r="O177" t="str">
        <f>TEXT(TBL_Employees[[#This Row],[Exit Date]],"YYYY")</f>
        <v/>
      </c>
      <c r="P177" s="1" t="s">
        <v>21</v>
      </c>
      <c r="Q177" s="13">
        <f>TBL_Employees[[#This Row],[Annual Salary]]+TBL_Employees[[#This Row],[Annual Salary]]*TBL_Employees[[#This Row],[Bonus %]]</f>
        <v>136193.4</v>
      </c>
      <c r="R177">
        <f>TBL_Employees[[#This Row],[Annual Salary]]*TBL_Employees[[#This Row],[Bonus %]]</f>
        <v>6485.4000000000005</v>
      </c>
      <c r="S177" s="9"/>
    </row>
    <row r="178" spans="1:19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t="str">
        <f>TEXT(TBL_Employees[[#This Row],[Hire Date]],"YYYY")</f>
        <v>1994</v>
      </c>
      <c r="J178" s="1">
        <v>34595</v>
      </c>
      <c r="K178" s="2">
        <v>102270</v>
      </c>
      <c r="L178" s="3">
        <v>0.1</v>
      </c>
      <c r="M178" t="s">
        <v>19</v>
      </c>
      <c r="N178" t="s">
        <v>20</v>
      </c>
      <c r="O178" t="str">
        <f>TEXT(TBL_Employees[[#This Row],[Exit Date]],"YYYY")</f>
        <v/>
      </c>
      <c r="P178" s="1" t="s">
        <v>21</v>
      </c>
      <c r="Q178" s="13">
        <f>TBL_Employees[[#This Row],[Annual Salary]]+TBL_Employees[[#This Row],[Annual Salary]]*TBL_Employees[[#This Row],[Bonus %]]</f>
        <v>112497</v>
      </c>
      <c r="R178">
        <f>TBL_Employees[[#This Row],[Annual Salary]]*TBL_Employees[[#This Row],[Bonus %]]</f>
        <v>10227</v>
      </c>
      <c r="S178" s="9"/>
    </row>
    <row r="179" spans="1:19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t="str">
        <f>TEXT(TBL_Employees[[#This Row],[Hire Date]],"YYYY")</f>
        <v>2005</v>
      </c>
      <c r="J179" s="1">
        <v>38564</v>
      </c>
      <c r="K179" s="2">
        <v>249686</v>
      </c>
      <c r="L179" s="3">
        <v>0.31</v>
      </c>
      <c r="M179" t="s">
        <v>33</v>
      </c>
      <c r="N179" t="s">
        <v>80</v>
      </c>
      <c r="O179" t="str">
        <f>TEXT(TBL_Employees[[#This Row],[Exit Date]],"YYYY")</f>
        <v/>
      </c>
      <c r="P179" s="1" t="s">
        <v>21</v>
      </c>
      <c r="Q179" s="13">
        <f>TBL_Employees[[#This Row],[Annual Salary]]+TBL_Employees[[#This Row],[Annual Salary]]*TBL_Employees[[#This Row],[Bonus %]]</f>
        <v>327088.66000000003</v>
      </c>
      <c r="R179">
        <f>TBL_Employees[[#This Row],[Annual Salary]]*TBL_Employees[[#This Row],[Bonus %]]</f>
        <v>77402.66</v>
      </c>
      <c r="S179" s="9"/>
    </row>
    <row r="180" spans="1:19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t="str">
        <f>TEXT(TBL_Employees[[#This Row],[Hire Date]],"YYYY")</f>
        <v>2002</v>
      </c>
      <c r="J180" s="1">
        <v>37343</v>
      </c>
      <c r="K180" s="2">
        <v>50475</v>
      </c>
      <c r="L180" s="3">
        <v>0</v>
      </c>
      <c r="M180" t="s">
        <v>19</v>
      </c>
      <c r="N180" t="s">
        <v>29</v>
      </c>
      <c r="O180" t="str">
        <f>TEXT(TBL_Employees[[#This Row],[Exit Date]],"YYYY")</f>
        <v/>
      </c>
      <c r="P180" s="1" t="s">
        <v>21</v>
      </c>
      <c r="Q180" s="13">
        <f>TBL_Employees[[#This Row],[Annual Salary]]+TBL_Employees[[#This Row],[Annual Salary]]*TBL_Employees[[#This Row],[Bonus %]]</f>
        <v>50475</v>
      </c>
      <c r="R180">
        <f>TBL_Employees[[#This Row],[Annual Salary]]*TBL_Employees[[#This Row],[Bonus %]]</f>
        <v>0</v>
      </c>
      <c r="S180" s="9"/>
    </row>
    <row r="181" spans="1:19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t="str">
        <f>TEXT(TBL_Employees[[#This Row],[Hire Date]],"YYYY")</f>
        <v>2020</v>
      </c>
      <c r="J181" s="1">
        <v>44014</v>
      </c>
      <c r="K181" s="2">
        <v>100099</v>
      </c>
      <c r="L181" s="3">
        <v>0.08</v>
      </c>
      <c r="M181" t="s">
        <v>19</v>
      </c>
      <c r="N181" t="s">
        <v>45</v>
      </c>
      <c r="O181" t="str">
        <f>TEXT(TBL_Employees[[#This Row],[Exit Date]],"YYYY")</f>
        <v/>
      </c>
      <c r="P181" s="1" t="s">
        <v>21</v>
      </c>
      <c r="Q181" s="13">
        <f>TBL_Employees[[#This Row],[Annual Salary]]+TBL_Employees[[#This Row],[Annual Salary]]*TBL_Employees[[#This Row],[Bonus %]]</f>
        <v>108106.92</v>
      </c>
      <c r="R181">
        <f>TBL_Employees[[#This Row],[Annual Salary]]*TBL_Employees[[#This Row],[Bonus %]]</f>
        <v>8007.92</v>
      </c>
      <c r="S181" s="9"/>
    </row>
    <row r="182" spans="1:19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t="str">
        <f>TEXT(TBL_Employees[[#This Row],[Hire Date]],"YYYY")</f>
        <v>2016</v>
      </c>
      <c r="J182" s="1">
        <v>42731</v>
      </c>
      <c r="K182" s="2">
        <v>41673</v>
      </c>
      <c r="L182" s="3">
        <v>0</v>
      </c>
      <c r="M182" t="s">
        <v>19</v>
      </c>
      <c r="N182" t="s">
        <v>45</v>
      </c>
      <c r="O182" t="str">
        <f>TEXT(TBL_Employees[[#This Row],[Exit Date]],"YYYY")</f>
        <v/>
      </c>
      <c r="P182" s="1" t="s">
        <v>21</v>
      </c>
      <c r="Q182" s="13">
        <f>TBL_Employees[[#This Row],[Annual Salary]]+TBL_Employees[[#This Row],[Annual Salary]]*TBL_Employees[[#This Row],[Bonus %]]</f>
        <v>41673</v>
      </c>
      <c r="R182">
        <f>TBL_Employees[[#This Row],[Annual Salary]]*TBL_Employees[[#This Row],[Bonus %]]</f>
        <v>0</v>
      </c>
      <c r="S182" s="9"/>
    </row>
    <row r="183" spans="1:19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t="str">
        <f>TEXT(TBL_Employees[[#This Row],[Hire Date]],"YYYY")</f>
        <v>2017</v>
      </c>
      <c r="J183" s="1">
        <v>42928</v>
      </c>
      <c r="K183" s="2">
        <v>70996</v>
      </c>
      <c r="L183" s="3">
        <v>0</v>
      </c>
      <c r="M183" t="s">
        <v>33</v>
      </c>
      <c r="N183" t="s">
        <v>34</v>
      </c>
      <c r="O183" t="str">
        <f>TEXT(TBL_Employees[[#This Row],[Exit Date]],"YYYY")</f>
        <v/>
      </c>
      <c r="P183" s="1" t="s">
        <v>21</v>
      </c>
      <c r="Q183" s="13">
        <f>TBL_Employees[[#This Row],[Annual Salary]]+TBL_Employees[[#This Row],[Annual Salary]]*TBL_Employees[[#This Row],[Bonus %]]</f>
        <v>70996</v>
      </c>
      <c r="R183">
        <f>TBL_Employees[[#This Row],[Annual Salary]]*TBL_Employees[[#This Row],[Bonus %]]</f>
        <v>0</v>
      </c>
      <c r="S183" s="9"/>
    </row>
    <row r="184" spans="1:19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t="str">
        <f>TEXT(TBL_Employees[[#This Row],[Hire Date]],"YYYY")</f>
        <v>2004</v>
      </c>
      <c r="J184" s="1">
        <v>38328</v>
      </c>
      <c r="K184" s="2">
        <v>40752</v>
      </c>
      <c r="L184" s="3">
        <v>0</v>
      </c>
      <c r="M184" t="s">
        <v>19</v>
      </c>
      <c r="N184" t="s">
        <v>39</v>
      </c>
      <c r="O184" t="str">
        <f>TEXT(TBL_Employees[[#This Row],[Exit Date]],"YYYY")</f>
        <v/>
      </c>
      <c r="P184" s="1" t="s">
        <v>21</v>
      </c>
      <c r="Q184" s="13">
        <f>TBL_Employees[[#This Row],[Annual Salary]]+TBL_Employees[[#This Row],[Annual Salary]]*TBL_Employees[[#This Row],[Bonus %]]</f>
        <v>40752</v>
      </c>
      <c r="R184">
        <f>TBL_Employees[[#This Row],[Annual Salary]]*TBL_Employees[[#This Row],[Bonus %]]</f>
        <v>0</v>
      </c>
      <c r="S184" s="9"/>
    </row>
    <row r="185" spans="1:19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t="str">
        <f>TEXT(TBL_Employees[[#This Row],[Hire Date]],"YYYY")</f>
        <v>2001</v>
      </c>
      <c r="J185" s="1">
        <v>36914</v>
      </c>
      <c r="K185" s="2">
        <v>97537</v>
      </c>
      <c r="L185" s="3">
        <v>0</v>
      </c>
      <c r="M185" t="s">
        <v>33</v>
      </c>
      <c r="N185" t="s">
        <v>34</v>
      </c>
      <c r="O185" t="str">
        <f>TEXT(TBL_Employees[[#This Row],[Exit Date]],"YYYY")</f>
        <v/>
      </c>
      <c r="P185" s="1" t="s">
        <v>21</v>
      </c>
      <c r="Q185" s="13">
        <f>TBL_Employees[[#This Row],[Annual Salary]]+TBL_Employees[[#This Row],[Annual Salary]]*TBL_Employees[[#This Row],[Bonus %]]</f>
        <v>97537</v>
      </c>
      <c r="R185">
        <f>TBL_Employees[[#This Row],[Annual Salary]]*TBL_Employees[[#This Row],[Bonus %]]</f>
        <v>0</v>
      </c>
      <c r="S185" s="9"/>
    </row>
    <row r="186" spans="1:19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t="str">
        <f>TEXT(TBL_Employees[[#This Row],[Hire Date]],"YYYY")</f>
        <v>2020</v>
      </c>
      <c r="J186" s="1">
        <v>44086</v>
      </c>
      <c r="K186" s="2">
        <v>96567</v>
      </c>
      <c r="L186" s="3">
        <v>0</v>
      </c>
      <c r="M186" t="s">
        <v>33</v>
      </c>
      <c r="N186" t="s">
        <v>74</v>
      </c>
      <c r="O186" t="str">
        <f>TEXT(TBL_Employees[[#This Row],[Exit Date]],"YYYY")</f>
        <v/>
      </c>
      <c r="P186" s="1" t="s">
        <v>21</v>
      </c>
      <c r="Q186" s="13">
        <f>TBL_Employees[[#This Row],[Annual Salary]]+TBL_Employees[[#This Row],[Annual Salary]]*TBL_Employees[[#This Row],[Bonus %]]</f>
        <v>96567</v>
      </c>
      <c r="R186">
        <f>TBL_Employees[[#This Row],[Annual Salary]]*TBL_Employees[[#This Row],[Bonus %]]</f>
        <v>0</v>
      </c>
      <c r="S186" s="9"/>
    </row>
    <row r="187" spans="1:19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t="str">
        <f>TEXT(TBL_Employees[[#This Row],[Hire Date]],"YYYY")</f>
        <v>1999</v>
      </c>
      <c r="J187" s="1">
        <v>36229</v>
      </c>
      <c r="K187" s="2">
        <v>49404</v>
      </c>
      <c r="L187" s="3">
        <v>0</v>
      </c>
      <c r="M187" t="s">
        <v>33</v>
      </c>
      <c r="N187" t="s">
        <v>60</v>
      </c>
      <c r="O187" t="str">
        <f>TEXT(TBL_Employees[[#This Row],[Exit Date]],"YYYY")</f>
        <v/>
      </c>
      <c r="P187" s="1" t="s">
        <v>21</v>
      </c>
      <c r="Q187" s="13">
        <f>TBL_Employees[[#This Row],[Annual Salary]]+TBL_Employees[[#This Row],[Annual Salary]]*TBL_Employees[[#This Row],[Bonus %]]</f>
        <v>49404</v>
      </c>
      <c r="R187">
        <f>TBL_Employees[[#This Row],[Annual Salary]]*TBL_Employees[[#This Row],[Bonus %]]</f>
        <v>0</v>
      </c>
      <c r="S187" s="9"/>
    </row>
    <row r="188" spans="1:19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t="str">
        <f>TEXT(TBL_Employees[[#This Row],[Hire Date]],"YYYY")</f>
        <v>2019</v>
      </c>
      <c r="J188" s="1">
        <v>43753</v>
      </c>
      <c r="K188" s="2">
        <v>66819</v>
      </c>
      <c r="L188" s="3">
        <v>0</v>
      </c>
      <c r="M188" t="s">
        <v>52</v>
      </c>
      <c r="N188" t="s">
        <v>66</v>
      </c>
      <c r="O188" t="str">
        <f>TEXT(TBL_Employees[[#This Row],[Exit Date]],"YYYY")</f>
        <v/>
      </c>
      <c r="P188" s="1" t="s">
        <v>21</v>
      </c>
      <c r="Q188" s="13">
        <f>TBL_Employees[[#This Row],[Annual Salary]]+TBL_Employees[[#This Row],[Annual Salary]]*TBL_Employees[[#This Row],[Bonus %]]</f>
        <v>66819</v>
      </c>
      <c r="R188">
        <f>TBL_Employees[[#This Row],[Annual Salary]]*TBL_Employees[[#This Row],[Bonus %]]</f>
        <v>0</v>
      </c>
      <c r="S188" s="9"/>
    </row>
    <row r="189" spans="1:19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t="str">
        <f>TEXT(TBL_Employees[[#This Row],[Hire Date]],"YYYY")</f>
        <v>2016</v>
      </c>
      <c r="J189" s="1">
        <v>42492</v>
      </c>
      <c r="K189" s="2">
        <v>50784</v>
      </c>
      <c r="L189" s="3">
        <v>0</v>
      </c>
      <c r="M189" t="s">
        <v>52</v>
      </c>
      <c r="N189" t="s">
        <v>66</v>
      </c>
      <c r="O189" t="str">
        <f>TEXT(TBL_Employees[[#This Row],[Exit Date]],"YYYY")</f>
        <v/>
      </c>
      <c r="P189" s="1" t="s">
        <v>21</v>
      </c>
      <c r="Q189" s="13">
        <f>TBL_Employees[[#This Row],[Annual Salary]]+TBL_Employees[[#This Row],[Annual Salary]]*TBL_Employees[[#This Row],[Bonus %]]</f>
        <v>50784</v>
      </c>
      <c r="R189">
        <f>TBL_Employees[[#This Row],[Annual Salary]]*TBL_Employees[[#This Row],[Bonus %]]</f>
        <v>0</v>
      </c>
      <c r="S189" s="9"/>
    </row>
    <row r="190" spans="1:19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t="str">
        <f>TEXT(TBL_Employees[[#This Row],[Hire Date]],"YYYY")</f>
        <v>2019</v>
      </c>
      <c r="J190" s="1">
        <v>43594</v>
      </c>
      <c r="K190" s="2">
        <v>125828</v>
      </c>
      <c r="L190" s="3">
        <v>0.15</v>
      </c>
      <c r="M190" t="s">
        <v>52</v>
      </c>
      <c r="N190" t="s">
        <v>53</v>
      </c>
      <c r="O190" t="str">
        <f>TEXT(TBL_Employees[[#This Row],[Exit Date]],"YYYY")</f>
        <v/>
      </c>
      <c r="P190" s="1" t="s">
        <v>21</v>
      </c>
      <c r="Q190" s="13">
        <f>TBL_Employees[[#This Row],[Annual Salary]]+TBL_Employees[[#This Row],[Annual Salary]]*TBL_Employees[[#This Row],[Bonus %]]</f>
        <v>144702.20000000001</v>
      </c>
      <c r="R190">
        <f>TBL_Employees[[#This Row],[Annual Salary]]*TBL_Employees[[#This Row],[Bonus %]]</f>
        <v>18874.2</v>
      </c>
      <c r="S190" s="9"/>
    </row>
    <row r="191" spans="1:19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t="str">
        <f>TEXT(TBL_Employees[[#This Row],[Hire Date]],"YYYY")</f>
        <v>2017</v>
      </c>
      <c r="J191" s="1">
        <v>42951</v>
      </c>
      <c r="K191" s="2">
        <v>92610</v>
      </c>
      <c r="L191" s="3">
        <v>0</v>
      </c>
      <c r="M191" t="s">
        <v>19</v>
      </c>
      <c r="N191" t="s">
        <v>29</v>
      </c>
      <c r="O191" t="str">
        <f>TEXT(TBL_Employees[[#This Row],[Exit Date]],"YYYY")</f>
        <v/>
      </c>
      <c r="P191" s="1" t="s">
        <v>21</v>
      </c>
      <c r="Q191" s="13">
        <f>TBL_Employees[[#This Row],[Annual Salary]]+TBL_Employees[[#This Row],[Annual Salary]]*TBL_Employees[[#This Row],[Bonus %]]</f>
        <v>92610</v>
      </c>
      <c r="R191">
        <f>TBL_Employees[[#This Row],[Annual Salary]]*TBL_Employees[[#This Row],[Bonus %]]</f>
        <v>0</v>
      </c>
      <c r="S191" s="9"/>
    </row>
    <row r="192" spans="1:19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t="str">
        <f>TEXT(TBL_Employees[[#This Row],[Hire Date]],"YYYY")</f>
        <v>2003</v>
      </c>
      <c r="J192" s="1">
        <v>37705</v>
      </c>
      <c r="K192" s="2">
        <v>123405</v>
      </c>
      <c r="L192" s="3">
        <v>0.13</v>
      </c>
      <c r="M192" t="s">
        <v>19</v>
      </c>
      <c r="N192" t="s">
        <v>29</v>
      </c>
      <c r="O192" t="str">
        <f>TEXT(TBL_Employees[[#This Row],[Exit Date]],"YYYY")</f>
        <v/>
      </c>
      <c r="P192" s="1" t="s">
        <v>21</v>
      </c>
      <c r="Q192" s="13">
        <f>TBL_Employees[[#This Row],[Annual Salary]]+TBL_Employees[[#This Row],[Annual Salary]]*TBL_Employees[[#This Row],[Bonus %]]</f>
        <v>139447.65</v>
      </c>
      <c r="R192">
        <f>TBL_Employees[[#This Row],[Annual Salary]]*TBL_Employees[[#This Row],[Bonus %]]</f>
        <v>16042.650000000001</v>
      </c>
      <c r="S192" s="9"/>
    </row>
    <row r="193" spans="1:19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t="str">
        <f>TEXT(TBL_Employees[[#This Row],[Hire Date]],"YYYY")</f>
        <v>2004</v>
      </c>
      <c r="J193" s="1">
        <v>38066</v>
      </c>
      <c r="K193" s="2">
        <v>73004</v>
      </c>
      <c r="L193" s="3">
        <v>0</v>
      </c>
      <c r="M193" t="s">
        <v>33</v>
      </c>
      <c r="N193" t="s">
        <v>60</v>
      </c>
      <c r="O193" t="str">
        <f>TEXT(TBL_Employees[[#This Row],[Exit Date]],"YYYY")</f>
        <v/>
      </c>
      <c r="P193" s="1" t="s">
        <v>21</v>
      </c>
      <c r="Q193" s="13">
        <f>TBL_Employees[[#This Row],[Annual Salary]]+TBL_Employees[[#This Row],[Annual Salary]]*TBL_Employees[[#This Row],[Bonus %]]</f>
        <v>73004</v>
      </c>
      <c r="R193">
        <f>TBL_Employees[[#This Row],[Annual Salary]]*TBL_Employees[[#This Row],[Bonus %]]</f>
        <v>0</v>
      </c>
      <c r="S193" s="9"/>
    </row>
    <row r="194" spans="1:19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t="str">
        <f>TEXT(TBL_Employees[[#This Row],[Hire Date]],"YYYY")</f>
        <v>1999</v>
      </c>
      <c r="J194" s="1">
        <v>36275</v>
      </c>
      <c r="K194" s="2">
        <v>95061</v>
      </c>
      <c r="L194" s="3">
        <v>0.1</v>
      </c>
      <c r="M194" t="s">
        <v>33</v>
      </c>
      <c r="N194" t="s">
        <v>74</v>
      </c>
      <c r="O194" t="str">
        <f>TEXT(TBL_Employees[[#This Row],[Exit Date]],"YYYY")</f>
        <v/>
      </c>
      <c r="P194" s="1" t="s">
        <v>21</v>
      </c>
      <c r="Q194" s="13">
        <f>TBL_Employees[[#This Row],[Annual Salary]]+TBL_Employees[[#This Row],[Annual Salary]]*TBL_Employees[[#This Row],[Bonus %]]</f>
        <v>104567.1</v>
      </c>
      <c r="R194">
        <f>TBL_Employees[[#This Row],[Annual Salary]]*TBL_Employees[[#This Row],[Bonus %]]</f>
        <v>9506.1</v>
      </c>
      <c r="S194" s="9"/>
    </row>
    <row r="195" spans="1:19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t="str">
        <f>TEXT(TBL_Employees[[#This Row],[Hire Date]],"YYYY")</f>
        <v>1998</v>
      </c>
      <c r="J195" s="1">
        <v>35887</v>
      </c>
      <c r="K195" s="2">
        <v>160832</v>
      </c>
      <c r="L195" s="3">
        <v>0.3</v>
      </c>
      <c r="M195" t="s">
        <v>19</v>
      </c>
      <c r="N195" t="s">
        <v>39</v>
      </c>
      <c r="O195" t="str">
        <f>TEXT(TBL_Employees[[#This Row],[Exit Date]],"YYYY")</f>
        <v/>
      </c>
      <c r="P195" s="1" t="s">
        <v>21</v>
      </c>
      <c r="Q195" s="13">
        <f>TBL_Employees[[#This Row],[Annual Salary]]+TBL_Employees[[#This Row],[Annual Salary]]*TBL_Employees[[#This Row],[Bonus %]]</f>
        <v>209081.60000000001</v>
      </c>
      <c r="R195">
        <f>TBL_Employees[[#This Row],[Annual Salary]]*TBL_Employees[[#This Row],[Bonus %]]</f>
        <v>48249.599999999999</v>
      </c>
      <c r="S195" s="9"/>
    </row>
    <row r="196" spans="1:19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t="str">
        <f>TEXT(TBL_Employees[[#This Row],[Hire Date]],"YYYY")</f>
        <v>2010</v>
      </c>
      <c r="J196" s="1">
        <v>40540</v>
      </c>
      <c r="K196" s="2">
        <v>64417</v>
      </c>
      <c r="L196" s="3">
        <v>0</v>
      </c>
      <c r="M196" t="s">
        <v>19</v>
      </c>
      <c r="N196" t="s">
        <v>29</v>
      </c>
      <c r="O196" t="str">
        <f>TEXT(TBL_Employees[[#This Row],[Exit Date]],"YYYY")</f>
        <v/>
      </c>
      <c r="P196" s="1" t="s">
        <v>21</v>
      </c>
      <c r="Q196" s="13">
        <f>TBL_Employees[[#This Row],[Annual Salary]]+TBL_Employees[[#This Row],[Annual Salary]]*TBL_Employees[[#This Row],[Bonus %]]</f>
        <v>64417</v>
      </c>
      <c r="R196">
        <f>TBL_Employees[[#This Row],[Annual Salary]]*TBL_Employees[[#This Row],[Bonus %]]</f>
        <v>0</v>
      </c>
      <c r="S196" s="9"/>
    </row>
    <row r="197" spans="1:19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t="str">
        <f>TEXT(TBL_Employees[[#This Row],[Hire Date]],"YYYY")</f>
        <v>2021</v>
      </c>
      <c r="J197" s="1">
        <v>44274</v>
      </c>
      <c r="K197" s="2">
        <v>127543</v>
      </c>
      <c r="L197" s="3">
        <v>0.06</v>
      </c>
      <c r="M197" t="s">
        <v>33</v>
      </c>
      <c r="N197" t="s">
        <v>74</v>
      </c>
      <c r="O197" t="str">
        <f>TEXT(TBL_Employees[[#This Row],[Exit Date]],"YYYY")</f>
        <v/>
      </c>
      <c r="P197" s="1" t="s">
        <v>21</v>
      </c>
      <c r="Q197" s="13">
        <f>TBL_Employees[[#This Row],[Annual Salary]]+TBL_Employees[[#This Row],[Annual Salary]]*TBL_Employees[[#This Row],[Bonus %]]</f>
        <v>135195.57999999999</v>
      </c>
      <c r="R197">
        <f>TBL_Employees[[#This Row],[Annual Salary]]*TBL_Employees[[#This Row],[Bonus %]]</f>
        <v>7652.58</v>
      </c>
      <c r="S197" s="9"/>
    </row>
    <row r="198" spans="1:19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t="str">
        <f>TEXT(TBL_Employees[[#This Row],[Hire Date]],"YYYY")</f>
        <v>2018</v>
      </c>
      <c r="J198" s="1">
        <v>43272</v>
      </c>
      <c r="K198" s="2">
        <v>56154</v>
      </c>
      <c r="L198" s="3">
        <v>0</v>
      </c>
      <c r="M198" t="s">
        <v>52</v>
      </c>
      <c r="N198" t="s">
        <v>53</v>
      </c>
      <c r="O198" t="str">
        <f>TEXT(TBL_Employees[[#This Row],[Exit Date]],"YYYY")</f>
        <v/>
      </c>
      <c r="P198" s="1" t="s">
        <v>21</v>
      </c>
      <c r="Q198" s="13">
        <f>TBL_Employees[[#This Row],[Annual Salary]]+TBL_Employees[[#This Row],[Annual Salary]]*TBL_Employees[[#This Row],[Bonus %]]</f>
        <v>56154</v>
      </c>
      <c r="R198">
        <f>TBL_Employees[[#This Row],[Annual Salary]]*TBL_Employees[[#This Row],[Bonus %]]</f>
        <v>0</v>
      </c>
      <c r="S198" s="9"/>
    </row>
    <row r="199" spans="1:19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t="str">
        <f>TEXT(TBL_Employees[[#This Row],[Hire Date]],"YYYY")</f>
        <v>2014</v>
      </c>
      <c r="J199" s="1">
        <v>41692</v>
      </c>
      <c r="K199" s="2">
        <v>218530</v>
      </c>
      <c r="L199" s="3">
        <v>0.3</v>
      </c>
      <c r="M199" t="s">
        <v>33</v>
      </c>
      <c r="N199" t="s">
        <v>74</v>
      </c>
      <c r="O199" t="str">
        <f>TEXT(TBL_Employees[[#This Row],[Exit Date]],"YYYY")</f>
        <v/>
      </c>
      <c r="P199" s="1" t="s">
        <v>21</v>
      </c>
      <c r="Q199" s="13">
        <f>TBL_Employees[[#This Row],[Annual Salary]]+TBL_Employees[[#This Row],[Annual Salary]]*TBL_Employees[[#This Row],[Bonus %]]</f>
        <v>284089</v>
      </c>
      <c r="R199">
        <f>TBL_Employees[[#This Row],[Annual Salary]]*TBL_Employees[[#This Row],[Bonus %]]</f>
        <v>65559</v>
      </c>
      <c r="S199" s="9"/>
    </row>
    <row r="200" spans="1:19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t="str">
        <f>TEXT(TBL_Employees[[#This Row],[Hire Date]],"YYYY")</f>
        <v>2019</v>
      </c>
      <c r="J200" s="1">
        <v>43818</v>
      </c>
      <c r="K200" s="2">
        <v>91954</v>
      </c>
      <c r="L200" s="3">
        <v>0</v>
      </c>
      <c r="M200" t="s">
        <v>19</v>
      </c>
      <c r="N200" t="s">
        <v>29</v>
      </c>
      <c r="O200" t="str">
        <f>TEXT(TBL_Employees[[#This Row],[Exit Date]],"YYYY")</f>
        <v/>
      </c>
      <c r="P200" s="1" t="s">
        <v>21</v>
      </c>
      <c r="Q200" s="13">
        <f>TBL_Employees[[#This Row],[Annual Salary]]+TBL_Employees[[#This Row],[Annual Salary]]*TBL_Employees[[#This Row],[Bonus %]]</f>
        <v>91954</v>
      </c>
      <c r="R200">
        <f>TBL_Employees[[#This Row],[Annual Salary]]*TBL_Employees[[#This Row],[Bonus %]]</f>
        <v>0</v>
      </c>
      <c r="S200" s="9"/>
    </row>
    <row r="201" spans="1:19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t="str">
        <f>TEXT(TBL_Employees[[#This Row],[Hire Date]],"YYYY")</f>
        <v>2016</v>
      </c>
      <c r="J201" s="1">
        <v>42634</v>
      </c>
      <c r="K201" s="2">
        <v>221217</v>
      </c>
      <c r="L201" s="3">
        <v>0.32</v>
      </c>
      <c r="M201" t="s">
        <v>19</v>
      </c>
      <c r="N201" t="s">
        <v>29</v>
      </c>
      <c r="O201" t="str">
        <f>TEXT(TBL_Employees[[#This Row],[Exit Date]],"YYYY")</f>
        <v>2017</v>
      </c>
      <c r="P201" s="1">
        <v>43003</v>
      </c>
      <c r="Q201" s="13">
        <f>TBL_Employees[[#This Row],[Annual Salary]]+TBL_Employees[[#This Row],[Annual Salary]]*TBL_Employees[[#This Row],[Bonus %]]</f>
        <v>292006.44</v>
      </c>
      <c r="R201">
        <f>TBL_Employees[[#This Row],[Annual Salary]]*TBL_Employees[[#This Row],[Bonus %]]</f>
        <v>70789.440000000002</v>
      </c>
      <c r="S201" s="9"/>
    </row>
    <row r="202" spans="1:19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t="str">
        <f>TEXT(TBL_Employees[[#This Row],[Hire Date]],"YYYY")</f>
        <v>2017</v>
      </c>
      <c r="J202" s="1">
        <v>42866</v>
      </c>
      <c r="K202" s="2">
        <v>87536</v>
      </c>
      <c r="L202" s="3">
        <v>0</v>
      </c>
      <c r="M202" t="s">
        <v>19</v>
      </c>
      <c r="N202" t="s">
        <v>63</v>
      </c>
      <c r="O202" t="str">
        <f>TEXT(TBL_Employees[[#This Row],[Exit Date]],"YYYY")</f>
        <v/>
      </c>
      <c r="P202" s="1" t="s">
        <v>21</v>
      </c>
      <c r="Q202" s="13">
        <f>TBL_Employees[[#This Row],[Annual Salary]]+TBL_Employees[[#This Row],[Annual Salary]]*TBL_Employees[[#This Row],[Bonus %]]</f>
        <v>87536</v>
      </c>
      <c r="R202">
        <f>TBL_Employees[[#This Row],[Annual Salary]]*TBL_Employees[[#This Row],[Bonus %]]</f>
        <v>0</v>
      </c>
      <c r="S202" s="9"/>
    </row>
    <row r="203" spans="1:19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t="str">
        <f>TEXT(TBL_Employees[[#This Row],[Hire Date]],"YYYY")</f>
        <v>2015</v>
      </c>
      <c r="J203" s="1">
        <v>42164</v>
      </c>
      <c r="K203" s="2">
        <v>41429</v>
      </c>
      <c r="L203" s="3">
        <v>0</v>
      </c>
      <c r="M203" t="s">
        <v>19</v>
      </c>
      <c r="N203" t="s">
        <v>63</v>
      </c>
      <c r="O203" t="str">
        <f>TEXT(TBL_Employees[[#This Row],[Exit Date]],"YYYY")</f>
        <v/>
      </c>
      <c r="P203" s="1" t="s">
        <v>21</v>
      </c>
      <c r="Q203" s="13">
        <f>TBL_Employees[[#This Row],[Annual Salary]]+TBL_Employees[[#This Row],[Annual Salary]]*TBL_Employees[[#This Row],[Bonus %]]</f>
        <v>41429</v>
      </c>
      <c r="R203">
        <f>TBL_Employees[[#This Row],[Annual Salary]]*TBL_Employees[[#This Row],[Bonus %]]</f>
        <v>0</v>
      </c>
      <c r="S203" s="9"/>
    </row>
    <row r="204" spans="1:19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t="str">
        <f>TEXT(TBL_Employees[[#This Row],[Hire Date]],"YYYY")</f>
        <v>2011</v>
      </c>
      <c r="J204" s="1">
        <v>40826</v>
      </c>
      <c r="K204" s="2">
        <v>245482</v>
      </c>
      <c r="L204" s="3">
        <v>0.39</v>
      </c>
      <c r="M204" t="s">
        <v>19</v>
      </c>
      <c r="N204" t="s">
        <v>63</v>
      </c>
      <c r="O204" t="str">
        <f>TEXT(TBL_Employees[[#This Row],[Exit Date]],"YYYY")</f>
        <v/>
      </c>
      <c r="P204" s="1" t="s">
        <v>21</v>
      </c>
      <c r="Q204" s="13">
        <f>TBL_Employees[[#This Row],[Annual Salary]]+TBL_Employees[[#This Row],[Annual Salary]]*TBL_Employees[[#This Row],[Bonus %]]</f>
        <v>341219.98</v>
      </c>
      <c r="R204">
        <f>TBL_Employees[[#This Row],[Annual Salary]]*TBL_Employees[[#This Row],[Bonus %]]</f>
        <v>95737.98000000001</v>
      </c>
      <c r="S204" s="9"/>
    </row>
    <row r="205" spans="1:19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t="str">
        <f>TEXT(TBL_Employees[[#This Row],[Hire Date]],"YYYY")</f>
        <v>2020</v>
      </c>
      <c r="J205" s="1">
        <v>43850</v>
      </c>
      <c r="K205" s="2">
        <v>71359</v>
      </c>
      <c r="L205" s="3">
        <v>0</v>
      </c>
      <c r="M205" t="s">
        <v>19</v>
      </c>
      <c r="N205" t="s">
        <v>39</v>
      </c>
      <c r="O205" t="str">
        <f>TEXT(TBL_Employees[[#This Row],[Exit Date]],"YYYY")</f>
        <v/>
      </c>
      <c r="P205" s="1" t="s">
        <v>21</v>
      </c>
      <c r="Q205" s="13">
        <f>TBL_Employees[[#This Row],[Annual Salary]]+TBL_Employees[[#This Row],[Annual Salary]]*TBL_Employees[[#This Row],[Bonus %]]</f>
        <v>71359</v>
      </c>
      <c r="R205">
        <f>TBL_Employees[[#This Row],[Annual Salary]]*TBL_Employees[[#This Row],[Bonus %]]</f>
        <v>0</v>
      </c>
      <c r="S205" s="9"/>
    </row>
    <row r="206" spans="1:19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t="str">
        <f>TEXT(TBL_Employees[[#This Row],[Hire Date]],"YYYY")</f>
        <v>2014</v>
      </c>
      <c r="J206" s="1">
        <v>41879</v>
      </c>
      <c r="K206" s="2">
        <v>183161</v>
      </c>
      <c r="L206" s="3">
        <v>0.22</v>
      </c>
      <c r="M206" t="s">
        <v>19</v>
      </c>
      <c r="N206" t="s">
        <v>45</v>
      </c>
      <c r="O206" t="str">
        <f>TEXT(TBL_Employees[[#This Row],[Exit Date]],"YYYY")</f>
        <v/>
      </c>
      <c r="P206" s="1" t="s">
        <v>21</v>
      </c>
      <c r="Q206" s="13">
        <f>TBL_Employees[[#This Row],[Annual Salary]]+TBL_Employees[[#This Row],[Annual Salary]]*TBL_Employees[[#This Row],[Bonus %]]</f>
        <v>223456.41999999998</v>
      </c>
      <c r="R206">
        <f>TBL_Employees[[#This Row],[Annual Salary]]*TBL_Employees[[#This Row],[Bonus %]]</f>
        <v>40295.42</v>
      </c>
      <c r="S206" s="9"/>
    </row>
    <row r="207" spans="1:19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t="str">
        <f>TEXT(TBL_Employees[[#This Row],[Hire Date]],"YYYY")</f>
        <v>1993</v>
      </c>
      <c r="J207" s="1">
        <v>34176</v>
      </c>
      <c r="K207" s="2">
        <v>69260</v>
      </c>
      <c r="L207" s="3">
        <v>0</v>
      </c>
      <c r="M207" t="s">
        <v>19</v>
      </c>
      <c r="N207" t="s">
        <v>39</v>
      </c>
      <c r="O207" t="str">
        <f>TEXT(TBL_Employees[[#This Row],[Exit Date]],"YYYY")</f>
        <v/>
      </c>
      <c r="P207" s="1" t="s">
        <v>21</v>
      </c>
      <c r="Q207" s="13">
        <f>TBL_Employees[[#This Row],[Annual Salary]]+TBL_Employees[[#This Row],[Annual Salary]]*TBL_Employees[[#This Row],[Bonus %]]</f>
        <v>69260</v>
      </c>
      <c r="R207">
        <f>TBL_Employees[[#This Row],[Annual Salary]]*TBL_Employees[[#This Row],[Bonus %]]</f>
        <v>0</v>
      </c>
      <c r="S207" s="9"/>
    </row>
    <row r="208" spans="1:19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t="str">
        <f>TEXT(TBL_Employees[[#This Row],[Hire Date]],"YYYY")</f>
        <v>1999</v>
      </c>
      <c r="J208" s="1">
        <v>36442</v>
      </c>
      <c r="K208" s="2">
        <v>95639</v>
      </c>
      <c r="L208" s="3">
        <v>0</v>
      </c>
      <c r="M208" t="s">
        <v>19</v>
      </c>
      <c r="N208" t="s">
        <v>25</v>
      </c>
      <c r="O208" t="str">
        <f>TEXT(TBL_Employees[[#This Row],[Exit Date]],"YYYY")</f>
        <v/>
      </c>
      <c r="P208" s="1" t="s">
        <v>21</v>
      </c>
      <c r="Q208" s="13">
        <f>TBL_Employees[[#This Row],[Annual Salary]]+TBL_Employees[[#This Row],[Annual Salary]]*TBL_Employees[[#This Row],[Bonus %]]</f>
        <v>95639</v>
      </c>
      <c r="R208">
        <f>TBL_Employees[[#This Row],[Annual Salary]]*TBL_Employees[[#This Row],[Bonus %]]</f>
        <v>0</v>
      </c>
      <c r="S208" s="9"/>
    </row>
    <row r="209" spans="1:19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t="str">
        <f>TEXT(TBL_Employees[[#This Row],[Hire Date]],"YYYY")</f>
        <v>2004</v>
      </c>
      <c r="J209" s="1">
        <v>38168</v>
      </c>
      <c r="K209" s="2">
        <v>120660</v>
      </c>
      <c r="L209" s="3">
        <v>7.0000000000000007E-2</v>
      </c>
      <c r="M209" t="s">
        <v>33</v>
      </c>
      <c r="N209" t="s">
        <v>34</v>
      </c>
      <c r="O209" t="str">
        <f>TEXT(TBL_Employees[[#This Row],[Exit Date]],"YYYY")</f>
        <v/>
      </c>
      <c r="P209" s="1" t="s">
        <v>21</v>
      </c>
      <c r="Q209" s="13">
        <f>TBL_Employees[[#This Row],[Annual Salary]]+TBL_Employees[[#This Row],[Annual Salary]]*TBL_Employees[[#This Row],[Bonus %]]</f>
        <v>129106.2</v>
      </c>
      <c r="R209">
        <f>TBL_Employees[[#This Row],[Annual Salary]]*TBL_Employees[[#This Row],[Bonus %]]</f>
        <v>8446.2000000000007</v>
      </c>
      <c r="S209" s="9"/>
    </row>
    <row r="210" spans="1:19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t="str">
        <f>TEXT(TBL_Employees[[#This Row],[Hire Date]],"YYYY")</f>
        <v>2021</v>
      </c>
      <c r="J210" s="1">
        <v>44556</v>
      </c>
      <c r="K210" s="2">
        <v>75119</v>
      </c>
      <c r="L210" s="3">
        <v>0</v>
      </c>
      <c r="M210" t="s">
        <v>19</v>
      </c>
      <c r="N210" t="s">
        <v>20</v>
      </c>
      <c r="O210" t="str">
        <f>TEXT(TBL_Employees[[#This Row],[Exit Date]],"YYYY")</f>
        <v/>
      </c>
      <c r="P210" s="1" t="s">
        <v>21</v>
      </c>
      <c r="Q210" s="13">
        <f>TBL_Employees[[#This Row],[Annual Salary]]+TBL_Employees[[#This Row],[Annual Salary]]*TBL_Employees[[#This Row],[Bonus %]]</f>
        <v>75119</v>
      </c>
      <c r="R210">
        <f>TBL_Employees[[#This Row],[Annual Salary]]*TBL_Employees[[#This Row],[Bonus %]]</f>
        <v>0</v>
      </c>
      <c r="S210" s="9"/>
    </row>
    <row r="211" spans="1:19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t="str">
        <f>TEXT(TBL_Employees[[#This Row],[Hire Date]],"YYYY")</f>
        <v>2011</v>
      </c>
      <c r="J211" s="1">
        <v>40681</v>
      </c>
      <c r="K211" s="2">
        <v>192213</v>
      </c>
      <c r="L211" s="3">
        <v>0.4</v>
      </c>
      <c r="M211" t="s">
        <v>19</v>
      </c>
      <c r="N211" t="s">
        <v>20</v>
      </c>
      <c r="O211" t="str">
        <f>TEXT(TBL_Employees[[#This Row],[Exit Date]],"YYYY")</f>
        <v/>
      </c>
      <c r="P211" s="1" t="s">
        <v>21</v>
      </c>
      <c r="Q211" s="13">
        <f>TBL_Employees[[#This Row],[Annual Salary]]+TBL_Employees[[#This Row],[Annual Salary]]*TBL_Employees[[#This Row],[Bonus %]]</f>
        <v>269098.2</v>
      </c>
      <c r="R211">
        <f>TBL_Employees[[#This Row],[Annual Salary]]*TBL_Employees[[#This Row],[Bonus %]]</f>
        <v>76885.2</v>
      </c>
      <c r="S211" s="9"/>
    </row>
    <row r="212" spans="1:19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t="str">
        <f>TEXT(TBL_Employees[[#This Row],[Hire Date]],"YYYY")</f>
        <v>2014</v>
      </c>
      <c r="J212" s="1">
        <v>41769</v>
      </c>
      <c r="K212" s="2">
        <v>65047</v>
      </c>
      <c r="L212" s="3">
        <v>0</v>
      </c>
      <c r="M212" t="s">
        <v>52</v>
      </c>
      <c r="N212" t="s">
        <v>53</v>
      </c>
      <c r="O212" t="str">
        <f>TEXT(TBL_Employees[[#This Row],[Exit Date]],"YYYY")</f>
        <v/>
      </c>
      <c r="P212" s="1" t="s">
        <v>21</v>
      </c>
      <c r="Q212" s="13">
        <f>TBL_Employees[[#This Row],[Annual Salary]]+TBL_Employees[[#This Row],[Annual Salary]]*TBL_Employees[[#This Row],[Bonus %]]</f>
        <v>65047</v>
      </c>
      <c r="R212">
        <f>TBL_Employees[[#This Row],[Annual Salary]]*TBL_Employees[[#This Row],[Bonus %]]</f>
        <v>0</v>
      </c>
      <c r="S212" s="9"/>
    </row>
    <row r="213" spans="1:19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t="str">
        <f>TEXT(TBL_Employees[[#This Row],[Hire Date]],"YYYY")</f>
        <v>2017</v>
      </c>
      <c r="J213" s="1">
        <v>42810</v>
      </c>
      <c r="K213" s="2">
        <v>151413</v>
      </c>
      <c r="L213" s="3">
        <v>0.15</v>
      </c>
      <c r="M213" t="s">
        <v>19</v>
      </c>
      <c r="N213" t="s">
        <v>63</v>
      </c>
      <c r="O213" t="str">
        <f>TEXT(TBL_Employees[[#This Row],[Exit Date]],"YYYY")</f>
        <v/>
      </c>
      <c r="P213" s="1" t="s">
        <v>21</v>
      </c>
      <c r="Q213" s="13">
        <f>TBL_Employees[[#This Row],[Annual Salary]]+TBL_Employees[[#This Row],[Annual Salary]]*TBL_Employees[[#This Row],[Bonus %]]</f>
        <v>174124.95</v>
      </c>
      <c r="R213">
        <f>TBL_Employees[[#This Row],[Annual Salary]]*TBL_Employees[[#This Row],[Bonus %]]</f>
        <v>22711.95</v>
      </c>
      <c r="S213" s="9"/>
    </row>
    <row r="214" spans="1:19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t="str">
        <f>TEXT(TBL_Employees[[#This Row],[Hire Date]],"YYYY")</f>
        <v>2003</v>
      </c>
      <c r="J214" s="1">
        <v>37733</v>
      </c>
      <c r="K214" s="2">
        <v>76906</v>
      </c>
      <c r="L214" s="3">
        <v>0</v>
      </c>
      <c r="M214" t="s">
        <v>19</v>
      </c>
      <c r="N214" t="s">
        <v>63</v>
      </c>
      <c r="O214" t="str">
        <f>TEXT(TBL_Employees[[#This Row],[Exit Date]],"YYYY")</f>
        <v/>
      </c>
      <c r="P214" s="1" t="s">
        <v>21</v>
      </c>
      <c r="Q214" s="13">
        <f>TBL_Employees[[#This Row],[Annual Salary]]+TBL_Employees[[#This Row],[Annual Salary]]*TBL_Employees[[#This Row],[Bonus %]]</f>
        <v>76906</v>
      </c>
      <c r="R214">
        <f>TBL_Employees[[#This Row],[Annual Salary]]*TBL_Employees[[#This Row],[Bonus %]]</f>
        <v>0</v>
      </c>
      <c r="S214" s="9"/>
    </row>
    <row r="215" spans="1:19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t="str">
        <f>TEXT(TBL_Employees[[#This Row],[Hire Date]],"YYYY")</f>
        <v>1994</v>
      </c>
      <c r="J215" s="1">
        <v>34388</v>
      </c>
      <c r="K215" s="2">
        <v>122802</v>
      </c>
      <c r="L215" s="3">
        <v>0.05</v>
      </c>
      <c r="M215" t="s">
        <v>33</v>
      </c>
      <c r="N215" t="s">
        <v>74</v>
      </c>
      <c r="O215" t="str">
        <f>TEXT(TBL_Employees[[#This Row],[Exit Date]],"YYYY")</f>
        <v/>
      </c>
      <c r="P215" s="1" t="s">
        <v>21</v>
      </c>
      <c r="Q215" s="13">
        <f>TBL_Employees[[#This Row],[Annual Salary]]+TBL_Employees[[#This Row],[Annual Salary]]*TBL_Employees[[#This Row],[Bonus %]]</f>
        <v>128942.1</v>
      </c>
      <c r="R215">
        <f>TBL_Employees[[#This Row],[Annual Salary]]*TBL_Employees[[#This Row],[Bonus %]]</f>
        <v>6140.1</v>
      </c>
      <c r="S215" s="9"/>
    </row>
    <row r="216" spans="1:19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t="str">
        <f>TEXT(TBL_Employees[[#This Row],[Hire Date]],"YYYY")</f>
        <v>1998</v>
      </c>
      <c r="J216" s="1">
        <v>35990</v>
      </c>
      <c r="K216" s="2">
        <v>99091</v>
      </c>
      <c r="L216" s="3">
        <v>0</v>
      </c>
      <c r="M216" t="s">
        <v>19</v>
      </c>
      <c r="N216" t="s">
        <v>25</v>
      </c>
      <c r="O216" t="str">
        <f>TEXT(TBL_Employees[[#This Row],[Exit Date]],"YYYY")</f>
        <v/>
      </c>
      <c r="P216" s="1" t="s">
        <v>21</v>
      </c>
      <c r="Q216" s="13">
        <f>TBL_Employees[[#This Row],[Annual Salary]]+TBL_Employees[[#This Row],[Annual Salary]]*TBL_Employees[[#This Row],[Bonus %]]</f>
        <v>99091</v>
      </c>
      <c r="R216">
        <f>TBL_Employees[[#This Row],[Annual Salary]]*TBL_Employees[[#This Row],[Bonus %]]</f>
        <v>0</v>
      </c>
      <c r="S216" s="9"/>
    </row>
    <row r="217" spans="1:19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t="str">
        <f>TEXT(TBL_Employees[[#This Row],[Hire Date]],"YYYY")</f>
        <v>2008</v>
      </c>
      <c r="J217" s="1">
        <v>39506</v>
      </c>
      <c r="K217" s="2">
        <v>113987</v>
      </c>
      <c r="L217" s="3">
        <v>0</v>
      </c>
      <c r="M217" t="s">
        <v>52</v>
      </c>
      <c r="N217" t="s">
        <v>81</v>
      </c>
      <c r="O217" t="str">
        <f>TEXT(TBL_Employees[[#This Row],[Exit Date]],"YYYY")</f>
        <v/>
      </c>
      <c r="P217" s="1" t="s">
        <v>21</v>
      </c>
      <c r="Q217" s="13">
        <f>TBL_Employees[[#This Row],[Annual Salary]]+TBL_Employees[[#This Row],[Annual Salary]]*TBL_Employees[[#This Row],[Bonus %]]</f>
        <v>113987</v>
      </c>
      <c r="R217">
        <f>TBL_Employees[[#This Row],[Annual Salary]]*TBL_Employees[[#This Row],[Bonus %]]</f>
        <v>0</v>
      </c>
      <c r="S217" s="9"/>
    </row>
    <row r="218" spans="1:19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t="str">
        <f>TEXT(TBL_Employees[[#This Row],[Hire Date]],"YYYY")</f>
        <v>2020</v>
      </c>
      <c r="J218" s="1">
        <v>44078</v>
      </c>
      <c r="K218" s="2">
        <v>95045</v>
      </c>
      <c r="L218" s="3">
        <v>0</v>
      </c>
      <c r="M218" t="s">
        <v>19</v>
      </c>
      <c r="N218" t="s">
        <v>20</v>
      </c>
      <c r="O218" t="str">
        <f>TEXT(TBL_Employees[[#This Row],[Exit Date]],"YYYY")</f>
        <v/>
      </c>
      <c r="P218" s="1" t="s">
        <v>21</v>
      </c>
      <c r="Q218" s="13">
        <f>TBL_Employees[[#This Row],[Annual Salary]]+TBL_Employees[[#This Row],[Annual Salary]]*TBL_Employees[[#This Row],[Bonus %]]</f>
        <v>95045</v>
      </c>
      <c r="R218">
        <f>TBL_Employees[[#This Row],[Annual Salary]]*TBL_Employees[[#This Row],[Bonus %]]</f>
        <v>0</v>
      </c>
      <c r="S218" s="9"/>
    </row>
    <row r="219" spans="1:19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t="str">
        <f>TEXT(TBL_Employees[[#This Row],[Hire Date]],"YYYY")</f>
        <v>2017</v>
      </c>
      <c r="J219" s="1">
        <v>42740</v>
      </c>
      <c r="K219" s="2">
        <v>190401</v>
      </c>
      <c r="L219" s="3">
        <v>0.37</v>
      </c>
      <c r="M219" t="s">
        <v>19</v>
      </c>
      <c r="N219" t="s">
        <v>29</v>
      </c>
      <c r="O219" t="str">
        <f>TEXT(TBL_Employees[[#This Row],[Exit Date]],"YYYY")</f>
        <v/>
      </c>
      <c r="P219" s="1" t="s">
        <v>21</v>
      </c>
      <c r="Q219" s="13">
        <f>TBL_Employees[[#This Row],[Annual Salary]]+TBL_Employees[[#This Row],[Annual Salary]]*TBL_Employees[[#This Row],[Bonus %]]</f>
        <v>260849.37</v>
      </c>
      <c r="R219">
        <f>TBL_Employees[[#This Row],[Annual Salary]]*TBL_Employees[[#This Row],[Bonus %]]</f>
        <v>70448.37</v>
      </c>
      <c r="S219" s="9"/>
    </row>
    <row r="220" spans="1:19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t="str">
        <f>TEXT(TBL_Employees[[#This Row],[Hire Date]],"YYYY")</f>
        <v>2013</v>
      </c>
      <c r="J220" s="1">
        <v>41294</v>
      </c>
      <c r="K220" s="2">
        <v>86061</v>
      </c>
      <c r="L220" s="3">
        <v>0</v>
      </c>
      <c r="M220" t="s">
        <v>52</v>
      </c>
      <c r="N220" t="s">
        <v>66</v>
      </c>
      <c r="O220" t="str">
        <f>TEXT(TBL_Employees[[#This Row],[Exit Date]],"YYYY")</f>
        <v/>
      </c>
      <c r="P220" s="1" t="s">
        <v>21</v>
      </c>
      <c r="Q220" s="13">
        <f>TBL_Employees[[#This Row],[Annual Salary]]+TBL_Employees[[#This Row],[Annual Salary]]*TBL_Employees[[#This Row],[Bonus %]]</f>
        <v>86061</v>
      </c>
      <c r="R220">
        <f>TBL_Employees[[#This Row],[Annual Salary]]*TBL_Employees[[#This Row],[Bonus %]]</f>
        <v>0</v>
      </c>
      <c r="S220" s="9"/>
    </row>
    <row r="221" spans="1:19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t="str">
        <f>TEXT(TBL_Employees[[#This Row],[Hire Date]],"YYYY")</f>
        <v>2021</v>
      </c>
      <c r="J221" s="1">
        <v>44237</v>
      </c>
      <c r="K221" s="2">
        <v>79882</v>
      </c>
      <c r="L221" s="3">
        <v>0</v>
      </c>
      <c r="M221" t="s">
        <v>19</v>
      </c>
      <c r="N221" t="s">
        <v>39</v>
      </c>
      <c r="O221" t="str">
        <f>TEXT(TBL_Employees[[#This Row],[Exit Date]],"YYYY")</f>
        <v/>
      </c>
      <c r="P221" s="1" t="s">
        <v>21</v>
      </c>
      <c r="Q221" s="13">
        <f>TBL_Employees[[#This Row],[Annual Salary]]+TBL_Employees[[#This Row],[Annual Salary]]*TBL_Employees[[#This Row],[Bonus %]]</f>
        <v>79882</v>
      </c>
      <c r="R221">
        <f>TBL_Employees[[#This Row],[Annual Salary]]*TBL_Employees[[#This Row],[Bonus %]]</f>
        <v>0</v>
      </c>
      <c r="S221" s="9"/>
    </row>
    <row r="222" spans="1:19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t="str">
        <f>TEXT(TBL_Employees[[#This Row],[Hire Date]],"YYYY")</f>
        <v>2018</v>
      </c>
      <c r="J222" s="1">
        <v>43165</v>
      </c>
      <c r="K222" s="2">
        <v>255431</v>
      </c>
      <c r="L222" s="3">
        <v>0.36</v>
      </c>
      <c r="M222" t="s">
        <v>19</v>
      </c>
      <c r="N222" t="s">
        <v>29</v>
      </c>
      <c r="O222" t="str">
        <f>TEXT(TBL_Employees[[#This Row],[Exit Date]],"YYYY")</f>
        <v/>
      </c>
      <c r="P222" s="1" t="s">
        <v>21</v>
      </c>
      <c r="Q222" s="13">
        <f>TBL_Employees[[#This Row],[Annual Salary]]+TBL_Employees[[#This Row],[Annual Salary]]*TBL_Employees[[#This Row],[Bonus %]]</f>
        <v>347386.16000000003</v>
      </c>
      <c r="R222">
        <f>TBL_Employees[[#This Row],[Annual Salary]]*TBL_Employees[[#This Row],[Bonus %]]</f>
        <v>91955.16</v>
      </c>
      <c r="S222" s="9"/>
    </row>
    <row r="223" spans="1:19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t="str">
        <f>TEXT(TBL_Employees[[#This Row],[Hire Date]],"YYYY")</f>
        <v>2003</v>
      </c>
      <c r="J223" s="1">
        <v>37855</v>
      </c>
      <c r="K223" s="2">
        <v>82017</v>
      </c>
      <c r="L223" s="3">
        <v>0</v>
      </c>
      <c r="M223" t="s">
        <v>33</v>
      </c>
      <c r="N223" t="s">
        <v>60</v>
      </c>
      <c r="O223" t="str">
        <f>TEXT(TBL_Employees[[#This Row],[Exit Date]],"YYYY")</f>
        <v/>
      </c>
      <c r="P223" s="1" t="s">
        <v>21</v>
      </c>
      <c r="Q223" s="13">
        <f>TBL_Employees[[#This Row],[Annual Salary]]+TBL_Employees[[#This Row],[Annual Salary]]*TBL_Employees[[#This Row],[Bonus %]]</f>
        <v>82017</v>
      </c>
      <c r="R223">
        <f>TBL_Employees[[#This Row],[Annual Salary]]*TBL_Employees[[#This Row],[Bonus %]]</f>
        <v>0</v>
      </c>
      <c r="S223" s="9"/>
    </row>
    <row r="224" spans="1:19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t="str">
        <f>TEXT(TBL_Employees[[#This Row],[Hire Date]],"YYYY")</f>
        <v>2017</v>
      </c>
      <c r="J224" s="1">
        <v>42753</v>
      </c>
      <c r="K224" s="2">
        <v>53799</v>
      </c>
      <c r="L224" s="3">
        <v>0</v>
      </c>
      <c r="M224" t="s">
        <v>19</v>
      </c>
      <c r="N224" t="s">
        <v>29</v>
      </c>
      <c r="O224" t="str">
        <f>TEXT(TBL_Employees[[#This Row],[Exit Date]],"YYYY")</f>
        <v/>
      </c>
      <c r="P224" s="1" t="s">
        <v>21</v>
      </c>
      <c r="Q224" s="13">
        <f>TBL_Employees[[#This Row],[Annual Salary]]+TBL_Employees[[#This Row],[Annual Salary]]*TBL_Employees[[#This Row],[Bonus %]]</f>
        <v>53799</v>
      </c>
      <c r="R224">
        <f>TBL_Employees[[#This Row],[Annual Salary]]*TBL_Employees[[#This Row],[Bonus %]]</f>
        <v>0</v>
      </c>
      <c r="S224" s="9"/>
    </row>
    <row r="225" spans="1:19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t="str">
        <f>TEXT(TBL_Employees[[#This Row],[Hire Date]],"YYYY")</f>
        <v>2021</v>
      </c>
      <c r="J225" s="1">
        <v>44380</v>
      </c>
      <c r="K225" s="2">
        <v>82739</v>
      </c>
      <c r="L225" s="3">
        <v>0</v>
      </c>
      <c r="M225" t="s">
        <v>19</v>
      </c>
      <c r="N225" t="s">
        <v>39</v>
      </c>
      <c r="O225" t="str">
        <f>TEXT(TBL_Employees[[#This Row],[Exit Date]],"YYYY")</f>
        <v/>
      </c>
      <c r="P225" s="1" t="s">
        <v>21</v>
      </c>
      <c r="Q225" s="13">
        <f>TBL_Employees[[#This Row],[Annual Salary]]+TBL_Employees[[#This Row],[Annual Salary]]*TBL_Employees[[#This Row],[Bonus %]]</f>
        <v>82739</v>
      </c>
      <c r="R225">
        <f>TBL_Employees[[#This Row],[Annual Salary]]*TBL_Employees[[#This Row],[Bonus %]]</f>
        <v>0</v>
      </c>
      <c r="S225" s="9"/>
    </row>
    <row r="226" spans="1:19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t="str">
        <f>TEXT(TBL_Employees[[#This Row],[Hire Date]],"YYYY")</f>
        <v>2014</v>
      </c>
      <c r="J226" s="1">
        <v>41789</v>
      </c>
      <c r="K226" s="2">
        <v>99080</v>
      </c>
      <c r="L226" s="3">
        <v>0</v>
      </c>
      <c r="M226" t="s">
        <v>19</v>
      </c>
      <c r="N226" t="s">
        <v>20</v>
      </c>
      <c r="O226" t="str">
        <f>TEXT(TBL_Employees[[#This Row],[Exit Date]],"YYYY")</f>
        <v/>
      </c>
      <c r="P226" s="1" t="s">
        <v>21</v>
      </c>
      <c r="Q226" s="13">
        <f>TBL_Employees[[#This Row],[Annual Salary]]+TBL_Employees[[#This Row],[Annual Salary]]*TBL_Employees[[#This Row],[Bonus %]]</f>
        <v>99080</v>
      </c>
      <c r="R226">
        <f>TBL_Employees[[#This Row],[Annual Salary]]*TBL_Employees[[#This Row],[Bonus %]]</f>
        <v>0</v>
      </c>
      <c r="S226" s="9"/>
    </row>
    <row r="227" spans="1:19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t="str">
        <f>TEXT(TBL_Employees[[#This Row],[Hire Date]],"YYYY")</f>
        <v>2011</v>
      </c>
      <c r="J227" s="1">
        <v>40563</v>
      </c>
      <c r="K227" s="2">
        <v>96719</v>
      </c>
      <c r="L227" s="3">
        <v>0</v>
      </c>
      <c r="M227" t="s">
        <v>33</v>
      </c>
      <c r="N227" t="s">
        <v>34</v>
      </c>
      <c r="O227" t="str">
        <f>TEXT(TBL_Employees[[#This Row],[Exit Date]],"YYYY")</f>
        <v/>
      </c>
      <c r="P227" s="1" t="s">
        <v>21</v>
      </c>
      <c r="Q227" s="13">
        <f>TBL_Employees[[#This Row],[Annual Salary]]+TBL_Employees[[#This Row],[Annual Salary]]*TBL_Employees[[#This Row],[Bonus %]]</f>
        <v>96719</v>
      </c>
      <c r="R227">
        <f>TBL_Employees[[#This Row],[Annual Salary]]*TBL_Employees[[#This Row],[Bonus %]]</f>
        <v>0</v>
      </c>
      <c r="S227" s="9"/>
    </row>
    <row r="228" spans="1:19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t="str">
        <f>TEXT(TBL_Employees[[#This Row],[Hire Date]],"YYYY")</f>
        <v>2021</v>
      </c>
      <c r="J228" s="1">
        <v>44283</v>
      </c>
      <c r="K228" s="2">
        <v>180687</v>
      </c>
      <c r="L228" s="3">
        <v>0.19</v>
      </c>
      <c r="M228" t="s">
        <v>19</v>
      </c>
      <c r="N228" t="s">
        <v>39</v>
      </c>
      <c r="O228" t="str">
        <f>TEXT(TBL_Employees[[#This Row],[Exit Date]],"YYYY")</f>
        <v/>
      </c>
      <c r="P228" s="1" t="s">
        <v>21</v>
      </c>
      <c r="Q228" s="13">
        <f>TBL_Employees[[#This Row],[Annual Salary]]+TBL_Employees[[#This Row],[Annual Salary]]*TBL_Employees[[#This Row],[Bonus %]]</f>
        <v>215017.53</v>
      </c>
      <c r="R228">
        <f>TBL_Employees[[#This Row],[Annual Salary]]*TBL_Employees[[#This Row],[Bonus %]]</f>
        <v>34330.53</v>
      </c>
      <c r="S228" s="9"/>
    </row>
    <row r="229" spans="1:19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t="str">
        <f>TEXT(TBL_Employees[[#This Row],[Hire Date]],"YYYY")</f>
        <v>2001</v>
      </c>
      <c r="J229" s="1">
        <v>36993</v>
      </c>
      <c r="K229" s="2">
        <v>95743</v>
      </c>
      <c r="L229" s="3">
        <v>0.15</v>
      </c>
      <c r="M229" t="s">
        <v>19</v>
      </c>
      <c r="N229" t="s">
        <v>25</v>
      </c>
      <c r="O229" t="str">
        <f>TEXT(TBL_Employees[[#This Row],[Exit Date]],"YYYY")</f>
        <v>2010</v>
      </c>
      <c r="P229" s="1">
        <v>40193</v>
      </c>
      <c r="Q229" s="13">
        <f>TBL_Employees[[#This Row],[Annual Salary]]+TBL_Employees[[#This Row],[Annual Salary]]*TBL_Employees[[#This Row],[Bonus %]]</f>
        <v>110104.45</v>
      </c>
      <c r="R229">
        <f>TBL_Employees[[#This Row],[Annual Salary]]*TBL_Employees[[#This Row],[Bonus %]]</f>
        <v>14361.449999999999</v>
      </c>
      <c r="S229" s="9"/>
    </row>
    <row r="230" spans="1:19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t="str">
        <f>TEXT(TBL_Employees[[#This Row],[Hire Date]],"YYYY")</f>
        <v>2009</v>
      </c>
      <c r="J230" s="1">
        <v>40060</v>
      </c>
      <c r="K230" s="2">
        <v>89695</v>
      </c>
      <c r="L230" s="3">
        <v>0</v>
      </c>
      <c r="M230" t="s">
        <v>19</v>
      </c>
      <c r="N230" t="s">
        <v>25</v>
      </c>
      <c r="O230" t="str">
        <f>TEXT(TBL_Employees[[#This Row],[Exit Date]],"YYYY")</f>
        <v/>
      </c>
      <c r="P230" s="1" t="s">
        <v>21</v>
      </c>
      <c r="Q230" s="13">
        <f>TBL_Employees[[#This Row],[Annual Salary]]+TBL_Employees[[#This Row],[Annual Salary]]*TBL_Employees[[#This Row],[Bonus %]]</f>
        <v>89695</v>
      </c>
      <c r="R230">
        <f>TBL_Employees[[#This Row],[Annual Salary]]*TBL_Employees[[#This Row],[Bonus %]]</f>
        <v>0</v>
      </c>
      <c r="S230" s="9"/>
    </row>
    <row r="231" spans="1:19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t="str">
        <f>TEXT(TBL_Employees[[#This Row],[Hire Date]],"YYYY")</f>
        <v>1998</v>
      </c>
      <c r="J231" s="1">
        <v>35996</v>
      </c>
      <c r="K231" s="2">
        <v>122753</v>
      </c>
      <c r="L231" s="3">
        <v>0.09</v>
      </c>
      <c r="M231" t="s">
        <v>33</v>
      </c>
      <c r="N231" t="s">
        <v>80</v>
      </c>
      <c r="O231" t="str">
        <f>TEXT(TBL_Employees[[#This Row],[Exit Date]],"YYYY")</f>
        <v/>
      </c>
      <c r="P231" s="1" t="s">
        <v>21</v>
      </c>
      <c r="Q231" s="13">
        <f>TBL_Employees[[#This Row],[Annual Salary]]+TBL_Employees[[#This Row],[Annual Salary]]*TBL_Employees[[#This Row],[Bonus %]]</f>
        <v>133800.76999999999</v>
      </c>
      <c r="R231">
        <f>TBL_Employees[[#This Row],[Annual Salary]]*TBL_Employees[[#This Row],[Bonus %]]</f>
        <v>11047.77</v>
      </c>
      <c r="S231" s="9"/>
    </row>
    <row r="232" spans="1:19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t="str">
        <f>TEXT(TBL_Employees[[#This Row],[Hire Date]],"YYYY")</f>
        <v>2015</v>
      </c>
      <c r="J232" s="1">
        <v>42078</v>
      </c>
      <c r="K232" s="2">
        <v>93734</v>
      </c>
      <c r="L232" s="3">
        <v>0</v>
      </c>
      <c r="M232" t="s">
        <v>19</v>
      </c>
      <c r="N232" t="s">
        <v>39</v>
      </c>
      <c r="O232" t="str">
        <f>TEXT(TBL_Employees[[#This Row],[Exit Date]],"YYYY")</f>
        <v/>
      </c>
      <c r="P232" s="1" t="s">
        <v>21</v>
      </c>
      <c r="Q232" s="13">
        <f>TBL_Employees[[#This Row],[Annual Salary]]+TBL_Employees[[#This Row],[Annual Salary]]*TBL_Employees[[#This Row],[Bonus %]]</f>
        <v>93734</v>
      </c>
      <c r="R232">
        <f>TBL_Employees[[#This Row],[Annual Salary]]*TBL_Employees[[#This Row],[Bonus %]]</f>
        <v>0</v>
      </c>
      <c r="S232" s="9"/>
    </row>
    <row r="233" spans="1:19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t="str">
        <f>TEXT(TBL_Employees[[#This Row],[Hire Date]],"YYYY")</f>
        <v>2017</v>
      </c>
      <c r="J233" s="1">
        <v>42867</v>
      </c>
      <c r="K233" s="2">
        <v>52069</v>
      </c>
      <c r="L233" s="3">
        <v>0</v>
      </c>
      <c r="M233" t="s">
        <v>33</v>
      </c>
      <c r="N233" t="s">
        <v>80</v>
      </c>
      <c r="O233" t="str">
        <f>TEXT(TBL_Employees[[#This Row],[Exit Date]],"YYYY")</f>
        <v/>
      </c>
      <c r="P233" s="1" t="s">
        <v>21</v>
      </c>
      <c r="Q233" s="13">
        <f>TBL_Employees[[#This Row],[Annual Salary]]+TBL_Employees[[#This Row],[Annual Salary]]*TBL_Employees[[#This Row],[Bonus %]]</f>
        <v>52069</v>
      </c>
      <c r="R233">
        <f>TBL_Employees[[#This Row],[Annual Salary]]*TBL_Employees[[#This Row],[Bonus %]]</f>
        <v>0</v>
      </c>
      <c r="S233" s="9"/>
    </row>
    <row r="234" spans="1:19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t="str">
        <f>TEXT(TBL_Employees[[#This Row],[Hire Date]],"YYYY")</f>
        <v>2020</v>
      </c>
      <c r="J234" s="1">
        <v>44181</v>
      </c>
      <c r="K234" s="2">
        <v>258426</v>
      </c>
      <c r="L234" s="3">
        <v>0.4</v>
      </c>
      <c r="M234" t="s">
        <v>52</v>
      </c>
      <c r="N234" t="s">
        <v>66</v>
      </c>
      <c r="O234" t="str">
        <f>TEXT(TBL_Employees[[#This Row],[Exit Date]],"YYYY")</f>
        <v/>
      </c>
      <c r="P234" s="1" t="s">
        <v>21</v>
      </c>
      <c r="Q234" s="13">
        <f>TBL_Employees[[#This Row],[Annual Salary]]+TBL_Employees[[#This Row],[Annual Salary]]*TBL_Employees[[#This Row],[Bonus %]]</f>
        <v>361796.4</v>
      </c>
      <c r="R234">
        <f>TBL_Employees[[#This Row],[Annual Salary]]*TBL_Employees[[#This Row],[Bonus %]]</f>
        <v>103370.40000000001</v>
      </c>
      <c r="S234" s="9"/>
    </row>
    <row r="235" spans="1:19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t="str">
        <f>TEXT(TBL_Employees[[#This Row],[Hire Date]],"YYYY")</f>
        <v>1995</v>
      </c>
      <c r="J235" s="1">
        <v>34746</v>
      </c>
      <c r="K235" s="2">
        <v>125375</v>
      </c>
      <c r="L235" s="3">
        <v>0.09</v>
      </c>
      <c r="M235" t="s">
        <v>19</v>
      </c>
      <c r="N235" t="s">
        <v>20</v>
      </c>
      <c r="O235" t="str">
        <f>TEXT(TBL_Employees[[#This Row],[Exit Date]],"YYYY")</f>
        <v/>
      </c>
      <c r="P235" s="1" t="s">
        <v>21</v>
      </c>
      <c r="Q235" s="13">
        <f>TBL_Employees[[#This Row],[Annual Salary]]+TBL_Employees[[#This Row],[Annual Salary]]*TBL_Employees[[#This Row],[Bonus %]]</f>
        <v>136658.75</v>
      </c>
      <c r="R235">
        <f>TBL_Employees[[#This Row],[Annual Salary]]*TBL_Employees[[#This Row],[Bonus %]]</f>
        <v>11283.75</v>
      </c>
      <c r="S235" s="9"/>
    </row>
    <row r="236" spans="1:19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t="str">
        <f>TEXT(TBL_Employees[[#This Row],[Hire Date]],"YYYY")</f>
        <v>2021</v>
      </c>
      <c r="J236" s="1">
        <v>44235</v>
      </c>
      <c r="K236" s="2">
        <v>198243</v>
      </c>
      <c r="L236" s="3">
        <v>0.31</v>
      </c>
      <c r="M236" t="s">
        <v>19</v>
      </c>
      <c r="N236" t="s">
        <v>45</v>
      </c>
      <c r="O236" t="str">
        <f>TEXT(TBL_Employees[[#This Row],[Exit Date]],"YYYY")</f>
        <v/>
      </c>
      <c r="P236" s="1" t="s">
        <v>21</v>
      </c>
      <c r="Q236" s="13">
        <f>TBL_Employees[[#This Row],[Annual Salary]]+TBL_Employees[[#This Row],[Annual Salary]]*TBL_Employees[[#This Row],[Bonus %]]</f>
        <v>259698.33000000002</v>
      </c>
      <c r="R236">
        <f>TBL_Employees[[#This Row],[Annual Salary]]*TBL_Employees[[#This Row],[Bonus %]]</f>
        <v>61455.33</v>
      </c>
      <c r="S236" s="9"/>
    </row>
    <row r="237" spans="1:19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t="str">
        <f>TEXT(TBL_Employees[[#This Row],[Hire Date]],"YYYY")</f>
        <v>2017</v>
      </c>
      <c r="J237" s="1">
        <v>43062</v>
      </c>
      <c r="K237" s="2">
        <v>96023</v>
      </c>
      <c r="L237" s="3">
        <v>0</v>
      </c>
      <c r="M237" t="s">
        <v>19</v>
      </c>
      <c r="N237" t="s">
        <v>45</v>
      </c>
      <c r="O237" t="str">
        <f>TEXT(TBL_Employees[[#This Row],[Exit Date]],"YYYY")</f>
        <v/>
      </c>
      <c r="P237" s="1" t="s">
        <v>21</v>
      </c>
      <c r="Q237" s="13">
        <f>TBL_Employees[[#This Row],[Annual Salary]]+TBL_Employees[[#This Row],[Annual Salary]]*TBL_Employees[[#This Row],[Bonus %]]</f>
        <v>96023</v>
      </c>
      <c r="R237">
        <f>TBL_Employees[[#This Row],[Annual Salary]]*TBL_Employees[[#This Row],[Bonus %]]</f>
        <v>0</v>
      </c>
      <c r="S237" s="9"/>
    </row>
    <row r="238" spans="1:19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t="str">
        <f>TEXT(TBL_Employees[[#This Row],[Hire Date]],"YYYY")</f>
        <v>2012</v>
      </c>
      <c r="J238" s="1">
        <v>41085</v>
      </c>
      <c r="K238" s="2">
        <v>83066</v>
      </c>
      <c r="L238" s="3">
        <v>0</v>
      </c>
      <c r="M238" t="s">
        <v>19</v>
      </c>
      <c r="N238" t="s">
        <v>20</v>
      </c>
      <c r="O238" t="str">
        <f>TEXT(TBL_Employees[[#This Row],[Exit Date]],"YYYY")</f>
        <v>2013</v>
      </c>
      <c r="P238" s="1">
        <v>41430</v>
      </c>
      <c r="Q238" s="13">
        <f>TBL_Employees[[#This Row],[Annual Salary]]+TBL_Employees[[#This Row],[Annual Salary]]*TBL_Employees[[#This Row],[Bonus %]]</f>
        <v>83066</v>
      </c>
      <c r="R238">
        <f>TBL_Employees[[#This Row],[Annual Salary]]*TBL_Employees[[#This Row],[Bonus %]]</f>
        <v>0</v>
      </c>
      <c r="S238" s="9"/>
    </row>
    <row r="239" spans="1:19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t="str">
        <f>TEXT(TBL_Employees[[#This Row],[Hire Date]],"YYYY")</f>
        <v>2014</v>
      </c>
      <c r="J239" s="1">
        <v>41773</v>
      </c>
      <c r="K239" s="2">
        <v>61216</v>
      </c>
      <c r="L239" s="3">
        <v>0</v>
      </c>
      <c r="M239" t="s">
        <v>19</v>
      </c>
      <c r="N239" t="s">
        <v>63</v>
      </c>
      <c r="O239" t="str">
        <f>TEXT(TBL_Employees[[#This Row],[Exit Date]],"YYYY")</f>
        <v/>
      </c>
      <c r="P239" s="1" t="s">
        <v>21</v>
      </c>
      <c r="Q239" s="13">
        <f>TBL_Employees[[#This Row],[Annual Salary]]+TBL_Employees[[#This Row],[Annual Salary]]*TBL_Employees[[#This Row],[Bonus %]]</f>
        <v>61216</v>
      </c>
      <c r="R239">
        <f>TBL_Employees[[#This Row],[Annual Salary]]*TBL_Employees[[#This Row],[Bonus %]]</f>
        <v>0</v>
      </c>
      <c r="S239" s="9"/>
    </row>
    <row r="240" spans="1:19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t="str">
        <f>TEXT(TBL_Employees[[#This Row],[Hire Date]],"YYYY")</f>
        <v>2013</v>
      </c>
      <c r="J240" s="1">
        <v>41315</v>
      </c>
      <c r="K240" s="2">
        <v>144231</v>
      </c>
      <c r="L240" s="3">
        <v>0.14000000000000001</v>
      </c>
      <c r="M240" t="s">
        <v>19</v>
      </c>
      <c r="N240" t="s">
        <v>29</v>
      </c>
      <c r="O240" t="str">
        <f>TEXT(TBL_Employees[[#This Row],[Exit Date]],"YYYY")</f>
        <v>2020</v>
      </c>
      <c r="P240" s="1">
        <v>44029</v>
      </c>
      <c r="Q240" s="13">
        <f>TBL_Employees[[#This Row],[Annual Salary]]+TBL_Employees[[#This Row],[Annual Salary]]*TBL_Employees[[#This Row],[Bonus %]]</f>
        <v>164423.34</v>
      </c>
      <c r="R240">
        <f>TBL_Employees[[#This Row],[Annual Salary]]*TBL_Employees[[#This Row],[Bonus %]]</f>
        <v>20192.34</v>
      </c>
      <c r="S240" s="9"/>
    </row>
    <row r="241" spans="1:19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t="str">
        <f>TEXT(TBL_Employees[[#This Row],[Hire Date]],"YYYY")</f>
        <v>2007</v>
      </c>
      <c r="J241" s="1">
        <v>39379</v>
      </c>
      <c r="K241" s="2">
        <v>51630</v>
      </c>
      <c r="L241" s="3">
        <v>0</v>
      </c>
      <c r="M241" t="s">
        <v>33</v>
      </c>
      <c r="N241" t="s">
        <v>60</v>
      </c>
      <c r="O241" t="str">
        <f>TEXT(TBL_Employees[[#This Row],[Exit Date]],"YYYY")</f>
        <v/>
      </c>
      <c r="P241" s="1" t="s">
        <v>21</v>
      </c>
      <c r="Q241" s="13">
        <f>TBL_Employees[[#This Row],[Annual Salary]]+TBL_Employees[[#This Row],[Annual Salary]]*TBL_Employees[[#This Row],[Bonus %]]</f>
        <v>51630</v>
      </c>
      <c r="R241">
        <f>TBL_Employees[[#This Row],[Annual Salary]]*TBL_Employees[[#This Row],[Bonus %]]</f>
        <v>0</v>
      </c>
      <c r="S241" s="9"/>
    </row>
    <row r="242" spans="1:19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t="str">
        <f>TEXT(TBL_Employees[[#This Row],[Hire Date]],"YYYY")</f>
        <v>2013</v>
      </c>
      <c r="J242" s="1">
        <v>41594</v>
      </c>
      <c r="K242" s="2">
        <v>124129</v>
      </c>
      <c r="L242" s="3">
        <v>0.15</v>
      </c>
      <c r="M242" t="s">
        <v>52</v>
      </c>
      <c r="N242" t="s">
        <v>53</v>
      </c>
      <c r="O242" t="str">
        <f>TEXT(TBL_Employees[[#This Row],[Exit Date]],"YYYY")</f>
        <v/>
      </c>
      <c r="P242" s="1" t="s">
        <v>21</v>
      </c>
      <c r="Q242" s="13">
        <f>TBL_Employees[[#This Row],[Annual Salary]]+TBL_Employees[[#This Row],[Annual Salary]]*TBL_Employees[[#This Row],[Bonus %]]</f>
        <v>142748.35</v>
      </c>
      <c r="R242">
        <f>TBL_Employees[[#This Row],[Annual Salary]]*TBL_Employees[[#This Row],[Bonus %]]</f>
        <v>18619.349999999999</v>
      </c>
      <c r="S242" s="9"/>
    </row>
    <row r="243" spans="1:19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t="str">
        <f>TEXT(TBL_Employees[[#This Row],[Hire Date]],"YYYY")</f>
        <v>2009</v>
      </c>
      <c r="J243" s="1">
        <v>39912</v>
      </c>
      <c r="K243" s="2">
        <v>60055</v>
      </c>
      <c r="L243" s="3">
        <v>0</v>
      </c>
      <c r="M243" t="s">
        <v>19</v>
      </c>
      <c r="N243" t="s">
        <v>63</v>
      </c>
      <c r="O243" t="str">
        <f>TEXT(TBL_Employees[[#This Row],[Exit Date]],"YYYY")</f>
        <v/>
      </c>
      <c r="P243" s="1" t="s">
        <v>21</v>
      </c>
      <c r="Q243" s="13">
        <f>TBL_Employees[[#This Row],[Annual Salary]]+TBL_Employees[[#This Row],[Annual Salary]]*TBL_Employees[[#This Row],[Bonus %]]</f>
        <v>60055</v>
      </c>
      <c r="R243">
        <f>TBL_Employees[[#This Row],[Annual Salary]]*TBL_Employees[[#This Row],[Bonus %]]</f>
        <v>0</v>
      </c>
      <c r="S243" s="9"/>
    </row>
    <row r="244" spans="1:19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t="str">
        <f>TEXT(TBL_Employees[[#This Row],[Hire Date]],"YYYY")</f>
        <v>2020</v>
      </c>
      <c r="J244" s="1">
        <v>44069</v>
      </c>
      <c r="K244" s="2">
        <v>189290</v>
      </c>
      <c r="L244" s="3">
        <v>0.22</v>
      </c>
      <c r="M244" t="s">
        <v>52</v>
      </c>
      <c r="N244" t="s">
        <v>53</v>
      </c>
      <c r="O244" t="str">
        <f>TEXT(TBL_Employees[[#This Row],[Exit Date]],"YYYY")</f>
        <v>2020</v>
      </c>
      <c r="P244" s="1">
        <v>44099</v>
      </c>
      <c r="Q244" s="13">
        <f>TBL_Employees[[#This Row],[Annual Salary]]+TBL_Employees[[#This Row],[Annual Salary]]*TBL_Employees[[#This Row],[Bonus %]]</f>
        <v>230933.8</v>
      </c>
      <c r="R244">
        <f>TBL_Employees[[#This Row],[Annual Salary]]*TBL_Employees[[#This Row],[Bonus %]]</f>
        <v>41643.800000000003</v>
      </c>
      <c r="S244" s="9"/>
    </row>
    <row r="245" spans="1:19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t="str">
        <f>TEXT(TBL_Employees[[#This Row],[Hire Date]],"YYYY")</f>
        <v>2008</v>
      </c>
      <c r="J245" s="1">
        <v>39568</v>
      </c>
      <c r="K245" s="2">
        <v>182202</v>
      </c>
      <c r="L245" s="3">
        <v>0.3</v>
      </c>
      <c r="M245" t="s">
        <v>19</v>
      </c>
      <c r="N245" t="s">
        <v>25</v>
      </c>
      <c r="O245" t="str">
        <f>TEXT(TBL_Employees[[#This Row],[Exit Date]],"YYYY")</f>
        <v/>
      </c>
      <c r="P245" s="1" t="s">
        <v>21</v>
      </c>
      <c r="Q245" s="13">
        <f>TBL_Employees[[#This Row],[Annual Salary]]+TBL_Employees[[#This Row],[Annual Salary]]*TBL_Employees[[#This Row],[Bonus %]]</f>
        <v>236862.6</v>
      </c>
      <c r="R245">
        <f>TBL_Employees[[#This Row],[Annual Salary]]*TBL_Employees[[#This Row],[Bonus %]]</f>
        <v>54660.6</v>
      </c>
      <c r="S245" s="9"/>
    </row>
    <row r="246" spans="1:19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t="str">
        <f>TEXT(TBL_Employees[[#This Row],[Hire Date]],"YYYY")</f>
        <v>2006</v>
      </c>
      <c r="J246" s="1">
        <v>38748</v>
      </c>
      <c r="K246" s="2">
        <v>117518</v>
      </c>
      <c r="L246" s="3">
        <v>7.0000000000000007E-2</v>
      </c>
      <c r="M246" t="s">
        <v>19</v>
      </c>
      <c r="N246" t="s">
        <v>63</v>
      </c>
      <c r="O246" t="str">
        <f>TEXT(TBL_Employees[[#This Row],[Exit Date]],"YYYY")</f>
        <v/>
      </c>
      <c r="P246" s="1" t="s">
        <v>21</v>
      </c>
      <c r="Q246" s="13">
        <f>TBL_Employees[[#This Row],[Annual Salary]]+TBL_Employees[[#This Row],[Annual Salary]]*TBL_Employees[[#This Row],[Bonus %]]</f>
        <v>125744.26</v>
      </c>
      <c r="R246">
        <f>TBL_Employees[[#This Row],[Annual Salary]]*TBL_Employees[[#This Row],[Bonus %]]</f>
        <v>8226.26</v>
      </c>
      <c r="S246" s="9"/>
    </row>
    <row r="247" spans="1:19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t="str">
        <f>TEXT(TBL_Employees[[#This Row],[Hire Date]],"YYYY")</f>
        <v>2013</v>
      </c>
      <c r="J247" s="1">
        <v>41329</v>
      </c>
      <c r="K247" s="2">
        <v>157474</v>
      </c>
      <c r="L247" s="3">
        <v>0.11</v>
      </c>
      <c r="M247" t="s">
        <v>52</v>
      </c>
      <c r="N247" t="s">
        <v>66</v>
      </c>
      <c r="O247" t="str">
        <f>TEXT(TBL_Employees[[#This Row],[Exit Date]],"YYYY")</f>
        <v/>
      </c>
      <c r="P247" s="1" t="s">
        <v>21</v>
      </c>
      <c r="Q247" s="13">
        <f>TBL_Employees[[#This Row],[Annual Salary]]+TBL_Employees[[#This Row],[Annual Salary]]*TBL_Employees[[#This Row],[Bonus %]]</f>
        <v>174796.14</v>
      </c>
      <c r="R247">
        <f>TBL_Employees[[#This Row],[Annual Salary]]*TBL_Employees[[#This Row],[Bonus %]]</f>
        <v>17322.14</v>
      </c>
      <c r="S247" s="9"/>
    </row>
    <row r="248" spans="1:19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t="str">
        <f>TEXT(TBL_Employees[[#This Row],[Hire Date]],"YYYY")</f>
        <v>2008</v>
      </c>
      <c r="J248" s="1">
        <v>39544</v>
      </c>
      <c r="K248" s="2">
        <v>126856</v>
      </c>
      <c r="L248" s="3">
        <v>0.06</v>
      </c>
      <c r="M248" t="s">
        <v>19</v>
      </c>
      <c r="N248" t="s">
        <v>29</v>
      </c>
      <c r="O248" t="str">
        <f>TEXT(TBL_Employees[[#This Row],[Exit Date]],"YYYY")</f>
        <v/>
      </c>
      <c r="P248" s="1" t="s">
        <v>21</v>
      </c>
      <c r="Q248" s="13">
        <f>TBL_Employees[[#This Row],[Annual Salary]]+TBL_Employees[[#This Row],[Annual Salary]]*TBL_Employees[[#This Row],[Bonus %]]</f>
        <v>134467.35999999999</v>
      </c>
      <c r="R248">
        <f>TBL_Employees[[#This Row],[Annual Salary]]*TBL_Employees[[#This Row],[Bonus %]]</f>
        <v>7611.36</v>
      </c>
      <c r="S248" s="9"/>
    </row>
    <row r="249" spans="1:19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t="str">
        <f>TEXT(TBL_Employees[[#This Row],[Hire Date]],"YYYY")</f>
        <v>2001</v>
      </c>
      <c r="J249" s="1">
        <v>36983</v>
      </c>
      <c r="K249" s="2">
        <v>129124</v>
      </c>
      <c r="L249" s="3">
        <v>0.12</v>
      </c>
      <c r="M249" t="s">
        <v>33</v>
      </c>
      <c r="N249" t="s">
        <v>74</v>
      </c>
      <c r="O249" t="str">
        <f>TEXT(TBL_Employees[[#This Row],[Exit Date]],"YYYY")</f>
        <v/>
      </c>
      <c r="P249" s="1" t="s">
        <v>21</v>
      </c>
      <c r="Q249" s="13">
        <f>TBL_Employees[[#This Row],[Annual Salary]]+TBL_Employees[[#This Row],[Annual Salary]]*TBL_Employees[[#This Row],[Bonus %]]</f>
        <v>144618.88</v>
      </c>
      <c r="R249">
        <f>TBL_Employees[[#This Row],[Annual Salary]]*TBL_Employees[[#This Row],[Bonus %]]</f>
        <v>15494.88</v>
      </c>
      <c r="S249" s="9"/>
    </row>
    <row r="250" spans="1:19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t="str">
        <f>TEXT(TBL_Employees[[#This Row],[Hire Date]],"YYYY")</f>
        <v>2002</v>
      </c>
      <c r="J250" s="1">
        <v>37316</v>
      </c>
      <c r="K250" s="2">
        <v>165181</v>
      </c>
      <c r="L250" s="3">
        <v>0.16</v>
      </c>
      <c r="M250" t="s">
        <v>19</v>
      </c>
      <c r="N250" t="s">
        <v>63</v>
      </c>
      <c r="O250" t="str">
        <f>TEXT(TBL_Employees[[#This Row],[Exit Date]],"YYYY")</f>
        <v/>
      </c>
      <c r="P250" s="1" t="s">
        <v>21</v>
      </c>
      <c r="Q250" s="13">
        <f>TBL_Employees[[#This Row],[Annual Salary]]+TBL_Employees[[#This Row],[Annual Salary]]*TBL_Employees[[#This Row],[Bonus %]]</f>
        <v>191609.96</v>
      </c>
      <c r="R250">
        <f>TBL_Employees[[#This Row],[Annual Salary]]*TBL_Employees[[#This Row],[Bonus %]]</f>
        <v>26428.959999999999</v>
      </c>
      <c r="S250" s="9"/>
    </row>
    <row r="251" spans="1:19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t="str">
        <f>TEXT(TBL_Employees[[#This Row],[Hire Date]],"YYYY")</f>
        <v>2004</v>
      </c>
      <c r="J251" s="1">
        <v>38004</v>
      </c>
      <c r="K251" s="2">
        <v>247939</v>
      </c>
      <c r="L251" s="3">
        <v>0.35</v>
      </c>
      <c r="M251" t="s">
        <v>52</v>
      </c>
      <c r="N251" t="s">
        <v>66</v>
      </c>
      <c r="O251" t="str">
        <f>TEXT(TBL_Employees[[#This Row],[Exit Date]],"YYYY")</f>
        <v/>
      </c>
      <c r="P251" s="1" t="s">
        <v>21</v>
      </c>
      <c r="Q251" s="13">
        <f>TBL_Employees[[#This Row],[Annual Salary]]+TBL_Employees[[#This Row],[Annual Salary]]*TBL_Employees[[#This Row],[Bonus %]]</f>
        <v>334717.65000000002</v>
      </c>
      <c r="R251">
        <f>TBL_Employees[[#This Row],[Annual Salary]]*TBL_Employees[[#This Row],[Bonus %]]</f>
        <v>86778.65</v>
      </c>
      <c r="S251" s="9"/>
    </row>
    <row r="252" spans="1:19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t="str">
        <f>TEXT(TBL_Employees[[#This Row],[Hire Date]],"YYYY")</f>
        <v>2017</v>
      </c>
      <c r="J252" s="1">
        <v>42972</v>
      </c>
      <c r="K252" s="2">
        <v>169509</v>
      </c>
      <c r="L252" s="3">
        <v>0.18</v>
      </c>
      <c r="M252" t="s">
        <v>52</v>
      </c>
      <c r="N252" t="s">
        <v>81</v>
      </c>
      <c r="O252" t="str">
        <f>TEXT(TBL_Employees[[#This Row],[Exit Date]],"YYYY")</f>
        <v/>
      </c>
      <c r="P252" s="1" t="s">
        <v>21</v>
      </c>
      <c r="Q252" s="13">
        <f>TBL_Employees[[#This Row],[Annual Salary]]+TBL_Employees[[#This Row],[Annual Salary]]*TBL_Employees[[#This Row],[Bonus %]]</f>
        <v>200020.62</v>
      </c>
      <c r="R252">
        <f>TBL_Employees[[#This Row],[Annual Salary]]*TBL_Employees[[#This Row],[Bonus %]]</f>
        <v>30511.62</v>
      </c>
      <c r="S252" s="9"/>
    </row>
    <row r="253" spans="1:19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t="str">
        <f>TEXT(TBL_Employees[[#This Row],[Hire Date]],"YYYY")</f>
        <v>2011</v>
      </c>
      <c r="J253" s="1">
        <v>40552</v>
      </c>
      <c r="K253" s="2">
        <v>138521</v>
      </c>
      <c r="L253" s="3">
        <v>0.1</v>
      </c>
      <c r="M253" t="s">
        <v>19</v>
      </c>
      <c r="N253" t="s">
        <v>45</v>
      </c>
      <c r="O253" t="str">
        <f>TEXT(TBL_Employees[[#This Row],[Exit Date]],"YYYY")</f>
        <v/>
      </c>
      <c r="P253" s="1" t="s">
        <v>21</v>
      </c>
      <c r="Q253" s="13">
        <f>TBL_Employees[[#This Row],[Annual Salary]]+TBL_Employees[[#This Row],[Annual Salary]]*TBL_Employees[[#This Row],[Bonus %]]</f>
        <v>152373.1</v>
      </c>
      <c r="R253">
        <f>TBL_Employees[[#This Row],[Annual Salary]]*TBL_Employees[[#This Row],[Bonus %]]</f>
        <v>13852.1</v>
      </c>
      <c r="S253" s="9"/>
    </row>
    <row r="254" spans="1:19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t="str">
        <f>TEXT(TBL_Employees[[#This Row],[Hire Date]],"YYYY")</f>
        <v>2014</v>
      </c>
      <c r="J254" s="1">
        <v>41712</v>
      </c>
      <c r="K254" s="2">
        <v>113873</v>
      </c>
      <c r="L254" s="3">
        <v>0.11</v>
      </c>
      <c r="M254" t="s">
        <v>52</v>
      </c>
      <c r="N254" t="s">
        <v>66</v>
      </c>
      <c r="O254" t="str">
        <f>TEXT(TBL_Employees[[#This Row],[Exit Date]],"YYYY")</f>
        <v/>
      </c>
      <c r="P254" s="1" t="s">
        <v>21</v>
      </c>
      <c r="Q254" s="13">
        <f>TBL_Employees[[#This Row],[Annual Salary]]+TBL_Employees[[#This Row],[Annual Salary]]*TBL_Employees[[#This Row],[Bonus %]]</f>
        <v>126399.03</v>
      </c>
      <c r="R254">
        <f>TBL_Employees[[#This Row],[Annual Salary]]*TBL_Employees[[#This Row],[Bonus %]]</f>
        <v>12526.03</v>
      </c>
      <c r="S254" s="9"/>
    </row>
    <row r="255" spans="1:19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t="str">
        <f>TEXT(TBL_Employees[[#This Row],[Hire Date]],"YYYY")</f>
        <v>2018</v>
      </c>
      <c r="J255" s="1">
        <v>43229</v>
      </c>
      <c r="K255" s="2">
        <v>73317</v>
      </c>
      <c r="L255" s="3">
        <v>0</v>
      </c>
      <c r="M255" t="s">
        <v>19</v>
      </c>
      <c r="N255" t="s">
        <v>45</v>
      </c>
      <c r="O255" t="str">
        <f>TEXT(TBL_Employees[[#This Row],[Exit Date]],"YYYY")</f>
        <v/>
      </c>
      <c r="P255" s="1" t="s">
        <v>21</v>
      </c>
      <c r="Q255" s="13">
        <f>TBL_Employees[[#This Row],[Annual Salary]]+TBL_Employees[[#This Row],[Annual Salary]]*TBL_Employees[[#This Row],[Bonus %]]</f>
        <v>73317</v>
      </c>
      <c r="R255">
        <f>TBL_Employees[[#This Row],[Annual Salary]]*TBL_Employees[[#This Row],[Bonus %]]</f>
        <v>0</v>
      </c>
      <c r="S255" s="9"/>
    </row>
    <row r="256" spans="1:19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t="str">
        <f>TEXT(TBL_Employees[[#This Row],[Hire Date]],"YYYY")</f>
        <v>2013</v>
      </c>
      <c r="J256" s="1">
        <v>41451</v>
      </c>
      <c r="K256" s="2">
        <v>69096</v>
      </c>
      <c r="L256" s="3">
        <v>0</v>
      </c>
      <c r="M256" t="s">
        <v>19</v>
      </c>
      <c r="N256" t="s">
        <v>63</v>
      </c>
      <c r="O256" t="str">
        <f>TEXT(TBL_Employees[[#This Row],[Exit Date]],"YYYY")</f>
        <v/>
      </c>
      <c r="P256" s="1" t="s">
        <v>21</v>
      </c>
      <c r="Q256" s="13">
        <f>TBL_Employees[[#This Row],[Annual Salary]]+TBL_Employees[[#This Row],[Annual Salary]]*TBL_Employees[[#This Row],[Bonus %]]</f>
        <v>69096</v>
      </c>
      <c r="R256">
        <f>TBL_Employees[[#This Row],[Annual Salary]]*TBL_Employees[[#This Row],[Bonus %]]</f>
        <v>0</v>
      </c>
      <c r="S256" s="9"/>
    </row>
    <row r="257" spans="1:19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t="str">
        <f>TEXT(TBL_Employees[[#This Row],[Hire Date]],"YYYY")</f>
        <v>2005</v>
      </c>
      <c r="J257" s="1">
        <v>38454</v>
      </c>
      <c r="K257" s="2">
        <v>87158</v>
      </c>
      <c r="L257" s="3">
        <v>0</v>
      </c>
      <c r="M257" t="s">
        <v>52</v>
      </c>
      <c r="N257" t="s">
        <v>81</v>
      </c>
      <c r="O257" t="str">
        <f>TEXT(TBL_Employees[[#This Row],[Exit Date]],"YYYY")</f>
        <v/>
      </c>
      <c r="P257" s="1" t="s">
        <v>21</v>
      </c>
      <c r="Q257" s="13">
        <f>TBL_Employees[[#This Row],[Annual Salary]]+TBL_Employees[[#This Row],[Annual Salary]]*TBL_Employees[[#This Row],[Bonus %]]</f>
        <v>87158</v>
      </c>
      <c r="R257">
        <f>TBL_Employees[[#This Row],[Annual Salary]]*TBL_Employees[[#This Row],[Bonus %]]</f>
        <v>0</v>
      </c>
      <c r="S257" s="9"/>
    </row>
    <row r="258" spans="1:19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t="str">
        <f>TEXT(TBL_Employees[[#This Row],[Hire Date]],"YYYY")</f>
        <v>1992</v>
      </c>
      <c r="J258" s="1">
        <v>33875</v>
      </c>
      <c r="K258" s="2">
        <v>70778</v>
      </c>
      <c r="L258" s="3">
        <v>0</v>
      </c>
      <c r="M258" t="s">
        <v>19</v>
      </c>
      <c r="N258" t="s">
        <v>25</v>
      </c>
      <c r="O258" t="str">
        <f>TEXT(TBL_Employees[[#This Row],[Exit Date]],"YYYY")</f>
        <v/>
      </c>
      <c r="P258" s="1" t="s">
        <v>21</v>
      </c>
      <c r="Q258" s="13">
        <f>TBL_Employees[[#This Row],[Annual Salary]]+TBL_Employees[[#This Row],[Annual Salary]]*TBL_Employees[[#This Row],[Bonus %]]</f>
        <v>70778</v>
      </c>
      <c r="R258">
        <f>TBL_Employees[[#This Row],[Annual Salary]]*TBL_Employees[[#This Row],[Bonus %]]</f>
        <v>0</v>
      </c>
      <c r="S258" s="9"/>
    </row>
    <row r="259" spans="1:19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t="str">
        <f>TEXT(TBL_Employees[[#This Row],[Hire Date]],"YYYY")</f>
        <v>2004</v>
      </c>
      <c r="J259" s="1">
        <v>38130</v>
      </c>
      <c r="K259" s="2">
        <v>153938</v>
      </c>
      <c r="L259" s="3">
        <v>0.2</v>
      </c>
      <c r="M259" t="s">
        <v>19</v>
      </c>
      <c r="N259" t="s">
        <v>39</v>
      </c>
      <c r="O259" t="str">
        <f>TEXT(TBL_Employees[[#This Row],[Exit Date]],"YYYY")</f>
        <v/>
      </c>
      <c r="P259" s="1" t="s">
        <v>21</v>
      </c>
      <c r="Q259" s="13">
        <f>TBL_Employees[[#This Row],[Annual Salary]]+TBL_Employees[[#This Row],[Annual Salary]]*TBL_Employees[[#This Row],[Bonus %]]</f>
        <v>184725.6</v>
      </c>
      <c r="R259">
        <f>TBL_Employees[[#This Row],[Annual Salary]]*TBL_Employees[[#This Row],[Bonus %]]</f>
        <v>30787.600000000002</v>
      </c>
      <c r="S259" s="9"/>
    </row>
    <row r="260" spans="1:19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t="str">
        <f>TEXT(TBL_Employees[[#This Row],[Hire Date]],"YYYY")</f>
        <v>2018</v>
      </c>
      <c r="J260" s="1">
        <v>43224</v>
      </c>
      <c r="K260" s="2">
        <v>59888</v>
      </c>
      <c r="L260" s="3">
        <v>0</v>
      </c>
      <c r="M260" t="s">
        <v>33</v>
      </c>
      <c r="N260" t="s">
        <v>60</v>
      </c>
      <c r="O260" t="str">
        <f>TEXT(TBL_Employees[[#This Row],[Exit Date]],"YYYY")</f>
        <v/>
      </c>
      <c r="P260" s="1" t="s">
        <v>21</v>
      </c>
      <c r="Q260" s="13">
        <f>TBL_Employees[[#This Row],[Annual Salary]]+TBL_Employees[[#This Row],[Annual Salary]]*TBL_Employees[[#This Row],[Bonus %]]</f>
        <v>59888</v>
      </c>
      <c r="R260">
        <f>TBL_Employees[[#This Row],[Annual Salary]]*TBL_Employees[[#This Row],[Bonus %]]</f>
        <v>0</v>
      </c>
      <c r="S260" s="9"/>
    </row>
    <row r="261" spans="1:19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t="str">
        <f>TEXT(TBL_Employees[[#This Row],[Hire Date]],"YYYY")</f>
        <v>2018</v>
      </c>
      <c r="J261" s="1">
        <v>43447</v>
      </c>
      <c r="K261" s="2">
        <v>63098</v>
      </c>
      <c r="L261" s="3">
        <v>0</v>
      </c>
      <c r="M261" t="s">
        <v>19</v>
      </c>
      <c r="N261" t="s">
        <v>29</v>
      </c>
      <c r="O261" t="str">
        <f>TEXT(TBL_Employees[[#This Row],[Exit Date]],"YYYY")</f>
        <v/>
      </c>
      <c r="P261" s="1" t="s">
        <v>21</v>
      </c>
      <c r="Q261" s="13">
        <f>TBL_Employees[[#This Row],[Annual Salary]]+TBL_Employees[[#This Row],[Annual Salary]]*TBL_Employees[[#This Row],[Bonus %]]</f>
        <v>63098</v>
      </c>
      <c r="R261">
        <f>TBL_Employees[[#This Row],[Annual Salary]]*TBL_Employees[[#This Row],[Bonus %]]</f>
        <v>0</v>
      </c>
      <c r="S261" s="9"/>
    </row>
    <row r="262" spans="1:19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t="str">
        <f>TEXT(TBL_Employees[[#This Row],[Hire Date]],"YYYY")</f>
        <v>2021</v>
      </c>
      <c r="J262" s="1">
        <v>44545</v>
      </c>
      <c r="K262" s="2">
        <v>255369</v>
      </c>
      <c r="L262" s="3">
        <v>0.33</v>
      </c>
      <c r="M262" t="s">
        <v>52</v>
      </c>
      <c r="N262" t="s">
        <v>53</v>
      </c>
      <c r="O262" t="str">
        <f>TEXT(TBL_Employees[[#This Row],[Exit Date]],"YYYY")</f>
        <v/>
      </c>
      <c r="P262" s="1" t="s">
        <v>21</v>
      </c>
      <c r="Q262" s="13">
        <f>TBL_Employees[[#This Row],[Annual Salary]]+TBL_Employees[[#This Row],[Annual Salary]]*TBL_Employees[[#This Row],[Bonus %]]</f>
        <v>339640.77</v>
      </c>
      <c r="R262">
        <f>TBL_Employees[[#This Row],[Annual Salary]]*TBL_Employees[[#This Row],[Bonus %]]</f>
        <v>84271.77</v>
      </c>
      <c r="S262" s="9"/>
    </row>
    <row r="263" spans="1:19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t="str">
        <f>TEXT(TBL_Employees[[#This Row],[Hire Date]],"YYYY")</f>
        <v>2004</v>
      </c>
      <c r="J263" s="1">
        <v>38301</v>
      </c>
      <c r="K263" s="2">
        <v>142318</v>
      </c>
      <c r="L263" s="3">
        <v>0.14000000000000001</v>
      </c>
      <c r="M263" t="s">
        <v>19</v>
      </c>
      <c r="N263" t="s">
        <v>20</v>
      </c>
      <c r="O263" t="str">
        <f>TEXT(TBL_Employees[[#This Row],[Exit Date]],"YYYY")</f>
        <v/>
      </c>
      <c r="P263" s="1" t="s">
        <v>21</v>
      </c>
      <c r="Q263" s="13">
        <f>TBL_Employees[[#This Row],[Annual Salary]]+TBL_Employees[[#This Row],[Annual Salary]]*TBL_Employees[[#This Row],[Bonus %]]</f>
        <v>162242.51999999999</v>
      </c>
      <c r="R263">
        <f>TBL_Employees[[#This Row],[Annual Salary]]*TBL_Employees[[#This Row],[Bonus %]]</f>
        <v>19924.52</v>
      </c>
      <c r="S263" s="9"/>
    </row>
    <row r="264" spans="1:19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t="str">
        <f>TEXT(TBL_Employees[[#This Row],[Hire Date]],"YYYY")</f>
        <v>2004</v>
      </c>
      <c r="J264" s="1">
        <v>38219</v>
      </c>
      <c r="K264" s="2">
        <v>49186</v>
      </c>
      <c r="L264" s="3">
        <v>0</v>
      </c>
      <c r="M264" t="s">
        <v>19</v>
      </c>
      <c r="N264" t="s">
        <v>25</v>
      </c>
      <c r="O264" t="str">
        <f>TEXT(TBL_Employees[[#This Row],[Exit Date]],"YYYY")</f>
        <v>2008</v>
      </c>
      <c r="P264" s="1">
        <v>39616</v>
      </c>
      <c r="Q264" s="13">
        <f>TBL_Employees[[#This Row],[Annual Salary]]+TBL_Employees[[#This Row],[Annual Salary]]*TBL_Employees[[#This Row],[Bonus %]]</f>
        <v>49186</v>
      </c>
      <c r="R264">
        <f>TBL_Employees[[#This Row],[Annual Salary]]*TBL_Employees[[#This Row],[Bonus %]]</f>
        <v>0</v>
      </c>
      <c r="S264" s="9"/>
    </row>
    <row r="265" spans="1:19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t="str">
        <f>TEXT(TBL_Employees[[#This Row],[Hire Date]],"YYYY")</f>
        <v>2019</v>
      </c>
      <c r="J265" s="1">
        <v>43673</v>
      </c>
      <c r="K265" s="2">
        <v>220937</v>
      </c>
      <c r="L265" s="3">
        <v>0.38</v>
      </c>
      <c r="M265" t="s">
        <v>19</v>
      </c>
      <c r="N265" t="s">
        <v>25</v>
      </c>
      <c r="O265" t="str">
        <f>TEXT(TBL_Employees[[#This Row],[Exit Date]],"YYYY")</f>
        <v/>
      </c>
      <c r="P265" s="1" t="s">
        <v>21</v>
      </c>
      <c r="Q265" s="13">
        <f>TBL_Employees[[#This Row],[Annual Salary]]+TBL_Employees[[#This Row],[Annual Salary]]*TBL_Employees[[#This Row],[Bonus %]]</f>
        <v>304893.06</v>
      </c>
      <c r="R265">
        <f>TBL_Employees[[#This Row],[Annual Salary]]*TBL_Employees[[#This Row],[Bonus %]]</f>
        <v>83956.06</v>
      </c>
      <c r="S265" s="9"/>
    </row>
    <row r="266" spans="1:19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t="str">
        <f>TEXT(TBL_Employees[[#This Row],[Hire Date]],"YYYY")</f>
        <v>2012</v>
      </c>
      <c r="J266" s="1">
        <v>41208</v>
      </c>
      <c r="K266" s="2">
        <v>183156</v>
      </c>
      <c r="L266" s="3">
        <v>0.3</v>
      </c>
      <c r="M266" t="s">
        <v>19</v>
      </c>
      <c r="N266" t="s">
        <v>63</v>
      </c>
      <c r="O266" t="str">
        <f>TEXT(TBL_Employees[[#This Row],[Exit Date]],"YYYY")</f>
        <v/>
      </c>
      <c r="P266" s="1" t="s">
        <v>21</v>
      </c>
      <c r="Q266" s="13">
        <f>TBL_Employees[[#This Row],[Annual Salary]]+TBL_Employees[[#This Row],[Annual Salary]]*TBL_Employees[[#This Row],[Bonus %]]</f>
        <v>238102.8</v>
      </c>
      <c r="R266">
        <f>TBL_Employees[[#This Row],[Annual Salary]]*TBL_Employees[[#This Row],[Bonus %]]</f>
        <v>54946.799999999996</v>
      </c>
      <c r="S266" s="9"/>
    </row>
    <row r="267" spans="1:19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t="str">
        <f>TEXT(TBL_Employees[[#This Row],[Hire Date]],"YYYY")</f>
        <v>2020</v>
      </c>
      <c r="J267" s="1">
        <v>44034</v>
      </c>
      <c r="K267" s="2">
        <v>192749</v>
      </c>
      <c r="L267" s="3">
        <v>0.31</v>
      </c>
      <c r="M267" t="s">
        <v>19</v>
      </c>
      <c r="N267" t="s">
        <v>20</v>
      </c>
      <c r="O267" t="str">
        <f>TEXT(TBL_Employees[[#This Row],[Exit Date]],"YYYY")</f>
        <v/>
      </c>
      <c r="P267" s="1" t="s">
        <v>21</v>
      </c>
      <c r="Q267" s="13">
        <f>TBL_Employees[[#This Row],[Annual Salary]]+TBL_Employees[[#This Row],[Annual Salary]]*TBL_Employees[[#This Row],[Bonus %]]</f>
        <v>252501.19</v>
      </c>
      <c r="R267">
        <f>TBL_Employees[[#This Row],[Annual Salary]]*TBL_Employees[[#This Row],[Bonus %]]</f>
        <v>59752.19</v>
      </c>
      <c r="S267" s="9"/>
    </row>
    <row r="268" spans="1:19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t="str">
        <f>TEXT(TBL_Employees[[#This Row],[Hire Date]],"YYYY")</f>
        <v>2017</v>
      </c>
      <c r="J268" s="1">
        <v>42819</v>
      </c>
      <c r="K268" s="2">
        <v>135325</v>
      </c>
      <c r="L268" s="3">
        <v>0.14000000000000001</v>
      </c>
      <c r="M268" t="s">
        <v>19</v>
      </c>
      <c r="N268" t="s">
        <v>39</v>
      </c>
      <c r="O268" t="str">
        <f>TEXT(TBL_Employees[[#This Row],[Exit Date]],"YYYY")</f>
        <v/>
      </c>
      <c r="P268" s="1" t="s">
        <v>21</v>
      </c>
      <c r="Q268" s="13">
        <f>TBL_Employees[[#This Row],[Annual Salary]]+TBL_Employees[[#This Row],[Annual Salary]]*TBL_Employees[[#This Row],[Bonus %]]</f>
        <v>154270.5</v>
      </c>
      <c r="R268">
        <f>TBL_Employees[[#This Row],[Annual Salary]]*TBL_Employees[[#This Row],[Bonus %]]</f>
        <v>18945.5</v>
      </c>
      <c r="S268" s="9"/>
    </row>
    <row r="269" spans="1:19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t="str">
        <f>TEXT(TBL_Employees[[#This Row],[Hire Date]],"YYYY")</f>
        <v>2019</v>
      </c>
      <c r="J269" s="1">
        <v>43752</v>
      </c>
      <c r="K269" s="2">
        <v>79356</v>
      </c>
      <c r="L269" s="3">
        <v>0</v>
      </c>
      <c r="M269" t="s">
        <v>19</v>
      </c>
      <c r="N269" t="s">
        <v>39</v>
      </c>
      <c r="O269" t="str">
        <f>TEXT(TBL_Employees[[#This Row],[Exit Date]],"YYYY")</f>
        <v/>
      </c>
      <c r="P269" s="1" t="s">
        <v>21</v>
      </c>
      <c r="Q269" s="13">
        <f>TBL_Employees[[#This Row],[Annual Salary]]+TBL_Employees[[#This Row],[Annual Salary]]*TBL_Employees[[#This Row],[Bonus %]]</f>
        <v>79356</v>
      </c>
      <c r="R269">
        <f>TBL_Employees[[#This Row],[Annual Salary]]*TBL_Employees[[#This Row],[Bonus %]]</f>
        <v>0</v>
      </c>
      <c r="S269" s="9"/>
    </row>
    <row r="270" spans="1:19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t="str">
        <f>TEXT(TBL_Employees[[#This Row],[Hire Date]],"YYYY")</f>
        <v>2005</v>
      </c>
      <c r="J270" s="1">
        <v>38540</v>
      </c>
      <c r="K270" s="2">
        <v>74412</v>
      </c>
      <c r="L270" s="3">
        <v>0</v>
      </c>
      <c r="M270" t="s">
        <v>19</v>
      </c>
      <c r="N270" t="s">
        <v>63</v>
      </c>
      <c r="O270" t="str">
        <f>TEXT(TBL_Employees[[#This Row],[Exit Date]],"YYYY")</f>
        <v/>
      </c>
      <c r="P270" s="1" t="s">
        <v>21</v>
      </c>
      <c r="Q270" s="13">
        <f>TBL_Employees[[#This Row],[Annual Salary]]+TBL_Employees[[#This Row],[Annual Salary]]*TBL_Employees[[#This Row],[Bonus %]]</f>
        <v>74412</v>
      </c>
      <c r="R270">
        <f>TBL_Employees[[#This Row],[Annual Salary]]*TBL_Employees[[#This Row],[Bonus %]]</f>
        <v>0</v>
      </c>
      <c r="S270" s="9"/>
    </row>
    <row r="271" spans="1:19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t="str">
        <f>TEXT(TBL_Employees[[#This Row],[Hire Date]],"YYYY")</f>
        <v>2017</v>
      </c>
      <c r="J271" s="1">
        <v>43010</v>
      </c>
      <c r="K271" s="2">
        <v>61886</v>
      </c>
      <c r="L271" s="3">
        <v>0.09</v>
      </c>
      <c r="M271" t="s">
        <v>52</v>
      </c>
      <c r="N271" t="s">
        <v>66</v>
      </c>
      <c r="O271" t="str">
        <f>TEXT(TBL_Employees[[#This Row],[Exit Date]],"YYYY")</f>
        <v/>
      </c>
      <c r="P271" s="1" t="s">
        <v>21</v>
      </c>
      <c r="Q271" s="13">
        <f>TBL_Employees[[#This Row],[Annual Salary]]+TBL_Employees[[#This Row],[Annual Salary]]*TBL_Employees[[#This Row],[Bonus %]]</f>
        <v>67455.740000000005</v>
      </c>
      <c r="R271">
        <f>TBL_Employees[[#This Row],[Annual Salary]]*TBL_Employees[[#This Row],[Bonus %]]</f>
        <v>5569.74</v>
      </c>
      <c r="S271" s="9"/>
    </row>
    <row r="272" spans="1:19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t="str">
        <f>TEXT(TBL_Employees[[#This Row],[Hire Date]],"YYYY")</f>
        <v>2003</v>
      </c>
      <c r="J272" s="1">
        <v>37755</v>
      </c>
      <c r="K272" s="2">
        <v>173071</v>
      </c>
      <c r="L272" s="3">
        <v>0.28999999999999998</v>
      </c>
      <c r="M272" t="s">
        <v>19</v>
      </c>
      <c r="N272" t="s">
        <v>29</v>
      </c>
      <c r="O272" t="str">
        <f>TEXT(TBL_Employees[[#This Row],[Exit Date]],"YYYY")</f>
        <v/>
      </c>
      <c r="P272" s="1" t="s">
        <v>21</v>
      </c>
      <c r="Q272" s="13">
        <f>TBL_Employees[[#This Row],[Annual Salary]]+TBL_Employees[[#This Row],[Annual Salary]]*TBL_Employees[[#This Row],[Bonus %]]</f>
        <v>223261.59</v>
      </c>
      <c r="R272">
        <f>TBL_Employees[[#This Row],[Annual Salary]]*TBL_Employees[[#This Row],[Bonus %]]</f>
        <v>50190.59</v>
      </c>
      <c r="S272" s="9"/>
    </row>
    <row r="273" spans="1:19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t="str">
        <f>TEXT(TBL_Employees[[#This Row],[Hire Date]],"YYYY")</f>
        <v>1995</v>
      </c>
      <c r="J273" s="1">
        <v>34999</v>
      </c>
      <c r="K273" s="2">
        <v>70189</v>
      </c>
      <c r="L273" s="3">
        <v>0</v>
      </c>
      <c r="M273" t="s">
        <v>19</v>
      </c>
      <c r="N273" t="s">
        <v>29</v>
      </c>
      <c r="O273" t="str">
        <f>TEXT(TBL_Employees[[#This Row],[Exit Date]],"YYYY")</f>
        <v/>
      </c>
      <c r="P273" s="1" t="s">
        <v>21</v>
      </c>
      <c r="Q273" s="13">
        <f>TBL_Employees[[#This Row],[Annual Salary]]+TBL_Employees[[#This Row],[Annual Salary]]*TBL_Employees[[#This Row],[Bonus %]]</f>
        <v>70189</v>
      </c>
      <c r="R273">
        <f>TBL_Employees[[#This Row],[Annual Salary]]*TBL_Employees[[#This Row],[Bonus %]]</f>
        <v>0</v>
      </c>
      <c r="S273" s="9"/>
    </row>
    <row r="274" spans="1:19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t="str">
        <f>TEXT(TBL_Employees[[#This Row],[Hire Date]],"YYYY")</f>
        <v>2013</v>
      </c>
      <c r="J274" s="1">
        <v>41528</v>
      </c>
      <c r="K274" s="2">
        <v>181452</v>
      </c>
      <c r="L274" s="3">
        <v>0.3</v>
      </c>
      <c r="M274" t="s">
        <v>19</v>
      </c>
      <c r="N274" t="s">
        <v>29</v>
      </c>
      <c r="O274" t="str">
        <f>TEXT(TBL_Employees[[#This Row],[Exit Date]],"YYYY")</f>
        <v/>
      </c>
      <c r="P274" s="1" t="s">
        <v>21</v>
      </c>
      <c r="Q274" s="13">
        <f>TBL_Employees[[#This Row],[Annual Salary]]+TBL_Employees[[#This Row],[Annual Salary]]*TBL_Employees[[#This Row],[Bonus %]]</f>
        <v>235887.6</v>
      </c>
      <c r="R274">
        <f>TBL_Employees[[#This Row],[Annual Salary]]*TBL_Employees[[#This Row],[Bonus %]]</f>
        <v>54435.6</v>
      </c>
      <c r="S274" s="9"/>
    </row>
    <row r="275" spans="1:19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t="str">
        <f>TEXT(TBL_Employees[[#This Row],[Hire Date]],"YYYY")</f>
        <v>2021</v>
      </c>
      <c r="J275" s="1">
        <v>44267</v>
      </c>
      <c r="K275" s="2">
        <v>70369</v>
      </c>
      <c r="L275" s="3">
        <v>0</v>
      </c>
      <c r="M275" t="s">
        <v>19</v>
      </c>
      <c r="N275" t="s">
        <v>63</v>
      </c>
      <c r="O275" t="str">
        <f>TEXT(TBL_Employees[[#This Row],[Exit Date]],"YYYY")</f>
        <v/>
      </c>
      <c r="P275" s="1" t="s">
        <v>21</v>
      </c>
      <c r="Q275" s="13">
        <f>TBL_Employees[[#This Row],[Annual Salary]]+TBL_Employees[[#This Row],[Annual Salary]]*TBL_Employees[[#This Row],[Bonus %]]</f>
        <v>70369</v>
      </c>
      <c r="R275">
        <f>TBL_Employees[[#This Row],[Annual Salary]]*TBL_Employees[[#This Row],[Bonus %]]</f>
        <v>0</v>
      </c>
      <c r="S275" s="9"/>
    </row>
    <row r="276" spans="1:19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t="str">
        <f>TEXT(TBL_Employees[[#This Row],[Hire Date]],"YYYY")</f>
        <v>2008</v>
      </c>
      <c r="J276" s="1">
        <v>39634</v>
      </c>
      <c r="K276" s="2">
        <v>78056</v>
      </c>
      <c r="L276" s="3">
        <v>0</v>
      </c>
      <c r="M276" t="s">
        <v>52</v>
      </c>
      <c r="N276" t="s">
        <v>53</v>
      </c>
      <c r="O276" t="str">
        <f>TEXT(TBL_Employees[[#This Row],[Exit Date]],"YYYY")</f>
        <v/>
      </c>
      <c r="P276" s="1" t="s">
        <v>21</v>
      </c>
      <c r="Q276" s="13">
        <f>TBL_Employees[[#This Row],[Annual Salary]]+TBL_Employees[[#This Row],[Annual Salary]]*TBL_Employees[[#This Row],[Bonus %]]</f>
        <v>78056</v>
      </c>
      <c r="R276">
        <f>TBL_Employees[[#This Row],[Annual Salary]]*TBL_Employees[[#This Row],[Bonus %]]</f>
        <v>0</v>
      </c>
      <c r="S276" s="9"/>
    </row>
    <row r="277" spans="1:19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t="str">
        <f>TEXT(TBL_Employees[[#This Row],[Hire Date]],"YYYY")</f>
        <v>1996</v>
      </c>
      <c r="J277" s="1">
        <v>35187</v>
      </c>
      <c r="K277" s="2">
        <v>189933</v>
      </c>
      <c r="L277" s="3">
        <v>0.23</v>
      </c>
      <c r="M277" t="s">
        <v>19</v>
      </c>
      <c r="N277" t="s">
        <v>45</v>
      </c>
      <c r="O277" t="str">
        <f>TEXT(TBL_Employees[[#This Row],[Exit Date]],"YYYY")</f>
        <v/>
      </c>
      <c r="P277" s="1" t="s">
        <v>21</v>
      </c>
      <c r="Q277" s="13">
        <f>TBL_Employees[[#This Row],[Annual Salary]]+TBL_Employees[[#This Row],[Annual Salary]]*TBL_Employees[[#This Row],[Bonus %]]</f>
        <v>233617.59</v>
      </c>
      <c r="R277">
        <f>TBL_Employees[[#This Row],[Annual Salary]]*TBL_Employees[[#This Row],[Bonus %]]</f>
        <v>43684.590000000004</v>
      </c>
      <c r="S277" s="9"/>
    </row>
    <row r="278" spans="1:19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t="str">
        <f>TEXT(TBL_Employees[[#This Row],[Hire Date]],"YYYY")</f>
        <v>2010</v>
      </c>
      <c r="J278" s="1">
        <v>40360</v>
      </c>
      <c r="K278" s="2">
        <v>78237</v>
      </c>
      <c r="L278" s="3">
        <v>0</v>
      </c>
      <c r="M278" t="s">
        <v>19</v>
      </c>
      <c r="N278" t="s">
        <v>39</v>
      </c>
      <c r="O278" t="str">
        <f>TEXT(TBL_Employees[[#This Row],[Exit Date]],"YYYY")</f>
        <v/>
      </c>
      <c r="P278" s="1" t="s">
        <v>21</v>
      </c>
      <c r="Q278" s="13">
        <f>TBL_Employees[[#This Row],[Annual Salary]]+TBL_Employees[[#This Row],[Annual Salary]]*TBL_Employees[[#This Row],[Bonus %]]</f>
        <v>78237</v>
      </c>
      <c r="R278">
        <f>TBL_Employees[[#This Row],[Annual Salary]]*TBL_Employees[[#This Row],[Bonus %]]</f>
        <v>0</v>
      </c>
      <c r="S278" s="9"/>
    </row>
    <row r="279" spans="1:19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t="str">
        <f>TEXT(TBL_Employees[[#This Row],[Hire Date]],"YYYY")</f>
        <v>1996</v>
      </c>
      <c r="J279" s="1">
        <v>35242</v>
      </c>
      <c r="K279" s="2">
        <v>48687</v>
      </c>
      <c r="L279" s="3">
        <v>0</v>
      </c>
      <c r="M279" t="s">
        <v>52</v>
      </c>
      <c r="N279" t="s">
        <v>66</v>
      </c>
      <c r="O279" t="str">
        <f>TEXT(TBL_Employees[[#This Row],[Exit Date]],"YYYY")</f>
        <v/>
      </c>
      <c r="P279" s="1" t="s">
        <v>21</v>
      </c>
      <c r="Q279" s="13">
        <f>TBL_Employees[[#This Row],[Annual Salary]]+TBL_Employees[[#This Row],[Annual Salary]]*TBL_Employees[[#This Row],[Bonus %]]</f>
        <v>48687</v>
      </c>
      <c r="R279">
        <f>TBL_Employees[[#This Row],[Annual Salary]]*TBL_Employees[[#This Row],[Bonus %]]</f>
        <v>0</v>
      </c>
      <c r="S279" s="9"/>
    </row>
    <row r="280" spans="1:19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t="str">
        <f>TEXT(TBL_Employees[[#This Row],[Hire Date]],"YYYY")</f>
        <v>2004</v>
      </c>
      <c r="J280" s="1">
        <v>38218</v>
      </c>
      <c r="K280" s="2">
        <v>121065</v>
      </c>
      <c r="L280" s="3">
        <v>0.15</v>
      </c>
      <c r="M280" t="s">
        <v>52</v>
      </c>
      <c r="N280" t="s">
        <v>66</v>
      </c>
      <c r="O280" t="str">
        <f>TEXT(TBL_Employees[[#This Row],[Exit Date]],"YYYY")</f>
        <v/>
      </c>
      <c r="P280" s="1" t="s">
        <v>21</v>
      </c>
      <c r="Q280" s="13">
        <f>TBL_Employees[[#This Row],[Annual Salary]]+TBL_Employees[[#This Row],[Annual Salary]]*TBL_Employees[[#This Row],[Bonus %]]</f>
        <v>139224.75</v>
      </c>
      <c r="R280">
        <f>TBL_Employees[[#This Row],[Annual Salary]]*TBL_Employees[[#This Row],[Bonus %]]</f>
        <v>18159.75</v>
      </c>
      <c r="S280" s="9"/>
    </row>
    <row r="281" spans="1:19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t="str">
        <f>TEXT(TBL_Employees[[#This Row],[Hire Date]],"YYYY")</f>
        <v>2004</v>
      </c>
      <c r="J281" s="1">
        <v>38093</v>
      </c>
      <c r="K281" s="2">
        <v>94246</v>
      </c>
      <c r="L281" s="3">
        <v>0</v>
      </c>
      <c r="M281" t="s">
        <v>19</v>
      </c>
      <c r="N281" t="s">
        <v>25</v>
      </c>
      <c r="O281" t="str">
        <f>TEXT(TBL_Employees[[#This Row],[Exit Date]],"YYYY")</f>
        <v/>
      </c>
      <c r="P281" s="1" t="s">
        <v>21</v>
      </c>
      <c r="Q281" s="13">
        <f>TBL_Employees[[#This Row],[Annual Salary]]+TBL_Employees[[#This Row],[Annual Salary]]*TBL_Employees[[#This Row],[Bonus %]]</f>
        <v>94246</v>
      </c>
      <c r="R281">
        <f>TBL_Employees[[#This Row],[Annual Salary]]*TBL_Employees[[#This Row],[Bonus %]]</f>
        <v>0</v>
      </c>
      <c r="S281" s="9"/>
    </row>
    <row r="282" spans="1:19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t="str">
        <f>TEXT(TBL_Employees[[#This Row],[Hire Date]],"YYYY")</f>
        <v>2016</v>
      </c>
      <c r="J282" s="1">
        <v>42512</v>
      </c>
      <c r="K282" s="2">
        <v>44614</v>
      </c>
      <c r="L282" s="3">
        <v>0</v>
      </c>
      <c r="M282" t="s">
        <v>19</v>
      </c>
      <c r="N282" t="s">
        <v>45</v>
      </c>
      <c r="O282" t="str">
        <f>TEXT(TBL_Employees[[#This Row],[Exit Date]],"YYYY")</f>
        <v/>
      </c>
      <c r="P282" s="1" t="s">
        <v>21</v>
      </c>
      <c r="Q282" s="13">
        <f>TBL_Employees[[#This Row],[Annual Salary]]+TBL_Employees[[#This Row],[Annual Salary]]*TBL_Employees[[#This Row],[Bonus %]]</f>
        <v>44614</v>
      </c>
      <c r="R282">
        <f>TBL_Employees[[#This Row],[Annual Salary]]*TBL_Employees[[#This Row],[Bonus %]]</f>
        <v>0</v>
      </c>
      <c r="S282" s="9"/>
    </row>
    <row r="283" spans="1:19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t="str">
        <f>TEXT(TBL_Employees[[#This Row],[Hire Date]],"YYYY")</f>
        <v>2020</v>
      </c>
      <c r="J283" s="1">
        <v>44143</v>
      </c>
      <c r="K283" s="2">
        <v>234469</v>
      </c>
      <c r="L283" s="3">
        <v>0.31</v>
      </c>
      <c r="M283" t="s">
        <v>33</v>
      </c>
      <c r="N283" t="s">
        <v>34</v>
      </c>
      <c r="O283" t="str">
        <f>TEXT(TBL_Employees[[#This Row],[Exit Date]],"YYYY")</f>
        <v/>
      </c>
      <c r="P283" s="1" t="s">
        <v>21</v>
      </c>
      <c r="Q283" s="13">
        <f>TBL_Employees[[#This Row],[Annual Salary]]+TBL_Employees[[#This Row],[Annual Salary]]*TBL_Employees[[#This Row],[Bonus %]]</f>
        <v>307154.39</v>
      </c>
      <c r="R283">
        <f>TBL_Employees[[#This Row],[Annual Salary]]*TBL_Employees[[#This Row],[Bonus %]]</f>
        <v>72685.39</v>
      </c>
      <c r="S283" s="9"/>
    </row>
    <row r="284" spans="1:19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t="str">
        <f>TEXT(TBL_Employees[[#This Row],[Hire Date]],"YYYY")</f>
        <v>2020</v>
      </c>
      <c r="J284" s="1">
        <v>44022</v>
      </c>
      <c r="K284" s="2">
        <v>88272</v>
      </c>
      <c r="L284" s="3">
        <v>0</v>
      </c>
      <c r="M284" t="s">
        <v>52</v>
      </c>
      <c r="N284" t="s">
        <v>53</v>
      </c>
      <c r="O284" t="str">
        <f>TEXT(TBL_Employees[[#This Row],[Exit Date]],"YYYY")</f>
        <v/>
      </c>
      <c r="P284" s="1" t="s">
        <v>21</v>
      </c>
      <c r="Q284" s="13">
        <f>TBL_Employees[[#This Row],[Annual Salary]]+TBL_Employees[[#This Row],[Annual Salary]]*TBL_Employees[[#This Row],[Bonus %]]</f>
        <v>88272</v>
      </c>
      <c r="R284">
        <f>TBL_Employees[[#This Row],[Annual Salary]]*TBL_Employees[[#This Row],[Bonus %]]</f>
        <v>0</v>
      </c>
      <c r="S284" s="9"/>
    </row>
    <row r="285" spans="1:19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t="str">
        <f>TEXT(TBL_Employees[[#This Row],[Hire Date]],"YYYY")</f>
        <v>2017</v>
      </c>
      <c r="J285" s="1">
        <v>42992</v>
      </c>
      <c r="K285" s="2">
        <v>74449</v>
      </c>
      <c r="L285" s="3">
        <v>0</v>
      </c>
      <c r="M285" t="s">
        <v>33</v>
      </c>
      <c r="N285" t="s">
        <v>60</v>
      </c>
      <c r="O285" t="str">
        <f>TEXT(TBL_Employees[[#This Row],[Exit Date]],"YYYY")</f>
        <v/>
      </c>
      <c r="P285" s="1" t="s">
        <v>21</v>
      </c>
      <c r="Q285" s="13">
        <f>TBL_Employees[[#This Row],[Annual Salary]]+TBL_Employees[[#This Row],[Annual Salary]]*TBL_Employees[[#This Row],[Bonus %]]</f>
        <v>74449</v>
      </c>
      <c r="R285">
        <f>TBL_Employees[[#This Row],[Annual Salary]]*TBL_Employees[[#This Row],[Bonus %]]</f>
        <v>0</v>
      </c>
      <c r="S285" s="9"/>
    </row>
    <row r="286" spans="1:19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t="str">
        <f>TEXT(TBL_Employees[[#This Row],[Hire Date]],"YYYY")</f>
        <v>2012</v>
      </c>
      <c r="J286" s="1">
        <v>41071</v>
      </c>
      <c r="K286" s="2">
        <v>222941</v>
      </c>
      <c r="L286" s="3">
        <v>0.39</v>
      </c>
      <c r="M286" t="s">
        <v>33</v>
      </c>
      <c r="N286" t="s">
        <v>60</v>
      </c>
      <c r="O286" t="str">
        <f>TEXT(TBL_Employees[[#This Row],[Exit Date]],"YYYY")</f>
        <v/>
      </c>
      <c r="P286" s="1" t="s">
        <v>21</v>
      </c>
      <c r="Q286" s="13">
        <f>TBL_Employees[[#This Row],[Annual Salary]]+TBL_Employees[[#This Row],[Annual Salary]]*TBL_Employees[[#This Row],[Bonus %]]</f>
        <v>309887.99</v>
      </c>
      <c r="R286">
        <f>TBL_Employees[[#This Row],[Annual Salary]]*TBL_Employees[[#This Row],[Bonus %]]</f>
        <v>86946.99</v>
      </c>
      <c r="S286" s="9"/>
    </row>
    <row r="287" spans="1:19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t="str">
        <f>TEXT(TBL_Employees[[#This Row],[Hire Date]],"YYYY")</f>
        <v>2013</v>
      </c>
      <c r="J287" s="1">
        <v>41543</v>
      </c>
      <c r="K287" s="2">
        <v>50341</v>
      </c>
      <c r="L287" s="3">
        <v>0</v>
      </c>
      <c r="M287" t="s">
        <v>33</v>
      </c>
      <c r="N287" t="s">
        <v>60</v>
      </c>
      <c r="O287" t="str">
        <f>TEXT(TBL_Employees[[#This Row],[Exit Date]],"YYYY")</f>
        <v/>
      </c>
      <c r="P287" s="1" t="s">
        <v>21</v>
      </c>
      <c r="Q287" s="13">
        <f>TBL_Employees[[#This Row],[Annual Salary]]+TBL_Employees[[#This Row],[Annual Salary]]*TBL_Employees[[#This Row],[Bonus %]]</f>
        <v>50341</v>
      </c>
      <c r="R287">
        <f>TBL_Employees[[#This Row],[Annual Salary]]*TBL_Employees[[#This Row],[Bonus %]]</f>
        <v>0</v>
      </c>
      <c r="S287" s="9"/>
    </row>
    <row r="288" spans="1:19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t="str">
        <f>TEXT(TBL_Employees[[#This Row],[Hire Date]],"YYYY")</f>
        <v>2021</v>
      </c>
      <c r="J288" s="1">
        <v>44297</v>
      </c>
      <c r="K288" s="2">
        <v>72235</v>
      </c>
      <c r="L288" s="3">
        <v>0</v>
      </c>
      <c r="M288" t="s">
        <v>52</v>
      </c>
      <c r="N288" t="s">
        <v>81</v>
      </c>
      <c r="O288" t="str">
        <f>TEXT(TBL_Employees[[#This Row],[Exit Date]],"YYYY")</f>
        <v/>
      </c>
      <c r="P288" s="1" t="s">
        <v>21</v>
      </c>
      <c r="Q288" s="13">
        <f>TBL_Employees[[#This Row],[Annual Salary]]+TBL_Employees[[#This Row],[Annual Salary]]*TBL_Employees[[#This Row],[Bonus %]]</f>
        <v>72235</v>
      </c>
      <c r="R288">
        <f>TBL_Employees[[#This Row],[Annual Salary]]*TBL_Employees[[#This Row],[Bonus %]]</f>
        <v>0</v>
      </c>
      <c r="S288" s="9"/>
    </row>
    <row r="289" spans="1:19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t="str">
        <f>TEXT(TBL_Employees[[#This Row],[Hire Date]],"YYYY")</f>
        <v>2016</v>
      </c>
      <c r="J289" s="1">
        <v>42533</v>
      </c>
      <c r="K289" s="2">
        <v>70165</v>
      </c>
      <c r="L289" s="3">
        <v>0</v>
      </c>
      <c r="M289" t="s">
        <v>19</v>
      </c>
      <c r="N289" t="s">
        <v>29</v>
      </c>
      <c r="O289" t="str">
        <f>TEXT(TBL_Employees[[#This Row],[Exit Date]],"YYYY")</f>
        <v/>
      </c>
      <c r="P289" s="1" t="s">
        <v>21</v>
      </c>
      <c r="Q289" s="13">
        <f>TBL_Employees[[#This Row],[Annual Salary]]+TBL_Employees[[#This Row],[Annual Salary]]*TBL_Employees[[#This Row],[Bonus %]]</f>
        <v>70165</v>
      </c>
      <c r="R289">
        <f>TBL_Employees[[#This Row],[Annual Salary]]*TBL_Employees[[#This Row],[Bonus %]]</f>
        <v>0</v>
      </c>
      <c r="S289" s="9"/>
    </row>
    <row r="290" spans="1:19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t="str">
        <f>TEXT(TBL_Employees[[#This Row],[Hire Date]],"YYYY")</f>
        <v>2020</v>
      </c>
      <c r="J290" s="1">
        <v>44030</v>
      </c>
      <c r="K290" s="2">
        <v>148485</v>
      </c>
      <c r="L290" s="3">
        <v>0.15</v>
      </c>
      <c r="M290" t="s">
        <v>19</v>
      </c>
      <c r="N290" t="s">
        <v>45</v>
      </c>
      <c r="O290" t="str">
        <f>TEXT(TBL_Employees[[#This Row],[Exit Date]],"YYYY")</f>
        <v/>
      </c>
      <c r="P290" s="1" t="s">
        <v>21</v>
      </c>
      <c r="Q290" s="13">
        <f>TBL_Employees[[#This Row],[Annual Salary]]+TBL_Employees[[#This Row],[Annual Salary]]*TBL_Employees[[#This Row],[Bonus %]]</f>
        <v>170757.75</v>
      </c>
      <c r="R290">
        <f>TBL_Employees[[#This Row],[Annual Salary]]*TBL_Employees[[#This Row],[Bonus %]]</f>
        <v>22272.75</v>
      </c>
      <c r="S290" s="9"/>
    </row>
    <row r="291" spans="1:19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t="str">
        <f>TEXT(TBL_Employees[[#This Row],[Hire Date]],"YYYY")</f>
        <v>2005</v>
      </c>
      <c r="J291" s="1">
        <v>38521</v>
      </c>
      <c r="K291" s="2">
        <v>86089</v>
      </c>
      <c r="L291" s="3">
        <v>0</v>
      </c>
      <c r="M291" t="s">
        <v>19</v>
      </c>
      <c r="N291" t="s">
        <v>20</v>
      </c>
      <c r="O291" t="str">
        <f>TEXT(TBL_Employees[[#This Row],[Exit Date]],"YYYY")</f>
        <v/>
      </c>
      <c r="P291" s="1" t="s">
        <v>21</v>
      </c>
      <c r="Q291" s="13">
        <f>TBL_Employees[[#This Row],[Annual Salary]]+TBL_Employees[[#This Row],[Annual Salary]]*TBL_Employees[[#This Row],[Bonus %]]</f>
        <v>86089</v>
      </c>
      <c r="R291">
        <f>TBL_Employees[[#This Row],[Annual Salary]]*TBL_Employees[[#This Row],[Bonus %]]</f>
        <v>0</v>
      </c>
      <c r="S291" s="9"/>
    </row>
    <row r="292" spans="1:19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t="str">
        <f>TEXT(TBL_Employees[[#This Row],[Hire Date]],"YYYY")</f>
        <v>2007</v>
      </c>
      <c r="J292" s="1">
        <v>39382</v>
      </c>
      <c r="K292" s="2">
        <v>106313</v>
      </c>
      <c r="L292" s="3">
        <v>0.15</v>
      </c>
      <c r="M292" t="s">
        <v>19</v>
      </c>
      <c r="N292" t="s">
        <v>20</v>
      </c>
      <c r="O292" t="str">
        <f>TEXT(TBL_Employees[[#This Row],[Exit Date]],"YYYY")</f>
        <v/>
      </c>
      <c r="P292" s="1" t="s">
        <v>21</v>
      </c>
      <c r="Q292" s="13">
        <f>TBL_Employees[[#This Row],[Annual Salary]]+TBL_Employees[[#This Row],[Annual Salary]]*TBL_Employees[[#This Row],[Bonus %]]</f>
        <v>122259.95</v>
      </c>
      <c r="R292">
        <f>TBL_Employees[[#This Row],[Annual Salary]]*TBL_Employees[[#This Row],[Bonus %]]</f>
        <v>15946.949999999999</v>
      </c>
      <c r="S292" s="9"/>
    </row>
    <row r="293" spans="1:19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t="str">
        <f>TEXT(TBL_Employees[[#This Row],[Hire Date]],"YYYY")</f>
        <v>2021</v>
      </c>
      <c r="J293" s="1">
        <v>44251</v>
      </c>
      <c r="K293" s="2">
        <v>46833</v>
      </c>
      <c r="L293" s="3">
        <v>0</v>
      </c>
      <c r="M293" t="s">
        <v>33</v>
      </c>
      <c r="N293" t="s">
        <v>34</v>
      </c>
      <c r="O293" t="str">
        <f>TEXT(TBL_Employees[[#This Row],[Exit Date]],"YYYY")</f>
        <v>2021</v>
      </c>
      <c r="P293" s="1">
        <v>44510</v>
      </c>
      <c r="Q293" s="13">
        <f>TBL_Employees[[#This Row],[Annual Salary]]+TBL_Employees[[#This Row],[Annual Salary]]*TBL_Employees[[#This Row],[Bonus %]]</f>
        <v>46833</v>
      </c>
      <c r="R293">
        <f>TBL_Employees[[#This Row],[Annual Salary]]*TBL_Employees[[#This Row],[Bonus %]]</f>
        <v>0</v>
      </c>
      <c r="S293" s="9"/>
    </row>
    <row r="294" spans="1:19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t="str">
        <f>TEXT(TBL_Employees[[#This Row],[Hire Date]],"YYYY")</f>
        <v>2000</v>
      </c>
      <c r="J294" s="1">
        <v>36826</v>
      </c>
      <c r="K294" s="2">
        <v>155320</v>
      </c>
      <c r="L294" s="3">
        <v>0.17</v>
      </c>
      <c r="M294" t="s">
        <v>33</v>
      </c>
      <c r="N294" t="s">
        <v>80</v>
      </c>
      <c r="O294" t="str">
        <f>TEXT(TBL_Employees[[#This Row],[Exit Date]],"YYYY")</f>
        <v/>
      </c>
      <c r="P294" s="1" t="s">
        <v>21</v>
      </c>
      <c r="Q294" s="13">
        <f>TBL_Employees[[#This Row],[Annual Salary]]+TBL_Employees[[#This Row],[Annual Salary]]*TBL_Employees[[#This Row],[Bonus %]]</f>
        <v>181724.4</v>
      </c>
      <c r="R294">
        <f>TBL_Employees[[#This Row],[Annual Salary]]*TBL_Employees[[#This Row],[Bonus %]]</f>
        <v>26404.400000000001</v>
      </c>
      <c r="S294" s="9"/>
    </row>
    <row r="295" spans="1:19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t="str">
        <f>TEXT(TBL_Employees[[#This Row],[Hire Date]],"YYYY")</f>
        <v>2016</v>
      </c>
      <c r="J295" s="1">
        <v>42384</v>
      </c>
      <c r="K295" s="2">
        <v>89984</v>
      </c>
      <c r="L295" s="3">
        <v>0</v>
      </c>
      <c r="M295" t="s">
        <v>33</v>
      </c>
      <c r="N295" t="s">
        <v>34</v>
      </c>
      <c r="O295" t="str">
        <f>TEXT(TBL_Employees[[#This Row],[Exit Date]],"YYYY")</f>
        <v/>
      </c>
      <c r="P295" s="1" t="s">
        <v>21</v>
      </c>
      <c r="Q295" s="13">
        <f>TBL_Employees[[#This Row],[Annual Salary]]+TBL_Employees[[#This Row],[Annual Salary]]*TBL_Employees[[#This Row],[Bonus %]]</f>
        <v>89984</v>
      </c>
      <c r="R295">
        <f>TBL_Employees[[#This Row],[Annual Salary]]*TBL_Employees[[#This Row],[Bonus %]]</f>
        <v>0</v>
      </c>
      <c r="S295" s="9"/>
    </row>
    <row r="296" spans="1:19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t="str">
        <f>TEXT(TBL_Employees[[#This Row],[Hire Date]],"YYYY")</f>
        <v>2006</v>
      </c>
      <c r="J296" s="1">
        <v>38792</v>
      </c>
      <c r="K296" s="2">
        <v>83756</v>
      </c>
      <c r="L296" s="3">
        <v>0.14000000000000001</v>
      </c>
      <c r="M296" t="s">
        <v>33</v>
      </c>
      <c r="N296" t="s">
        <v>74</v>
      </c>
      <c r="O296" t="str">
        <f>TEXT(TBL_Employees[[#This Row],[Exit Date]],"YYYY")</f>
        <v/>
      </c>
      <c r="P296" s="1" t="s">
        <v>21</v>
      </c>
      <c r="Q296" s="13">
        <f>TBL_Employees[[#This Row],[Annual Salary]]+TBL_Employees[[#This Row],[Annual Salary]]*TBL_Employees[[#This Row],[Bonus %]]</f>
        <v>95481.84</v>
      </c>
      <c r="R296">
        <f>TBL_Employees[[#This Row],[Annual Salary]]*TBL_Employees[[#This Row],[Bonus %]]</f>
        <v>11725.840000000002</v>
      </c>
      <c r="S296" s="9"/>
    </row>
    <row r="297" spans="1:19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t="str">
        <f>TEXT(TBL_Employees[[#This Row],[Hire Date]],"YYYY")</f>
        <v>2016</v>
      </c>
      <c r="J297" s="1">
        <v>42667</v>
      </c>
      <c r="K297" s="2">
        <v>176324</v>
      </c>
      <c r="L297" s="3">
        <v>0.23</v>
      </c>
      <c r="M297" t="s">
        <v>33</v>
      </c>
      <c r="N297" t="s">
        <v>74</v>
      </c>
      <c r="O297" t="str">
        <f>TEXT(TBL_Employees[[#This Row],[Exit Date]],"YYYY")</f>
        <v/>
      </c>
      <c r="P297" s="1" t="s">
        <v>21</v>
      </c>
      <c r="Q297" s="13">
        <f>TBL_Employees[[#This Row],[Annual Salary]]+TBL_Employees[[#This Row],[Annual Salary]]*TBL_Employees[[#This Row],[Bonus %]]</f>
        <v>216878.52000000002</v>
      </c>
      <c r="R297">
        <f>TBL_Employees[[#This Row],[Annual Salary]]*TBL_Employees[[#This Row],[Bonus %]]</f>
        <v>40554.520000000004</v>
      </c>
      <c r="S297" s="9"/>
    </row>
    <row r="298" spans="1:19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t="str">
        <f>TEXT(TBL_Employees[[#This Row],[Hire Date]],"YYYY")</f>
        <v>2021</v>
      </c>
      <c r="J298" s="1">
        <v>44482</v>
      </c>
      <c r="K298" s="2">
        <v>74077</v>
      </c>
      <c r="L298" s="3">
        <v>0</v>
      </c>
      <c r="M298" t="s">
        <v>19</v>
      </c>
      <c r="N298" t="s">
        <v>63</v>
      </c>
      <c r="O298" t="str">
        <f>TEXT(TBL_Employees[[#This Row],[Exit Date]],"YYYY")</f>
        <v/>
      </c>
      <c r="P298" s="1" t="s">
        <v>21</v>
      </c>
      <c r="Q298" s="13">
        <f>TBL_Employees[[#This Row],[Annual Salary]]+TBL_Employees[[#This Row],[Annual Salary]]*TBL_Employees[[#This Row],[Bonus %]]</f>
        <v>74077</v>
      </c>
      <c r="R298">
        <f>TBL_Employees[[#This Row],[Annual Salary]]*TBL_Employees[[#This Row],[Bonus %]]</f>
        <v>0</v>
      </c>
      <c r="S298" s="9"/>
    </row>
    <row r="299" spans="1:19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t="str">
        <f>TEXT(TBL_Employees[[#This Row],[Hire Date]],"YYYY")</f>
        <v>2021</v>
      </c>
      <c r="J299" s="1">
        <v>44214</v>
      </c>
      <c r="K299" s="2">
        <v>104162</v>
      </c>
      <c r="L299" s="3">
        <v>7.0000000000000007E-2</v>
      </c>
      <c r="M299" t="s">
        <v>19</v>
      </c>
      <c r="N299" t="s">
        <v>25</v>
      </c>
      <c r="O299" t="str">
        <f>TEXT(TBL_Employees[[#This Row],[Exit Date]],"YYYY")</f>
        <v/>
      </c>
      <c r="P299" s="1" t="s">
        <v>21</v>
      </c>
      <c r="Q299" s="13">
        <f>TBL_Employees[[#This Row],[Annual Salary]]+TBL_Employees[[#This Row],[Annual Salary]]*TBL_Employees[[#This Row],[Bonus %]]</f>
        <v>111453.34</v>
      </c>
      <c r="R299">
        <f>TBL_Employees[[#This Row],[Annual Salary]]*TBL_Employees[[#This Row],[Bonus %]]</f>
        <v>7291.3400000000011</v>
      </c>
      <c r="S299" s="9"/>
    </row>
    <row r="300" spans="1:19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t="str">
        <f>TEXT(TBL_Employees[[#This Row],[Hire Date]],"YYYY")</f>
        <v>2010</v>
      </c>
      <c r="J300" s="1">
        <v>40418</v>
      </c>
      <c r="K300" s="2">
        <v>82162</v>
      </c>
      <c r="L300" s="3">
        <v>0</v>
      </c>
      <c r="M300" t="s">
        <v>33</v>
      </c>
      <c r="N300" t="s">
        <v>60</v>
      </c>
      <c r="O300" t="str">
        <f>TEXT(TBL_Employees[[#This Row],[Exit Date]],"YYYY")</f>
        <v>2020</v>
      </c>
      <c r="P300" s="1">
        <v>44107</v>
      </c>
      <c r="Q300" s="13">
        <f>TBL_Employees[[#This Row],[Annual Salary]]+TBL_Employees[[#This Row],[Annual Salary]]*TBL_Employees[[#This Row],[Bonus %]]</f>
        <v>82162</v>
      </c>
      <c r="R300">
        <f>TBL_Employees[[#This Row],[Annual Salary]]*TBL_Employees[[#This Row],[Bonus %]]</f>
        <v>0</v>
      </c>
      <c r="S300" s="9"/>
    </row>
    <row r="301" spans="1:19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t="str">
        <f>TEXT(TBL_Employees[[#This Row],[Hire Date]],"YYYY")</f>
        <v>2015</v>
      </c>
      <c r="J301" s="1">
        <v>42195</v>
      </c>
      <c r="K301" s="2">
        <v>63880</v>
      </c>
      <c r="L301" s="3">
        <v>0</v>
      </c>
      <c r="M301" t="s">
        <v>33</v>
      </c>
      <c r="N301" t="s">
        <v>80</v>
      </c>
      <c r="O301" t="str">
        <f>TEXT(TBL_Employees[[#This Row],[Exit Date]],"YYYY")</f>
        <v/>
      </c>
      <c r="P301" s="1" t="s">
        <v>21</v>
      </c>
      <c r="Q301" s="13">
        <f>TBL_Employees[[#This Row],[Annual Salary]]+TBL_Employees[[#This Row],[Annual Salary]]*TBL_Employees[[#This Row],[Bonus %]]</f>
        <v>63880</v>
      </c>
      <c r="R301">
        <f>TBL_Employees[[#This Row],[Annual Salary]]*TBL_Employees[[#This Row],[Bonus %]]</f>
        <v>0</v>
      </c>
      <c r="S301" s="9"/>
    </row>
    <row r="302" spans="1:19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t="str">
        <f>TEXT(TBL_Employees[[#This Row],[Hire Date]],"YYYY")</f>
        <v>2013</v>
      </c>
      <c r="J302" s="1">
        <v>41525</v>
      </c>
      <c r="K302" s="2">
        <v>73248</v>
      </c>
      <c r="L302" s="3">
        <v>0</v>
      </c>
      <c r="M302" t="s">
        <v>19</v>
      </c>
      <c r="N302" t="s">
        <v>29</v>
      </c>
      <c r="O302" t="str">
        <f>TEXT(TBL_Employees[[#This Row],[Exit Date]],"YYYY")</f>
        <v/>
      </c>
      <c r="P302" s="1" t="s">
        <v>21</v>
      </c>
      <c r="Q302" s="13">
        <f>TBL_Employees[[#This Row],[Annual Salary]]+TBL_Employees[[#This Row],[Annual Salary]]*TBL_Employees[[#This Row],[Bonus %]]</f>
        <v>73248</v>
      </c>
      <c r="R302">
        <f>TBL_Employees[[#This Row],[Annual Salary]]*TBL_Employees[[#This Row],[Bonus %]]</f>
        <v>0</v>
      </c>
      <c r="S302" s="9"/>
    </row>
    <row r="303" spans="1:19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t="str">
        <f>TEXT(TBL_Employees[[#This Row],[Hire Date]],"YYYY")</f>
        <v>2020</v>
      </c>
      <c r="J303" s="1">
        <v>44113</v>
      </c>
      <c r="K303" s="2">
        <v>91853</v>
      </c>
      <c r="L303" s="3">
        <v>0</v>
      </c>
      <c r="M303" t="s">
        <v>19</v>
      </c>
      <c r="N303" t="s">
        <v>20</v>
      </c>
      <c r="O303" t="str">
        <f>TEXT(TBL_Employees[[#This Row],[Exit Date]],"YYYY")</f>
        <v/>
      </c>
      <c r="P303" s="1" t="s">
        <v>21</v>
      </c>
      <c r="Q303" s="13">
        <f>TBL_Employees[[#This Row],[Annual Salary]]+TBL_Employees[[#This Row],[Annual Salary]]*TBL_Employees[[#This Row],[Bonus %]]</f>
        <v>91853</v>
      </c>
      <c r="R303">
        <f>TBL_Employees[[#This Row],[Annual Salary]]*TBL_Employees[[#This Row],[Bonus %]]</f>
        <v>0</v>
      </c>
      <c r="S303" s="9"/>
    </row>
    <row r="304" spans="1:19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t="str">
        <f>TEXT(TBL_Employees[[#This Row],[Hire Date]],"YYYY")</f>
        <v>2020</v>
      </c>
      <c r="J304" s="1">
        <v>43844</v>
      </c>
      <c r="K304" s="2">
        <v>168014</v>
      </c>
      <c r="L304" s="3">
        <v>0.27</v>
      </c>
      <c r="M304" t="s">
        <v>19</v>
      </c>
      <c r="N304" t="s">
        <v>20</v>
      </c>
      <c r="O304" t="str">
        <f>TEXT(TBL_Employees[[#This Row],[Exit Date]],"YYYY")</f>
        <v>2021</v>
      </c>
      <c r="P304" s="1">
        <v>44404</v>
      </c>
      <c r="Q304" s="13">
        <f>TBL_Employees[[#This Row],[Annual Salary]]+TBL_Employees[[#This Row],[Annual Salary]]*TBL_Employees[[#This Row],[Bonus %]]</f>
        <v>213377.78</v>
      </c>
      <c r="R304">
        <f>TBL_Employees[[#This Row],[Annual Salary]]*TBL_Employees[[#This Row],[Bonus %]]</f>
        <v>45363.780000000006</v>
      </c>
      <c r="S304" s="9"/>
    </row>
    <row r="305" spans="1:19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t="str">
        <f>TEXT(TBL_Employees[[#This Row],[Hire Date]],"YYYY")</f>
        <v>2017</v>
      </c>
      <c r="J305" s="1">
        <v>42995</v>
      </c>
      <c r="K305" s="2">
        <v>70770</v>
      </c>
      <c r="L305" s="3">
        <v>0</v>
      </c>
      <c r="M305" t="s">
        <v>19</v>
      </c>
      <c r="N305" t="s">
        <v>45</v>
      </c>
      <c r="O305" t="str">
        <f>TEXT(TBL_Employees[[#This Row],[Exit Date]],"YYYY")</f>
        <v/>
      </c>
      <c r="P305" s="1" t="s">
        <v>21</v>
      </c>
      <c r="Q305" s="13">
        <f>TBL_Employees[[#This Row],[Annual Salary]]+TBL_Employees[[#This Row],[Annual Salary]]*TBL_Employees[[#This Row],[Bonus %]]</f>
        <v>70770</v>
      </c>
      <c r="R305">
        <f>TBL_Employees[[#This Row],[Annual Salary]]*TBL_Employees[[#This Row],[Bonus %]]</f>
        <v>0</v>
      </c>
      <c r="S305" s="9"/>
    </row>
    <row r="306" spans="1:19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t="str">
        <f>TEXT(TBL_Employees[[#This Row],[Hire Date]],"YYYY")</f>
        <v>2004</v>
      </c>
      <c r="J306" s="1">
        <v>38271</v>
      </c>
      <c r="K306" s="2">
        <v>50825</v>
      </c>
      <c r="L306" s="3">
        <v>0</v>
      </c>
      <c r="M306" t="s">
        <v>19</v>
      </c>
      <c r="N306" t="s">
        <v>63</v>
      </c>
      <c r="O306" t="str">
        <f>TEXT(TBL_Employees[[#This Row],[Exit Date]],"YYYY")</f>
        <v/>
      </c>
      <c r="P306" s="1" t="s">
        <v>21</v>
      </c>
      <c r="Q306" s="13">
        <f>TBL_Employees[[#This Row],[Annual Salary]]+TBL_Employees[[#This Row],[Annual Salary]]*TBL_Employees[[#This Row],[Bonus %]]</f>
        <v>50825</v>
      </c>
      <c r="R306">
        <f>TBL_Employees[[#This Row],[Annual Salary]]*TBL_Employees[[#This Row],[Bonus %]]</f>
        <v>0</v>
      </c>
      <c r="S306" s="9"/>
    </row>
    <row r="307" spans="1:19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t="str">
        <f>TEXT(TBL_Employees[[#This Row],[Hire Date]],"YYYY")</f>
        <v>2015</v>
      </c>
      <c r="J307" s="1">
        <v>42266</v>
      </c>
      <c r="K307" s="2">
        <v>145846</v>
      </c>
      <c r="L307" s="3">
        <v>0.15</v>
      </c>
      <c r="M307" t="s">
        <v>52</v>
      </c>
      <c r="N307" t="s">
        <v>81</v>
      </c>
      <c r="O307" t="str">
        <f>TEXT(TBL_Employees[[#This Row],[Exit Date]],"YYYY")</f>
        <v/>
      </c>
      <c r="P307" s="1" t="s">
        <v>21</v>
      </c>
      <c r="Q307" s="13">
        <f>TBL_Employees[[#This Row],[Annual Salary]]+TBL_Employees[[#This Row],[Annual Salary]]*TBL_Employees[[#This Row],[Bonus %]]</f>
        <v>167722.9</v>
      </c>
      <c r="R307">
        <f>TBL_Employees[[#This Row],[Annual Salary]]*TBL_Employees[[#This Row],[Bonus %]]</f>
        <v>21876.899999999998</v>
      </c>
      <c r="S307" s="9"/>
    </row>
    <row r="308" spans="1:19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t="str">
        <f>TEXT(TBL_Employees[[#This Row],[Hire Date]],"YYYY")</f>
        <v>2003</v>
      </c>
      <c r="J308" s="1">
        <v>37962</v>
      </c>
      <c r="K308" s="2">
        <v>125807</v>
      </c>
      <c r="L308" s="3">
        <v>0.15</v>
      </c>
      <c r="M308" t="s">
        <v>19</v>
      </c>
      <c r="N308" t="s">
        <v>20</v>
      </c>
      <c r="O308" t="str">
        <f>TEXT(TBL_Employees[[#This Row],[Exit Date]],"YYYY")</f>
        <v/>
      </c>
      <c r="P308" s="1" t="s">
        <v>21</v>
      </c>
      <c r="Q308" s="13">
        <f>TBL_Employees[[#This Row],[Annual Salary]]+TBL_Employees[[#This Row],[Annual Salary]]*TBL_Employees[[#This Row],[Bonus %]]</f>
        <v>144678.04999999999</v>
      </c>
      <c r="R308">
        <f>TBL_Employees[[#This Row],[Annual Salary]]*TBL_Employees[[#This Row],[Bonus %]]</f>
        <v>18871.05</v>
      </c>
      <c r="S308" s="9"/>
    </row>
    <row r="309" spans="1:19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t="str">
        <f>TEXT(TBL_Employees[[#This Row],[Hire Date]],"YYYY")</f>
        <v>2021</v>
      </c>
      <c r="J309" s="1">
        <v>44405</v>
      </c>
      <c r="K309" s="2">
        <v>46845</v>
      </c>
      <c r="L309" s="3">
        <v>0</v>
      </c>
      <c r="M309" t="s">
        <v>19</v>
      </c>
      <c r="N309" t="s">
        <v>45</v>
      </c>
      <c r="O309" t="str">
        <f>TEXT(TBL_Employees[[#This Row],[Exit Date]],"YYYY")</f>
        <v/>
      </c>
      <c r="P309" s="1" t="s">
        <v>21</v>
      </c>
      <c r="Q309" s="13">
        <f>TBL_Employees[[#This Row],[Annual Salary]]+TBL_Employees[[#This Row],[Annual Salary]]*TBL_Employees[[#This Row],[Bonus %]]</f>
        <v>46845</v>
      </c>
      <c r="R309">
        <f>TBL_Employees[[#This Row],[Annual Salary]]*TBL_Employees[[#This Row],[Bonus %]]</f>
        <v>0</v>
      </c>
      <c r="S309" s="9"/>
    </row>
    <row r="310" spans="1:19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t="str">
        <f>TEXT(TBL_Employees[[#This Row],[Hire Date]],"YYYY")</f>
        <v>2008</v>
      </c>
      <c r="J310" s="1">
        <v>39689</v>
      </c>
      <c r="K310" s="2">
        <v>157969</v>
      </c>
      <c r="L310" s="3">
        <v>0.1</v>
      </c>
      <c r="M310" t="s">
        <v>33</v>
      </c>
      <c r="N310" t="s">
        <v>80</v>
      </c>
      <c r="O310" t="str">
        <f>TEXT(TBL_Employees[[#This Row],[Exit Date]],"YYYY")</f>
        <v/>
      </c>
      <c r="P310" s="1" t="s">
        <v>21</v>
      </c>
      <c r="Q310" s="13">
        <f>TBL_Employees[[#This Row],[Annual Salary]]+TBL_Employees[[#This Row],[Annual Salary]]*TBL_Employees[[#This Row],[Bonus %]]</f>
        <v>173765.9</v>
      </c>
      <c r="R310">
        <f>TBL_Employees[[#This Row],[Annual Salary]]*TBL_Employees[[#This Row],[Bonus %]]</f>
        <v>15796.900000000001</v>
      </c>
      <c r="S310" s="9"/>
    </row>
    <row r="311" spans="1:19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t="str">
        <f>TEXT(TBL_Employees[[#This Row],[Hire Date]],"YYYY")</f>
        <v>2010</v>
      </c>
      <c r="J311" s="1">
        <v>40522</v>
      </c>
      <c r="K311" s="2">
        <v>97807</v>
      </c>
      <c r="L311" s="3">
        <v>0</v>
      </c>
      <c r="M311" t="s">
        <v>19</v>
      </c>
      <c r="N311" t="s">
        <v>20</v>
      </c>
      <c r="O311" t="str">
        <f>TEXT(TBL_Employees[[#This Row],[Exit Date]],"YYYY")</f>
        <v/>
      </c>
      <c r="P311" s="1" t="s">
        <v>21</v>
      </c>
      <c r="Q311" s="13">
        <f>TBL_Employees[[#This Row],[Annual Salary]]+TBL_Employees[[#This Row],[Annual Salary]]*TBL_Employees[[#This Row],[Bonus %]]</f>
        <v>97807</v>
      </c>
      <c r="R311">
        <f>TBL_Employees[[#This Row],[Annual Salary]]*TBL_Employees[[#This Row],[Bonus %]]</f>
        <v>0</v>
      </c>
      <c r="S311" s="9"/>
    </row>
    <row r="312" spans="1:19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t="str">
        <f>TEXT(TBL_Employees[[#This Row],[Hire Date]],"YYYY")</f>
        <v>2015</v>
      </c>
      <c r="J312" s="1">
        <v>42347</v>
      </c>
      <c r="K312" s="2">
        <v>73854</v>
      </c>
      <c r="L312" s="3">
        <v>0</v>
      </c>
      <c r="M312" t="s">
        <v>19</v>
      </c>
      <c r="N312" t="s">
        <v>63</v>
      </c>
      <c r="O312" t="str">
        <f>TEXT(TBL_Employees[[#This Row],[Exit Date]],"YYYY")</f>
        <v/>
      </c>
      <c r="P312" s="1" t="s">
        <v>21</v>
      </c>
      <c r="Q312" s="13">
        <f>TBL_Employees[[#This Row],[Annual Salary]]+TBL_Employees[[#This Row],[Annual Salary]]*TBL_Employees[[#This Row],[Bonus %]]</f>
        <v>73854</v>
      </c>
      <c r="R312">
        <f>TBL_Employees[[#This Row],[Annual Salary]]*TBL_Employees[[#This Row],[Bonus %]]</f>
        <v>0</v>
      </c>
      <c r="S312" s="9"/>
    </row>
    <row r="313" spans="1:19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t="str">
        <f>TEXT(TBL_Employees[[#This Row],[Hire Date]],"YYYY")</f>
        <v>2006</v>
      </c>
      <c r="J313" s="1">
        <v>39063</v>
      </c>
      <c r="K313" s="2">
        <v>149537</v>
      </c>
      <c r="L313" s="3">
        <v>0.14000000000000001</v>
      </c>
      <c r="M313" t="s">
        <v>19</v>
      </c>
      <c r="N313" t="s">
        <v>63</v>
      </c>
      <c r="O313" t="str">
        <f>TEXT(TBL_Employees[[#This Row],[Exit Date]],"YYYY")</f>
        <v/>
      </c>
      <c r="P313" s="1" t="s">
        <v>21</v>
      </c>
      <c r="Q313" s="13">
        <f>TBL_Employees[[#This Row],[Annual Salary]]+TBL_Employees[[#This Row],[Annual Salary]]*TBL_Employees[[#This Row],[Bonus %]]</f>
        <v>170472.18</v>
      </c>
      <c r="R313">
        <f>TBL_Employees[[#This Row],[Annual Salary]]*TBL_Employees[[#This Row],[Bonus %]]</f>
        <v>20935.18</v>
      </c>
      <c r="S313" s="9"/>
    </row>
    <row r="314" spans="1:19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t="str">
        <f>TEXT(TBL_Employees[[#This Row],[Hire Date]],"YYYY")</f>
        <v>2013</v>
      </c>
      <c r="J314" s="1">
        <v>41379</v>
      </c>
      <c r="K314" s="2">
        <v>128303</v>
      </c>
      <c r="L314" s="3">
        <v>0.15</v>
      </c>
      <c r="M314" t="s">
        <v>19</v>
      </c>
      <c r="N314" t="s">
        <v>39</v>
      </c>
      <c r="O314" t="str">
        <f>TEXT(TBL_Employees[[#This Row],[Exit Date]],"YYYY")</f>
        <v/>
      </c>
      <c r="P314" s="1" t="s">
        <v>21</v>
      </c>
      <c r="Q314" s="13">
        <f>TBL_Employees[[#This Row],[Annual Salary]]+TBL_Employees[[#This Row],[Annual Salary]]*TBL_Employees[[#This Row],[Bonus %]]</f>
        <v>147548.45000000001</v>
      </c>
      <c r="R314">
        <f>TBL_Employees[[#This Row],[Annual Salary]]*TBL_Employees[[#This Row],[Bonus %]]</f>
        <v>19245.45</v>
      </c>
      <c r="S314" s="9"/>
    </row>
    <row r="315" spans="1:19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t="str">
        <f>TEXT(TBL_Employees[[#This Row],[Hire Date]],"YYYY")</f>
        <v>2005</v>
      </c>
      <c r="J315" s="1">
        <v>38513</v>
      </c>
      <c r="K315" s="2">
        <v>67374</v>
      </c>
      <c r="L315" s="3">
        <v>0</v>
      </c>
      <c r="M315" t="s">
        <v>19</v>
      </c>
      <c r="N315" t="s">
        <v>25</v>
      </c>
      <c r="O315" t="str">
        <f>TEXT(TBL_Employees[[#This Row],[Exit Date]],"YYYY")</f>
        <v/>
      </c>
      <c r="P315" s="1" t="s">
        <v>21</v>
      </c>
      <c r="Q315" s="13">
        <f>TBL_Employees[[#This Row],[Annual Salary]]+TBL_Employees[[#This Row],[Annual Salary]]*TBL_Employees[[#This Row],[Bonus %]]</f>
        <v>67374</v>
      </c>
      <c r="R315">
        <f>TBL_Employees[[#This Row],[Annual Salary]]*TBL_Employees[[#This Row],[Bonus %]]</f>
        <v>0</v>
      </c>
      <c r="S315" s="9"/>
    </row>
    <row r="316" spans="1:19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t="str">
        <f>TEXT(TBL_Employees[[#This Row],[Hire Date]],"YYYY")</f>
        <v>2011</v>
      </c>
      <c r="J316" s="1">
        <v>40810</v>
      </c>
      <c r="K316" s="2">
        <v>102167</v>
      </c>
      <c r="L316" s="3">
        <v>0.06</v>
      </c>
      <c r="M316" t="s">
        <v>52</v>
      </c>
      <c r="N316" t="s">
        <v>66</v>
      </c>
      <c r="O316" t="str">
        <f>TEXT(TBL_Employees[[#This Row],[Exit Date]],"YYYY")</f>
        <v/>
      </c>
      <c r="P316" s="1" t="s">
        <v>21</v>
      </c>
      <c r="Q316" s="13">
        <f>TBL_Employees[[#This Row],[Annual Salary]]+TBL_Employees[[#This Row],[Annual Salary]]*TBL_Employees[[#This Row],[Bonus %]]</f>
        <v>108297.02</v>
      </c>
      <c r="R316">
        <f>TBL_Employees[[#This Row],[Annual Salary]]*TBL_Employees[[#This Row],[Bonus %]]</f>
        <v>6130.0199999999995</v>
      </c>
      <c r="S316" s="9"/>
    </row>
    <row r="317" spans="1:19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t="str">
        <f>TEXT(TBL_Employees[[#This Row],[Hire Date]],"YYYY")</f>
        <v>2007</v>
      </c>
      <c r="J317" s="1">
        <v>39332</v>
      </c>
      <c r="K317" s="2">
        <v>151027</v>
      </c>
      <c r="L317" s="3">
        <v>0.1</v>
      </c>
      <c r="M317" t="s">
        <v>33</v>
      </c>
      <c r="N317" t="s">
        <v>74</v>
      </c>
      <c r="O317" t="str">
        <f>TEXT(TBL_Employees[[#This Row],[Exit Date]],"YYYY")</f>
        <v/>
      </c>
      <c r="P317" s="1" t="s">
        <v>21</v>
      </c>
      <c r="Q317" s="13">
        <f>TBL_Employees[[#This Row],[Annual Salary]]+TBL_Employees[[#This Row],[Annual Salary]]*TBL_Employees[[#This Row],[Bonus %]]</f>
        <v>166129.70000000001</v>
      </c>
      <c r="R317">
        <f>TBL_Employees[[#This Row],[Annual Salary]]*TBL_Employees[[#This Row],[Bonus %]]</f>
        <v>15102.7</v>
      </c>
      <c r="S317" s="9"/>
    </row>
    <row r="318" spans="1:19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t="str">
        <f>TEXT(TBL_Employees[[#This Row],[Hire Date]],"YYYY")</f>
        <v>2018</v>
      </c>
      <c r="J318" s="1">
        <v>43147</v>
      </c>
      <c r="K318" s="2">
        <v>120905</v>
      </c>
      <c r="L318" s="3">
        <v>0.05</v>
      </c>
      <c r="M318" t="s">
        <v>19</v>
      </c>
      <c r="N318" t="s">
        <v>63</v>
      </c>
      <c r="O318" t="str">
        <f>TEXT(TBL_Employees[[#This Row],[Exit Date]],"YYYY")</f>
        <v/>
      </c>
      <c r="P318" s="1" t="s">
        <v>21</v>
      </c>
      <c r="Q318" s="13">
        <f>TBL_Employees[[#This Row],[Annual Salary]]+TBL_Employees[[#This Row],[Annual Salary]]*TBL_Employees[[#This Row],[Bonus %]]</f>
        <v>126950.25</v>
      </c>
      <c r="R318">
        <f>TBL_Employees[[#This Row],[Annual Salary]]*TBL_Employees[[#This Row],[Bonus %]]</f>
        <v>6045.25</v>
      </c>
      <c r="S318" s="9"/>
    </row>
    <row r="319" spans="1:19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t="str">
        <f>TEXT(TBL_Employees[[#This Row],[Hire Date]],"YYYY")</f>
        <v>2018</v>
      </c>
      <c r="J319" s="1">
        <v>43253</v>
      </c>
      <c r="K319" s="2">
        <v>231567</v>
      </c>
      <c r="L319" s="3">
        <v>0.36</v>
      </c>
      <c r="M319" t="s">
        <v>19</v>
      </c>
      <c r="N319" t="s">
        <v>63</v>
      </c>
      <c r="O319" t="str">
        <f>TEXT(TBL_Employees[[#This Row],[Exit Date]],"YYYY")</f>
        <v/>
      </c>
      <c r="P319" s="1" t="s">
        <v>21</v>
      </c>
      <c r="Q319" s="13">
        <f>TBL_Employees[[#This Row],[Annual Salary]]+TBL_Employees[[#This Row],[Annual Salary]]*TBL_Employees[[#This Row],[Bonus %]]</f>
        <v>314931.12</v>
      </c>
      <c r="R319">
        <f>TBL_Employees[[#This Row],[Annual Salary]]*TBL_Employees[[#This Row],[Bonus %]]</f>
        <v>83364.12</v>
      </c>
      <c r="S319" s="9"/>
    </row>
    <row r="320" spans="1:19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t="str">
        <f>TEXT(TBL_Employees[[#This Row],[Hire Date]],"YYYY")</f>
        <v>2015</v>
      </c>
      <c r="J320" s="1">
        <v>42197</v>
      </c>
      <c r="K320" s="2">
        <v>215388</v>
      </c>
      <c r="L320" s="3">
        <v>0.33</v>
      </c>
      <c r="M320" t="s">
        <v>19</v>
      </c>
      <c r="N320" t="s">
        <v>45</v>
      </c>
      <c r="O320" t="str">
        <f>TEXT(TBL_Employees[[#This Row],[Exit Date]],"YYYY")</f>
        <v/>
      </c>
      <c r="P320" s="1" t="s">
        <v>21</v>
      </c>
      <c r="Q320" s="13">
        <f>TBL_Employees[[#This Row],[Annual Salary]]+TBL_Employees[[#This Row],[Annual Salary]]*TBL_Employees[[#This Row],[Bonus %]]</f>
        <v>286466.04000000004</v>
      </c>
      <c r="R320">
        <f>TBL_Employees[[#This Row],[Annual Salary]]*TBL_Employees[[#This Row],[Bonus %]]</f>
        <v>71078.040000000008</v>
      </c>
      <c r="S320" s="9"/>
    </row>
    <row r="321" spans="1:19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t="str">
        <f>TEXT(TBL_Employees[[#This Row],[Hire Date]],"YYYY")</f>
        <v>2015</v>
      </c>
      <c r="J321" s="1">
        <v>42168</v>
      </c>
      <c r="K321" s="2">
        <v>127972</v>
      </c>
      <c r="L321" s="3">
        <v>0.11</v>
      </c>
      <c r="M321" t="s">
        <v>19</v>
      </c>
      <c r="N321" t="s">
        <v>63</v>
      </c>
      <c r="O321" t="str">
        <f>TEXT(TBL_Employees[[#This Row],[Exit Date]],"YYYY")</f>
        <v/>
      </c>
      <c r="P321" s="1" t="s">
        <v>21</v>
      </c>
      <c r="Q321" s="13">
        <f>TBL_Employees[[#This Row],[Annual Salary]]+TBL_Employees[[#This Row],[Annual Salary]]*TBL_Employees[[#This Row],[Bonus %]]</f>
        <v>142048.92000000001</v>
      </c>
      <c r="R321">
        <f>TBL_Employees[[#This Row],[Annual Salary]]*TBL_Employees[[#This Row],[Bonus %]]</f>
        <v>14076.92</v>
      </c>
      <c r="S321" s="9"/>
    </row>
    <row r="322" spans="1:19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t="str">
        <f>TEXT(TBL_Employees[[#This Row],[Hire Date]],"YYYY")</f>
        <v>1995</v>
      </c>
      <c r="J322" s="1">
        <v>34915</v>
      </c>
      <c r="K322" s="2">
        <v>80701</v>
      </c>
      <c r="L322" s="3">
        <v>0</v>
      </c>
      <c r="M322" t="s">
        <v>19</v>
      </c>
      <c r="N322" t="s">
        <v>20</v>
      </c>
      <c r="O322" t="str">
        <f>TEXT(TBL_Employees[[#This Row],[Exit Date]],"YYYY")</f>
        <v>2005</v>
      </c>
      <c r="P322" s="1">
        <v>38456</v>
      </c>
      <c r="Q322" s="13">
        <f>TBL_Employees[[#This Row],[Annual Salary]]+TBL_Employees[[#This Row],[Annual Salary]]*TBL_Employees[[#This Row],[Bonus %]]</f>
        <v>80701</v>
      </c>
      <c r="R322">
        <f>TBL_Employees[[#This Row],[Annual Salary]]*TBL_Employees[[#This Row],[Bonus %]]</f>
        <v>0</v>
      </c>
      <c r="S322" s="9"/>
    </row>
    <row r="323" spans="1:19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t="str">
        <f>TEXT(TBL_Employees[[#This Row],[Hire Date]],"YYYY")</f>
        <v>2020</v>
      </c>
      <c r="J323" s="1">
        <v>43863</v>
      </c>
      <c r="K323" s="2">
        <v>115417</v>
      </c>
      <c r="L323" s="3">
        <v>0.06</v>
      </c>
      <c r="M323" t="s">
        <v>33</v>
      </c>
      <c r="N323" t="s">
        <v>74</v>
      </c>
      <c r="O323" t="str">
        <f>TEXT(TBL_Employees[[#This Row],[Exit Date]],"YYYY")</f>
        <v/>
      </c>
      <c r="P323" s="1" t="s">
        <v>21</v>
      </c>
      <c r="Q323" s="13">
        <f>TBL_Employees[[#This Row],[Annual Salary]]+TBL_Employees[[#This Row],[Annual Salary]]*TBL_Employees[[#This Row],[Bonus %]]</f>
        <v>122342.02</v>
      </c>
      <c r="R323">
        <f>TBL_Employees[[#This Row],[Annual Salary]]*TBL_Employees[[#This Row],[Bonus %]]</f>
        <v>6925.0199999999995</v>
      </c>
      <c r="S323" s="9"/>
    </row>
    <row r="324" spans="1:19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t="str">
        <f>TEXT(TBL_Employees[[#This Row],[Hire Date]],"YYYY")</f>
        <v>2019</v>
      </c>
      <c r="J324" s="1">
        <v>43635</v>
      </c>
      <c r="K324" s="2">
        <v>88045</v>
      </c>
      <c r="L324" s="3">
        <v>0</v>
      </c>
      <c r="M324" t="s">
        <v>19</v>
      </c>
      <c r="N324" t="s">
        <v>20</v>
      </c>
      <c r="O324" t="str">
        <f>TEXT(TBL_Employees[[#This Row],[Exit Date]],"YYYY")</f>
        <v/>
      </c>
      <c r="P324" s="1" t="s">
        <v>21</v>
      </c>
      <c r="Q324" s="13">
        <f>TBL_Employees[[#This Row],[Annual Salary]]+TBL_Employees[[#This Row],[Annual Salary]]*TBL_Employees[[#This Row],[Bonus %]]</f>
        <v>88045</v>
      </c>
      <c r="R324">
        <f>TBL_Employees[[#This Row],[Annual Salary]]*TBL_Employees[[#This Row],[Bonus %]]</f>
        <v>0</v>
      </c>
      <c r="S324" s="9"/>
    </row>
    <row r="325" spans="1:19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t="str">
        <f>TEXT(TBL_Employees[[#This Row],[Hire Date]],"YYYY")</f>
        <v>2018</v>
      </c>
      <c r="J325" s="1">
        <v>43185</v>
      </c>
      <c r="K325" s="2">
        <v>86478</v>
      </c>
      <c r="L325" s="3">
        <v>0.06</v>
      </c>
      <c r="M325" t="s">
        <v>19</v>
      </c>
      <c r="N325" t="s">
        <v>25</v>
      </c>
      <c r="O325" t="str">
        <f>TEXT(TBL_Employees[[#This Row],[Exit Date]],"YYYY")</f>
        <v/>
      </c>
      <c r="P325" s="1" t="s">
        <v>21</v>
      </c>
      <c r="Q325" s="13">
        <f>TBL_Employees[[#This Row],[Annual Salary]]+TBL_Employees[[#This Row],[Annual Salary]]*TBL_Employees[[#This Row],[Bonus %]]</f>
        <v>91666.68</v>
      </c>
      <c r="R325">
        <f>TBL_Employees[[#This Row],[Annual Salary]]*TBL_Employees[[#This Row],[Bonus %]]</f>
        <v>5188.6799999999994</v>
      </c>
      <c r="S325" s="9"/>
    </row>
    <row r="326" spans="1:19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t="str">
        <f>TEXT(TBL_Employees[[#This Row],[Hire Date]],"YYYY")</f>
        <v>2016</v>
      </c>
      <c r="J326" s="1">
        <v>42387</v>
      </c>
      <c r="K326" s="2">
        <v>180994</v>
      </c>
      <c r="L326" s="3">
        <v>0.39</v>
      </c>
      <c r="M326" t="s">
        <v>19</v>
      </c>
      <c r="N326" t="s">
        <v>63</v>
      </c>
      <c r="O326" t="str">
        <f>TEXT(TBL_Employees[[#This Row],[Exit Date]],"YYYY")</f>
        <v/>
      </c>
      <c r="P326" s="1" t="s">
        <v>21</v>
      </c>
      <c r="Q326" s="13">
        <f>TBL_Employees[[#This Row],[Annual Salary]]+TBL_Employees[[#This Row],[Annual Salary]]*TBL_Employees[[#This Row],[Bonus %]]</f>
        <v>251581.66</v>
      </c>
      <c r="R326">
        <f>TBL_Employees[[#This Row],[Annual Salary]]*TBL_Employees[[#This Row],[Bonus %]]</f>
        <v>70587.66</v>
      </c>
      <c r="S326" s="9"/>
    </row>
    <row r="327" spans="1:19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t="str">
        <f>TEXT(TBL_Employees[[#This Row],[Hire Date]],"YYYY")</f>
        <v>2007</v>
      </c>
      <c r="J327" s="1">
        <v>39418</v>
      </c>
      <c r="K327" s="2">
        <v>64494</v>
      </c>
      <c r="L327" s="3">
        <v>0</v>
      </c>
      <c r="M327" t="s">
        <v>19</v>
      </c>
      <c r="N327" t="s">
        <v>29</v>
      </c>
      <c r="O327" t="str">
        <f>TEXT(TBL_Employees[[#This Row],[Exit Date]],"YYYY")</f>
        <v/>
      </c>
      <c r="P327" s="1" t="s">
        <v>21</v>
      </c>
      <c r="Q327" s="13">
        <f>TBL_Employees[[#This Row],[Annual Salary]]+TBL_Employees[[#This Row],[Annual Salary]]*TBL_Employees[[#This Row],[Bonus %]]</f>
        <v>64494</v>
      </c>
      <c r="R327">
        <f>TBL_Employees[[#This Row],[Annual Salary]]*TBL_Employees[[#This Row],[Bonus %]]</f>
        <v>0</v>
      </c>
      <c r="S327" s="9"/>
    </row>
    <row r="328" spans="1:19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t="str">
        <f>TEXT(TBL_Employees[[#This Row],[Hire Date]],"YYYY")</f>
        <v>2002</v>
      </c>
      <c r="J328" s="1">
        <v>37550</v>
      </c>
      <c r="K328" s="2">
        <v>70122</v>
      </c>
      <c r="L328" s="3">
        <v>0</v>
      </c>
      <c r="M328" t="s">
        <v>19</v>
      </c>
      <c r="N328" t="s">
        <v>29</v>
      </c>
      <c r="O328" t="str">
        <f>TEXT(TBL_Employees[[#This Row],[Exit Date]],"YYYY")</f>
        <v/>
      </c>
      <c r="P328" s="1" t="s">
        <v>21</v>
      </c>
      <c r="Q328" s="13">
        <f>TBL_Employees[[#This Row],[Annual Salary]]+TBL_Employees[[#This Row],[Annual Salary]]*TBL_Employees[[#This Row],[Bonus %]]</f>
        <v>70122</v>
      </c>
      <c r="R328">
        <f>TBL_Employees[[#This Row],[Annual Salary]]*TBL_Employees[[#This Row],[Bonus %]]</f>
        <v>0</v>
      </c>
      <c r="S328" s="9"/>
    </row>
    <row r="329" spans="1:19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t="str">
        <f>TEXT(TBL_Employees[[#This Row],[Hire Date]],"YYYY")</f>
        <v>2017</v>
      </c>
      <c r="J329" s="1">
        <v>42785</v>
      </c>
      <c r="K329" s="2">
        <v>181854</v>
      </c>
      <c r="L329" s="3">
        <v>0.28999999999999998</v>
      </c>
      <c r="M329" t="s">
        <v>19</v>
      </c>
      <c r="N329" t="s">
        <v>63</v>
      </c>
      <c r="O329" t="str">
        <f>TEXT(TBL_Employees[[#This Row],[Exit Date]],"YYYY")</f>
        <v>2020</v>
      </c>
      <c r="P329" s="1">
        <v>43945</v>
      </c>
      <c r="Q329" s="13">
        <f>TBL_Employees[[#This Row],[Annual Salary]]+TBL_Employees[[#This Row],[Annual Salary]]*TBL_Employees[[#This Row],[Bonus %]]</f>
        <v>234591.66</v>
      </c>
      <c r="R329">
        <f>TBL_Employees[[#This Row],[Annual Salary]]*TBL_Employees[[#This Row],[Bonus %]]</f>
        <v>52737.659999999996</v>
      </c>
      <c r="S329" s="9"/>
    </row>
    <row r="330" spans="1:19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t="str">
        <f>TEXT(TBL_Employees[[#This Row],[Hire Date]],"YYYY")</f>
        <v>2016</v>
      </c>
      <c r="J330" s="1">
        <v>42664</v>
      </c>
      <c r="K330" s="2">
        <v>52811</v>
      </c>
      <c r="L330" s="3">
        <v>0</v>
      </c>
      <c r="M330" t="s">
        <v>19</v>
      </c>
      <c r="N330" t="s">
        <v>45</v>
      </c>
      <c r="O330" t="str">
        <f>TEXT(TBL_Employees[[#This Row],[Exit Date]],"YYYY")</f>
        <v/>
      </c>
      <c r="P330" s="1" t="s">
        <v>21</v>
      </c>
      <c r="Q330" s="13">
        <f>TBL_Employees[[#This Row],[Annual Salary]]+TBL_Employees[[#This Row],[Annual Salary]]*TBL_Employees[[#This Row],[Bonus %]]</f>
        <v>52811</v>
      </c>
      <c r="R330">
        <f>TBL_Employees[[#This Row],[Annual Salary]]*TBL_Employees[[#This Row],[Bonus %]]</f>
        <v>0</v>
      </c>
      <c r="S330" s="9"/>
    </row>
    <row r="331" spans="1:19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t="str">
        <f>TEXT(TBL_Employees[[#This Row],[Hire Date]],"YYYY")</f>
        <v>2019</v>
      </c>
      <c r="J331" s="1">
        <v>43763</v>
      </c>
      <c r="K331" s="2">
        <v>50111</v>
      </c>
      <c r="L331" s="3">
        <v>0</v>
      </c>
      <c r="M331" t="s">
        <v>33</v>
      </c>
      <c r="N331" t="s">
        <v>34</v>
      </c>
      <c r="O331" t="str">
        <f>TEXT(TBL_Employees[[#This Row],[Exit Date]],"YYYY")</f>
        <v/>
      </c>
      <c r="P331" s="1" t="s">
        <v>21</v>
      </c>
      <c r="Q331" s="13">
        <f>TBL_Employees[[#This Row],[Annual Salary]]+TBL_Employees[[#This Row],[Annual Salary]]*TBL_Employees[[#This Row],[Bonus %]]</f>
        <v>50111</v>
      </c>
      <c r="R331">
        <f>TBL_Employees[[#This Row],[Annual Salary]]*TBL_Employees[[#This Row],[Bonus %]]</f>
        <v>0</v>
      </c>
      <c r="S331" s="9"/>
    </row>
    <row r="332" spans="1:19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t="str">
        <f>TEXT(TBL_Employees[[#This Row],[Hire Date]],"YYYY")</f>
        <v>2016</v>
      </c>
      <c r="J332" s="1">
        <v>42497</v>
      </c>
      <c r="K332" s="2">
        <v>71192</v>
      </c>
      <c r="L332" s="3">
        <v>0</v>
      </c>
      <c r="M332" t="s">
        <v>19</v>
      </c>
      <c r="N332" t="s">
        <v>25</v>
      </c>
      <c r="O332" t="str">
        <f>TEXT(TBL_Employees[[#This Row],[Exit Date]],"YYYY")</f>
        <v/>
      </c>
      <c r="P332" s="1" t="s">
        <v>21</v>
      </c>
      <c r="Q332" s="13">
        <f>TBL_Employees[[#This Row],[Annual Salary]]+TBL_Employees[[#This Row],[Annual Salary]]*TBL_Employees[[#This Row],[Bonus %]]</f>
        <v>71192</v>
      </c>
      <c r="R332">
        <f>TBL_Employees[[#This Row],[Annual Salary]]*TBL_Employees[[#This Row],[Bonus %]]</f>
        <v>0</v>
      </c>
      <c r="S332" s="9"/>
    </row>
    <row r="333" spans="1:19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t="str">
        <f>TEXT(TBL_Employees[[#This Row],[Hire Date]],"YYYY")</f>
        <v>2018</v>
      </c>
      <c r="J333" s="1">
        <v>43452</v>
      </c>
      <c r="K333" s="2">
        <v>155351</v>
      </c>
      <c r="L333" s="3">
        <v>0.2</v>
      </c>
      <c r="M333" t="s">
        <v>19</v>
      </c>
      <c r="N333" t="s">
        <v>63</v>
      </c>
      <c r="O333" t="str">
        <f>TEXT(TBL_Employees[[#This Row],[Exit Date]],"YYYY")</f>
        <v/>
      </c>
      <c r="P333" s="1" t="s">
        <v>21</v>
      </c>
      <c r="Q333" s="13">
        <f>TBL_Employees[[#This Row],[Annual Salary]]+TBL_Employees[[#This Row],[Annual Salary]]*TBL_Employees[[#This Row],[Bonus %]]</f>
        <v>186421.2</v>
      </c>
      <c r="R333">
        <f>TBL_Employees[[#This Row],[Annual Salary]]*TBL_Employees[[#This Row],[Bonus %]]</f>
        <v>31070.2</v>
      </c>
      <c r="S333" s="9"/>
    </row>
    <row r="334" spans="1:19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t="str">
        <f>TEXT(TBL_Employees[[#This Row],[Hire Date]],"YYYY")</f>
        <v>2006</v>
      </c>
      <c r="J334" s="1">
        <v>39049</v>
      </c>
      <c r="K334" s="2">
        <v>161690</v>
      </c>
      <c r="L334" s="3">
        <v>0.28999999999999998</v>
      </c>
      <c r="M334" t="s">
        <v>33</v>
      </c>
      <c r="N334" t="s">
        <v>60</v>
      </c>
      <c r="O334" t="str">
        <f>TEXT(TBL_Employees[[#This Row],[Exit Date]],"YYYY")</f>
        <v/>
      </c>
      <c r="P334" s="1" t="s">
        <v>21</v>
      </c>
      <c r="Q334" s="13">
        <f>TBL_Employees[[#This Row],[Annual Salary]]+TBL_Employees[[#This Row],[Annual Salary]]*TBL_Employees[[#This Row],[Bonus %]]</f>
        <v>208580.1</v>
      </c>
      <c r="R334">
        <f>TBL_Employees[[#This Row],[Annual Salary]]*TBL_Employees[[#This Row],[Bonus %]]</f>
        <v>46890.1</v>
      </c>
      <c r="S334" s="9"/>
    </row>
    <row r="335" spans="1:19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t="str">
        <f>TEXT(TBL_Employees[[#This Row],[Hire Date]],"YYYY")</f>
        <v>2017</v>
      </c>
      <c r="J335" s="1">
        <v>42776</v>
      </c>
      <c r="K335" s="2">
        <v>60132</v>
      </c>
      <c r="L335" s="3">
        <v>0</v>
      </c>
      <c r="M335" t="s">
        <v>33</v>
      </c>
      <c r="N335" t="s">
        <v>80</v>
      </c>
      <c r="O335" t="str">
        <f>TEXT(TBL_Employees[[#This Row],[Exit Date]],"YYYY")</f>
        <v/>
      </c>
      <c r="P335" s="1" t="s">
        <v>21</v>
      </c>
      <c r="Q335" s="13">
        <f>TBL_Employees[[#This Row],[Annual Salary]]+TBL_Employees[[#This Row],[Annual Salary]]*TBL_Employees[[#This Row],[Bonus %]]</f>
        <v>60132</v>
      </c>
      <c r="R335">
        <f>TBL_Employees[[#This Row],[Annual Salary]]*TBL_Employees[[#This Row],[Bonus %]]</f>
        <v>0</v>
      </c>
      <c r="S335" s="9"/>
    </row>
    <row r="336" spans="1:19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t="str">
        <f>TEXT(TBL_Employees[[#This Row],[Hire Date]],"YYYY")</f>
        <v>1994</v>
      </c>
      <c r="J336" s="1">
        <v>34631</v>
      </c>
      <c r="K336" s="2">
        <v>87216</v>
      </c>
      <c r="L336" s="3">
        <v>0</v>
      </c>
      <c r="M336" t="s">
        <v>19</v>
      </c>
      <c r="N336" t="s">
        <v>45</v>
      </c>
      <c r="O336" t="str">
        <f>TEXT(TBL_Employees[[#This Row],[Exit Date]],"YYYY")</f>
        <v/>
      </c>
      <c r="P336" s="1" t="s">
        <v>21</v>
      </c>
      <c r="Q336" s="13">
        <f>TBL_Employees[[#This Row],[Annual Salary]]+TBL_Employees[[#This Row],[Annual Salary]]*TBL_Employees[[#This Row],[Bonus %]]</f>
        <v>87216</v>
      </c>
      <c r="R336">
        <f>TBL_Employees[[#This Row],[Annual Salary]]*TBL_Employees[[#This Row],[Bonus %]]</f>
        <v>0</v>
      </c>
      <c r="S336" s="9"/>
    </row>
    <row r="337" spans="1:19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t="str">
        <f>TEXT(TBL_Employees[[#This Row],[Hire Date]],"YYYY")</f>
        <v>2020</v>
      </c>
      <c r="J337" s="1">
        <v>43944</v>
      </c>
      <c r="K337" s="2">
        <v>50069</v>
      </c>
      <c r="L337" s="3">
        <v>0</v>
      </c>
      <c r="M337" t="s">
        <v>19</v>
      </c>
      <c r="N337" t="s">
        <v>63</v>
      </c>
      <c r="O337" t="str">
        <f>TEXT(TBL_Employees[[#This Row],[Exit Date]],"YYYY")</f>
        <v/>
      </c>
      <c r="P337" s="1" t="s">
        <v>21</v>
      </c>
      <c r="Q337" s="13">
        <f>TBL_Employees[[#This Row],[Annual Salary]]+TBL_Employees[[#This Row],[Annual Salary]]*TBL_Employees[[#This Row],[Bonus %]]</f>
        <v>50069</v>
      </c>
      <c r="R337">
        <f>TBL_Employees[[#This Row],[Annual Salary]]*TBL_Employees[[#This Row],[Bonus %]]</f>
        <v>0</v>
      </c>
      <c r="S337" s="9"/>
    </row>
    <row r="338" spans="1:19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t="str">
        <f>TEXT(TBL_Employees[[#This Row],[Hire Date]],"YYYY")</f>
        <v>2021</v>
      </c>
      <c r="J338" s="1">
        <v>44403</v>
      </c>
      <c r="K338" s="2">
        <v>151108</v>
      </c>
      <c r="L338" s="3">
        <v>0.22</v>
      </c>
      <c r="M338" t="s">
        <v>19</v>
      </c>
      <c r="N338" t="s">
        <v>39</v>
      </c>
      <c r="O338" t="str">
        <f>TEXT(TBL_Employees[[#This Row],[Exit Date]],"YYYY")</f>
        <v/>
      </c>
      <c r="P338" s="1" t="s">
        <v>21</v>
      </c>
      <c r="Q338" s="13">
        <f>TBL_Employees[[#This Row],[Annual Salary]]+TBL_Employees[[#This Row],[Annual Salary]]*TBL_Employees[[#This Row],[Bonus %]]</f>
        <v>184351.76</v>
      </c>
      <c r="R338">
        <f>TBL_Employees[[#This Row],[Annual Salary]]*TBL_Employees[[#This Row],[Bonus %]]</f>
        <v>33243.760000000002</v>
      </c>
      <c r="S338" s="9"/>
    </row>
    <row r="339" spans="1:19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t="str">
        <f>TEXT(TBL_Employees[[#This Row],[Hire Date]],"YYYY")</f>
        <v>2005</v>
      </c>
      <c r="J339" s="1">
        <v>38640</v>
      </c>
      <c r="K339" s="2">
        <v>67398</v>
      </c>
      <c r="L339" s="3">
        <v>7.0000000000000007E-2</v>
      </c>
      <c r="M339" t="s">
        <v>19</v>
      </c>
      <c r="N339" t="s">
        <v>39</v>
      </c>
      <c r="O339" t="str">
        <f>TEXT(TBL_Employees[[#This Row],[Exit Date]],"YYYY")</f>
        <v/>
      </c>
      <c r="P339" s="1" t="s">
        <v>21</v>
      </c>
      <c r="Q339" s="13">
        <f>TBL_Employees[[#This Row],[Annual Salary]]+TBL_Employees[[#This Row],[Annual Salary]]*TBL_Employees[[#This Row],[Bonus %]]</f>
        <v>72115.86</v>
      </c>
      <c r="R339">
        <f>TBL_Employees[[#This Row],[Annual Salary]]*TBL_Employees[[#This Row],[Bonus %]]</f>
        <v>4717.8600000000006</v>
      </c>
      <c r="S339" s="9"/>
    </row>
    <row r="340" spans="1:19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t="str">
        <f>TEXT(TBL_Employees[[#This Row],[Hire Date]],"YYYY")</f>
        <v>2015</v>
      </c>
      <c r="J340" s="1">
        <v>42245</v>
      </c>
      <c r="K340" s="2">
        <v>68488</v>
      </c>
      <c r="L340" s="3">
        <v>0</v>
      </c>
      <c r="M340" t="s">
        <v>19</v>
      </c>
      <c r="N340" t="s">
        <v>63</v>
      </c>
      <c r="O340" t="str">
        <f>TEXT(TBL_Employees[[#This Row],[Exit Date]],"YYYY")</f>
        <v/>
      </c>
      <c r="P340" s="1" t="s">
        <v>21</v>
      </c>
      <c r="Q340" s="13">
        <f>TBL_Employees[[#This Row],[Annual Salary]]+TBL_Employees[[#This Row],[Annual Salary]]*TBL_Employees[[#This Row],[Bonus %]]</f>
        <v>68488</v>
      </c>
      <c r="R340">
        <f>TBL_Employees[[#This Row],[Annual Salary]]*TBL_Employees[[#This Row],[Bonus %]]</f>
        <v>0</v>
      </c>
      <c r="S340" s="9"/>
    </row>
    <row r="341" spans="1:19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t="str">
        <f>TEXT(TBL_Employees[[#This Row],[Hire Date]],"YYYY")</f>
        <v>1998</v>
      </c>
      <c r="J341" s="1">
        <v>35992</v>
      </c>
      <c r="K341" s="2">
        <v>92932</v>
      </c>
      <c r="L341" s="3">
        <v>0</v>
      </c>
      <c r="M341" t="s">
        <v>19</v>
      </c>
      <c r="N341" t="s">
        <v>29</v>
      </c>
      <c r="O341" t="str">
        <f>TEXT(TBL_Employees[[#This Row],[Exit Date]],"YYYY")</f>
        <v/>
      </c>
      <c r="P341" s="1" t="s">
        <v>21</v>
      </c>
      <c r="Q341" s="13">
        <f>TBL_Employees[[#This Row],[Annual Salary]]+TBL_Employees[[#This Row],[Annual Salary]]*TBL_Employees[[#This Row],[Bonus %]]</f>
        <v>92932</v>
      </c>
      <c r="R341">
        <f>TBL_Employees[[#This Row],[Annual Salary]]*TBL_Employees[[#This Row],[Bonus %]]</f>
        <v>0</v>
      </c>
      <c r="S341" s="9"/>
    </row>
    <row r="342" spans="1:19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t="str">
        <f>TEXT(TBL_Employees[[#This Row],[Hire Date]],"YYYY")</f>
        <v>2009</v>
      </c>
      <c r="J342" s="1">
        <v>39994</v>
      </c>
      <c r="K342" s="2">
        <v>43363</v>
      </c>
      <c r="L342" s="3">
        <v>0</v>
      </c>
      <c r="M342" t="s">
        <v>19</v>
      </c>
      <c r="N342" t="s">
        <v>25</v>
      </c>
      <c r="O342" t="str">
        <f>TEXT(TBL_Employees[[#This Row],[Exit Date]],"YYYY")</f>
        <v/>
      </c>
      <c r="P342" s="1" t="s">
        <v>21</v>
      </c>
      <c r="Q342" s="13">
        <f>TBL_Employees[[#This Row],[Annual Salary]]+TBL_Employees[[#This Row],[Annual Salary]]*TBL_Employees[[#This Row],[Bonus %]]</f>
        <v>43363</v>
      </c>
      <c r="R342">
        <f>TBL_Employees[[#This Row],[Annual Salary]]*TBL_Employees[[#This Row],[Bonus %]]</f>
        <v>0</v>
      </c>
      <c r="S342" s="9"/>
    </row>
    <row r="343" spans="1:19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t="str">
        <f>TEXT(TBL_Employees[[#This Row],[Hire Date]],"YYYY")</f>
        <v>2017</v>
      </c>
      <c r="J343" s="1">
        <v>42780</v>
      </c>
      <c r="K343" s="2">
        <v>95963</v>
      </c>
      <c r="L343" s="3">
        <v>0</v>
      </c>
      <c r="M343" t="s">
        <v>33</v>
      </c>
      <c r="N343" t="s">
        <v>34</v>
      </c>
      <c r="O343" t="str">
        <f>TEXT(TBL_Employees[[#This Row],[Exit Date]],"YYYY")</f>
        <v/>
      </c>
      <c r="P343" s="1" t="s">
        <v>21</v>
      </c>
      <c r="Q343" s="13">
        <f>TBL_Employees[[#This Row],[Annual Salary]]+TBL_Employees[[#This Row],[Annual Salary]]*TBL_Employees[[#This Row],[Bonus %]]</f>
        <v>95963</v>
      </c>
      <c r="R343">
        <f>TBL_Employees[[#This Row],[Annual Salary]]*TBL_Employees[[#This Row],[Bonus %]]</f>
        <v>0</v>
      </c>
      <c r="S343" s="9"/>
    </row>
    <row r="344" spans="1:19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t="str">
        <f>TEXT(TBL_Employees[[#This Row],[Hire Date]],"YYYY")</f>
        <v>2010</v>
      </c>
      <c r="J344" s="1">
        <v>40297</v>
      </c>
      <c r="K344" s="2">
        <v>111038</v>
      </c>
      <c r="L344" s="3">
        <v>0.05</v>
      </c>
      <c r="M344" t="s">
        <v>52</v>
      </c>
      <c r="N344" t="s">
        <v>53</v>
      </c>
      <c r="O344" t="str">
        <f>TEXT(TBL_Employees[[#This Row],[Exit Date]],"YYYY")</f>
        <v/>
      </c>
      <c r="P344" s="1" t="s">
        <v>21</v>
      </c>
      <c r="Q344" s="13">
        <f>TBL_Employees[[#This Row],[Annual Salary]]+TBL_Employees[[#This Row],[Annual Salary]]*TBL_Employees[[#This Row],[Bonus %]]</f>
        <v>116589.9</v>
      </c>
      <c r="R344">
        <f>TBL_Employees[[#This Row],[Annual Salary]]*TBL_Employees[[#This Row],[Bonus %]]</f>
        <v>5551.9000000000005</v>
      </c>
      <c r="S344" s="9"/>
    </row>
    <row r="345" spans="1:19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t="str">
        <f>TEXT(TBL_Employees[[#This Row],[Hire Date]],"YYYY")</f>
        <v>1996</v>
      </c>
      <c r="J345" s="1">
        <v>35230</v>
      </c>
      <c r="K345" s="2">
        <v>200246</v>
      </c>
      <c r="L345" s="3">
        <v>0.34</v>
      </c>
      <c r="M345" t="s">
        <v>19</v>
      </c>
      <c r="N345" t="s">
        <v>29</v>
      </c>
      <c r="O345" t="str">
        <f>TEXT(TBL_Employees[[#This Row],[Exit Date]],"YYYY")</f>
        <v/>
      </c>
      <c r="P345" s="1" t="s">
        <v>21</v>
      </c>
      <c r="Q345" s="13">
        <f>TBL_Employees[[#This Row],[Annual Salary]]+TBL_Employees[[#This Row],[Annual Salary]]*TBL_Employees[[#This Row],[Bonus %]]</f>
        <v>268329.64</v>
      </c>
      <c r="R345">
        <f>TBL_Employees[[#This Row],[Annual Salary]]*TBL_Employees[[#This Row],[Bonus %]]</f>
        <v>68083.64</v>
      </c>
      <c r="S345" s="9"/>
    </row>
    <row r="346" spans="1:19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t="str">
        <f>TEXT(TBL_Employees[[#This Row],[Hire Date]],"YYYY")</f>
        <v>2015</v>
      </c>
      <c r="J346" s="1">
        <v>42053</v>
      </c>
      <c r="K346" s="2">
        <v>194871</v>
      </c>
      <c r="L346" s="3">
        <v>0.35</v>
      </c>
      <c r="M346" t="s">
        <v>19</v>
      </c>
      <c r="N346" t="s">
        <v>29</v>
      </c>
      <c r="O346" t="str">
        <f>TEXT(TBL_Employees[[#This Row],[Exit Date]],"YYYY")</f>
        <v/>
      </c>
      <c r="P346" s="1" t="s">
        <v>21</v>
      </c>
      <c r="Q346" s="13">
        <f>TBL_Employees[[#This Row],[Annual Salary]]+TBL_Employees[[#This Row],[Annual Salary]]*TBL_Employees[[#This Row],[Bonus %]]</f>
        <v>263075.84999999998</v>
      </c>
      <c r="R346">
        <f>TBL_Employees[[#This Row],[Annual Salary]]*TBL_Employees[[#This Row],[Bonus %]]</f>
        <v>68204.849999999991</v>
      </c>
      <c r="S346" s="9"/>
    </row>
    <row r="347" spans="1:19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t="str">
        <f>TEXT(TBL_Employees[[#This Row],[Hire Date]],"YYYY")</f>
        <v>1994</v>
      </c>
      <c r="J347" s="1">
        <v>34592</v>
      </c>
      <c r="K347" s="2">
        <v>98769</v>
      </c>
      <c r="L347" s="3">
        <v>0</v>
      </c>
      <c r="M347" t="s">
        <v>52</v>
      </c>
      <c r="N347" t="s">
        <v>66</v>
      </c>
      <c r="O347" t="str">
        <f>TEXT(TBL_Employees[[#This Row],[Exit Date]],"YYYY")</f>
        <v>2016</v>
      </c>
      <c r="P347" s="1">
        <v>42646</v>
      </c>
      <c r="Q347" s="13">
        <f>TBL_Employees[[#This Row],[Annual Salary]]+TBL_Employees[[#This Row],[Annual Salary]]*TBL_Employees[[#This Row],[Bonus %]]</f>
        <v>98769</v>
      </c>
      <c r="R347">
        <f>TBL_Employees[[#This Row],[Annual Salary]]*TBL_Employees[[#This Row],[Bonus %]]</f>
        <v>0</v>
      </c>
      <c r="S347" s="9"/>
    </row>
    <row r="348" spans="1:19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t="str">
        <f>TEXT(TBL_Employees[[#This Row],[Hire Date]],"YYYY")</f>
        <v>2018</v>
      </c>
      <c r="J348" s="1">
        <v>43239</v>
      </c>
      <c r="K348" s="2">
        <v>65334</v>
      </c>
      <c r="L348" s="3">
        <v>0</v>
      </c>
      <c r="M348" t="s">
        <v>52</v>
      </c>
      <c r="N348" t="s">
        <v>66</v>
      </c>
      <c r="O348" t="str">
        <f>TEXT(TBL_Employees[[#This Row],[Exit Date]],"YYYY")</f>
        <v/>
      </c>
      <c r="P348" s="1" t="s">
        <v>21</v>
      </c>
      <c r="Q348" s="13">
        <f>TBL_Employees[[#This Row],[Annual Salary]]+TBL_Employees[[#This Row],[Annual Salary]]*TBL_Employees[[#This Row],[Bonus %]]</f>
        <v>65334</v>
      </c>
      <c r="R348">
        <f>TBL_Employees[[#This Row],[Annual Salary]]*TBL_Employees[[#This Row],[Bonus %]]</f>
        <v>0</v>
      </c>
      <c r="S348" s="9"/>
    </row>
    <row r="349" spans="1:19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t="str">
        <f>TEXT(TBL_Employees[[#This Row],[Hire Date]],"YYYY")</f>
        <v>2021</v>
      </c>
      <c r="J349" s="1">
        <v>44327</v>
      </c>
      <c r="K349" s="2">
        <v>83934</v>
      </c>
      <c r="L349" s="3">
        <v>0</v>
      </c>
      <c r="M349" t="s">
        <v>19</v>
      </c>
      <c r="N349" t="s">
        <v>45</v>
      </c>
      <c r="O349" t="str">
        <f>TEXT(TBL_Employees[[#This Row],[Exit Date]],"YYYY")</f>
        <v/>
      </c>
      <c r="P349" s="1" t="s">
        <v>21</v>
      </c>
      <c r="Q349" s="13">
        <f>TBL_Employees[[#This Row],[Annual Salary]]+TBL_Employees[[#This Row],[Annual Salary]]*TBL_Employees[[#This Row],[Bonus %]]</f>
        <v>83934</v>
      </c>
      <c r="R349">
        <f>TBL_Employees[[#This Row],[Annual Salary]]*TBL_Employees[[#This Row],[Bonus %]]</f>
        <v>0</v>
      </c>
      <c r="S349" s="9"/>
    </row>
    <row r="350" spans="1:19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t="str">
        <f>TEXT(TBL_Employees[[#This Row],[Hire Date]],"YYYY")</f>
        <v>2016</v>
      </c>
      <c r="J350" s="1">
        <v>42616</v>
      </c>
      <c r="K350" s="2">
        <v>150399</v>
      </c>
      <c r="L350" s="3">
        <v>0.28000000000000003</v>
      </c>
      <c r="M350" t="s">
        <v>19</v>
      </c>
      <c r="N350" t="s">
        <v>20</v>
      </c>
      <c r="O350" t="str">
        <f>TEXT(TBL_Employees[[#This Row],[Exit Date]],"YYYY")</f>
        <v/>
      </c>
      <c r="P350" s="1" t="s">
        <v>21</v>
      </c>
      <c r="Q350" s="13">
        <f>TBL_Employees[[#This Row],[Annual Salary]]+TBL_Employees[[#This Row],[Annual Salary]]*TBL_Employees[[#This Row],[Bonus %]]</f>
        <v>192510.72</v>
      </c>
      <c r="R350">
        <f>TBL_Employees[[#This Row],[Annual Salary]]*TBL_Employees[[#This Row],[Bonus %]]</f>
        <v>42111.72</v>
      </c>
      <c r="S350" s="9"/>
    </row>
    <row r="351" spans="1:19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t="str">
        <f>TEXT(TBL_Employees[[#This Row],[Hire Date]],"YYYY")</f>
        <v>2012</v>
      </c>
      <c r="J351" s="1">
        <v>41048</v>
      </c>
      <c r="K351" s="2">
        <v>160280</v>
      </c>
      <c r="L351" s="3">
        <v>0.19</v>
      </c>
      <c r="M351" t="s">
        <v>33</v>
      </c>
      <c r="N351" t="s">
        <v>60</v>
      </c>
      <c r="O351" t="str">
        <f>TEXT(TBL_Employees[[#This Row],[Exit Date]],"YYYY")</f>
        <v/>
      </c>
      <c r="P351" s="1" t="s">
        <v>21</v>
      </c>
      <c r="Q351" s="13">
        <f>TBL_Employees[[#This Row],[Annual Salary]]+TBL_Employees[[#This Row],[Annual Salary]]*TBL_Employees[[#This Row],[Bonus %]]</f>
        <v>190733.2</v>
      </c>
      <c r="R351">
        <f>TBL_Employees[[#This Row],[Annual Salary]]*TBL_Employees[[#This Row],[Bonus %]]</f>
        <v>30453.200000000001</v>
      </c>
      <c r="S351" s="9"/>
    </row>
    <row r="352" spans="1:19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t="str">
        <f>TEXT(TBL_Employees[[#This Row],[Hire Date]],"YYYY")</f>
        <v>1997</v>
      </c>
      <c r="J352" s="1">
        <v>35548</v>
      </c>
      <c r="K352" s="2">
        <v>54051</v>
      </c>
      <c r="L352" s="3">
        <v>0</v>
      </c>
      <c r="M352" t="s">
        <v>19</v>
      </c>
      <c r="N352" t="s">
        <v>45</v>
      </c>
      <c r="O352" t="str">
        <f>TEXT(TBL_Employees[[#This Row],[Exit Date]],"YYYY")</f>
        <v>1998</v>
      </c>
      <c r="P352" s="1">
        <v>36079</v>
      </c>
      <c r="Q352" s="13">
        <f>TBL_Employees[[#This Row],[Annual Salary]]+TBL_Employees[[#This Row],[Annual Salary]]*TBL_Employees[[#This Row],[Bonus %]]</f>
        <v>54051</v>
      </c>
      <c r="R352">
        <f>TBL_Employees[[#This Row],[Annual Salary]]*TBL_Employees[[#This Row],[Bonus %]]</f>
        <v>0</v>
      </c>
      <c r="S352" s="9"/>
    </row>
    <row r="353" spans="1:19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t="str">
        <f>TEXT(TBL_Employees[[#This Row],[Hire Date]],"YYYY")</f>
        <v>2003</v>
      </c>
      <c r="J353" s="1">
        <v>37726</v>
      </c>
      <c r="K353" s="2">
        <v>150699</v>
      </c>
      <c r="L353" s="3">
        <v>0.28999999999999998</v>
      </c>
      <c r="M353" t="s">
        <v>52</v>
      </c>
      <c r="N353" t="s">
        <v>53</v>
      </c>
      <c r="O353" t="str">
        <f>TEXT(TBL_Employees[[#This Row],[Exit Date]],"YYYY")</f>
        <v/>
      </c>
      <c r="P353" s="1" t="s">
        <v>21</v>
      </c>
      <c r="Q353" s="13">
        <f>TBL_Employees[[#This Row],[Annual Salary]]+TBL_Employees[[#This Row],[Annual Salary]]*TBL_Employees[[#This Row],[Bonus %]]</f>
        <v>194401.71</v>
      </c>
      <c r="R353">
        <f>TBL_Employees[[#This Row],[Annual Salary]]*TBL_Employees[[#This Row],[Bonus %]]</f>
        <v>43702.71</v>
      </c>
      <c r="S353" s="9"/>
    </row>
    <row r="354" spans="1:19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t="str">
        <f>TEXT(TBL_Employees[[#This Row],[Hire Date]],"YYYY")</f>
        <v>2013</v>
      </c>
      <c r="J354" s="1">
        <v>41363</v>
      </c>
      <c r="K354" s="2">
        <v>69570</v>
      </c>
      <c r="L354" s="3">
        <v>0</v>
      </c>
      <c r="M354" t="s">
        <v>19</v>
      </c>
      <c r="N354" t="s">
        <v>45</v>
      </c>
      <c r="O354" t="str">
        <f>TEXT(TBL_Employees[[#This Row],[Exit Date]],"YYYY")</f>
        <v/>
      </c>
      <c r="P354" s="1" t="s">
        <v>21</v>
      </c>
      <c r="Q354" s="13">
        <f>TBL_Employees[[#This Row],[Annual Salary]]+TBL_Employees[[#This Row],[Annual Salary]]*TBL_Employees[[#This Row],[Bonus %]]</f>
        <v>69570</v>
      </c>
      <c r="R354">
        <f>TBL_Employees[[#This Row],[Annual Salary]]*TBL_Employees[[#This Row],[Bonus %]]</f>
        <v>0</v>
      </c>
      <c r="S354" s="9"/>
    </row>
    <row r="355" spans="1:19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t="str">
        <f>TEXT(TBL_Employees[[#This Row],[Hire Date]],"YYYY")</f>
        <v>2019</v>
      </c>
      <c r="J355" s="1">
        <v>43553</v>
      </c>
      <c r="K355" s="2">
        <v>86774</v>
      </c>
      <c r="L355" s="3">
        <v>0</v>
      </c>
      <c r="M355" t="s">
        <v>33</v>
      </c>
      <c r="N355" t="s">
        <v>34</v>
      </c>
      <c r="O355" t="str">
        <f>TEXT(TBL_Employees[[#This Row],[Exit Date]],"YYYY")</f>
        <v/>
      </c>
      <c r="P355" s="1" t="s">
        <v>21</v>
      </c>
      <c r="Q355" s="13">
        <f>TBL_Employees[[#This Row],[Annual Salary]]+TBL_Employees[[#This Row],[Annual Salary]]*TBL_Employees[[#This Row],[Bonus %]]</f>
        <v>86774</v>
      </c>
      <c r="R355">
        <f>TBL_Employees[[#This Row],[Annual Salary]]*TBL_Employees[[#This Row],[Bonus %]]</f>
        <v>0</v>
      </c>
      <c r="S355" s="9"/>
    </row>
    <row r="356" spans="1:19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t="str">
        <f>TEXT(TBL_Employees[[#This Row],[Hire Date]],"YYYY")</f>
        <v>2001</v>
      </c>
      <c r="J356" s="1">
        <v>36979</v>
      </c>
      <c r="K356" s="2">
        <v>57606</v>
      </c>
      <c r="L356" s="3">
        <v>0</v>
      </c>
      <c r="M356" t="s">
        <v>19</v>
      </c>
      <c r="N356" t="s">
        <v>45</v>
      </c>
      <c r="O356" t="str">
        <f>TEXT(TBL_Employees[[#This Row],[Exit Date]],"YYYY")</f>
        <v/>
      </c>
      <c r="P356" s="1" t="s">
        <v>21</v>
      </c>
      <c r="Q356" s="13">
        <f>TBL_Employees[[#This Row],[Annual Salary]]+TBL_Employees[[#This Row],[Annual Salary]]*TBL_Employees[[#This Row],[Bonus %]]</f>
        <v>57606</v>
      </c>
      <c r="R356">
        <f>TBL_Employees[[#This Row],[Annual Salary]]*TBL_Employees[[#This Row],[Bonus %]]</f>
        <v>0</v>
      </c>
      <c r="S356" s="9"/>
    </row>
    <row r="357" spans="1:19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t="str">
        <f>TEXT(TBL_Employees[[#This Row],[Hire Date]],"YYYY")</f>
        <v>2001</v>
      </c>
      <c r="J357" s="1">
        <v>37144</v>
      </c>
      <c r="K357" s="2">
        <v>125730</v>
      </c>
      <c r="L357" s="3">
        <v>0.11</v>
      </c>
      <c r="M357" t="s">
        <v>33</v>
      </c>
      <c r="N357" t="s">
        <v>80</v>
      </c>
      <c r="O357" t="str">
        <f>TEXT(TBL_Employees[[#This Row],[Exit Date]],"YYYY")</f>
        <v/>
      </c>
      <c r="P357" s="1" t="s">
        <v>21</v>
      </c>
      <c r="Q357" s="13">
        <f>TBL_Employees[[#This Row],[Annual Salary]]+TBL_Employees[[#This Row],[Annual Salary]]*TBL_Employees[[#This Row],[Bonus %]]</f>
        <v>139560.29999999999</v>
      </c>
      <c r="R357">
        <f>TBL_Employees[[#This Row],[Annual Salary]]*TBL_Employees[[#This Row],[Bonus %]]</f>
        <v>13830.3</v>
      </c>
      <c r="S357" s="9"/>
    </row>
    <row r="358" spans="1:19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t="str">
        <f>TEXT(TBL_Employees[[#This Row],[Hire Date]],"YYYY")</f>
        <v>2012</v>
      </c>
      <c r="J358" s="1">
        <v>40964</v>
      </c>
      <c r="K358" s="2">
        <v>64170</v>
      </c>
      <c r="L358" s="3">
        <v>0</v>
      </c>
      <c r="M358" t="s">
        <v>19</v>
      </c>
      <c r="N358" t="s">
        <v>29</v>
      </c>
      <c r="O358" t="str">
        <f>TEXT(TBL_Employees[[#This Row],[Exit Date]],"YYYY")</f>
        <v/>
      </c>
      <c r="P358" s="1" t="s">
        <v>21</v>
      </c>
      <c r="Q358" s="13">
        <f>TBL_Employees[[#This Row],[Annual Salary]]+TBL_Employees[[#This Row],[Annual Salary]]*TBL_Employees[[#This Row],[Bonus %]]</f>
        <v>64170</v>
      </c>
      <c r="R358">
        <f>TBL_Employees[[#This Row],[Annual Salary]]*TBL_Employees[[#This Row],[Bonus %]]</f>
        <v>0</v>
      </c>
      <c r="S358" s="9"/>
    </row>
    <row r="359" spans="1:19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t="str">
        <f>TEXT(TBL_Employees[[#This Row],[Hire Date]],"YYYY")</f>
        <v>1998</v>
      </c>
      <c r="J359" s="1">
        <v>35816</v>
      </c>
      <c r="K359" s="2">
        <v>72303</v>
      </c>
      <c r="L359" s="3">
        <v>0</v>
      </c>
      <c r="M359" t="s">
        <v>19</v>
      </c>
      <c r="N359" t="s">
        <v>39</v>
      </c>
      <c r="O359" t="str">
        <f>TEXT(TBL_Employees[[#This Row],[Exit Date]],"YYYY")</f>
        <v/>
      </c>
      <c r="P359" s="1" t="s">
        <v>21</v>
      </c>
      <c r="Q359" s="13">
        <f>TBL_Employees[[#This Row],[Annual Salary]]+TBL_Employees[[#This Row],[Annual Salary]]*TBL_Employees[[#This Row],[Bonus %]]</f>
        <v>72303</v>
      </c>
      <c r="R359">
        <f>TBL_Employees[[#This Row],[Annual Salary]]*TBL_Employees[[#This Row],[Bonus %]]</f>
        <v>0</v>
      </c>
      <c r="S359" s="9"/>
    </row>
    <row r="360" spans="1:19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t="str">
        <f>TEXT(TBL_Employees[[#This Row],[Hire Date]],"YYYY")</f>
        <v>2012</v>
      </c>
      <c r="J360" s="1">
        <v>41116</v>
      </c>
      <c r="K360" s="2">
        <v>105891</v>
      </c>
      <c r="L360" s="3">
        <v>7.0000000000000007E-2</v>
      </c>
      <c r="M360" t="s">
        <v>19</v>
      </c>
      <c r="N360" t="s">
        <v>63</v>
      </c>
      <c r="O360" t="str">
        <f>TEXT(TBL_Employees[[#This Row],[Exit Date]],"YYYY")</f>
        <v/>
      </c>
      <c r="P360" s="1" t="s">
        <v>21</v>
      </c>
      <c r="Q360" s="13">
        <f>TBL_Employees[[#This Row],[Annual Salary]]+TBL_Employees[[#This Row],[Annual Salary]]*TBL_Employees[[#This Row],[Bonus %]]</f>
        <v>113303.37</v>
      </c>
      <c r="R360">
        <f>TBL_Employees[[#This Row],[Annual Salary]]*TBL_Employees[[#This Row],[Bonus %]]</f>
        <v>7412.3700000000008</v>
      </c>
      <c r="S360" s="9"/>
    </row>
    <row r="361" spans="1:19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t="str">
        <f>TEXT(TBL_Employees[[#This Row],[Hire Date]],"YYYY")</f>
        <v>2021</v>
      </c>
      <c r="J361" s="1">
        <v>44433</v>
      </c>
      <c r="K361" s="2">
        <v>255230</v>
      </c>
      <c r="L361" s="3">
        <v>0.36</v>
      </c>
      <c r="M361" t="s">
        <v>19</v>
      </c>
      <c r="N361" t="s">
        <v>25</v>
      </c>
      <c r="O361" t="str">
        <f>TEXT(TBL_Employees[[#This Row],[Exit Date]],"YYYY")</f>
        <v/>
      </c>
      <c r="P361" s="1" t="s">
        <v>21</v>
      </c>
      <c r="Q361" s="13">
        <f>TBL_Employees[[#This Row],[Annual Salary]]+TBL_Employees[[#This Row],[Annual Salary]]*TBL_Employees[[#This Row],[Bonus %]]</f>
        <v>347112.8</v>
      </c>
      <c r="R361">
        <f>TBL_Employees[[#This Row],[Annual Salary]]*TBL_Employees[[#This Row],[Bonus %]]</f>
        <v>91882.8</v>
      </c>
      <c r="S361" s="9"/>
    </row>
    <row r="362" spans="1:19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t="str">
        <f>TEXT(TBL_Employees[[#This Row],[Hire Date]],"YYYY")</f>
        <v>1992</v>
      </c>
      <c r="J362" s="1">
        <v>33770</v>
      </c>
      <c r="K362" s="2">
        <v>59591</v>
      </c>
      <c r="L362" s="3">
        <v>0</v>
      </c>
      <c r="M362" t="s">
        <v>52</v>
      </c>
      <c r="N362" t="s">
        <v>53</v>
      </c>
      <c r="O362" t="str">
        <f>TEXT(TBL_Employees[[#This Row],[Exit Date]],"YYYY")</f>
        <v/>
      </c>
      <c r="P362" s="1" t="s">
        <v>21</v>
      </c>
      <c r="Q362" s="13">
        <f>TBL_Employees[[#This Row],[Annual Salary]]+TBL_Employees[[#This Row],[Annual Salary]]*TBL_Employees[[#This Row],[Bonus %]]</f>
        <v>59591</v>
      </c>
      <c r="R362">
        <f>TBL_Employees[[#This Row],[Annual Salary]]*TBL_Employees[[#This Row],[Bonus %]]</f>
        <v>0</v>
      </c>
      <c r="S362" s="9"/>
    </row>
    <row r="363" spans="1:19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t="str">
        <f>TEXT(TBL_Employees[[#This Row],[Hire Date]],"YYYY")</f>
        <v>2012</v>
      </c>
      <c r="J363" s="1">
        <v>41113</v>
      </c>
      <c r="K363" s="2">
        <v>187048</v>
      </c>
      <c r="L363" s="3">
        <v>0.32</v>
      </c>
      <c r="M363" t="s">
        <v>33</v>
      </c>
      <c r="N363" t="s">
        <v>34</v>
      </c>
      <c r="O363" t="str">
        <f>TEXT(TBL_Employees[[#This Row],[Exit Date]],"YYYY")</f>
        <v/>
      </c>
      <c r="P363" s="1" t="s">
        <v>21</v>
      </c>
      <c r="Q363" s="13">
        <f>TBL_Employees[[#This Row],[Annual Salary]]+TBL_Employees[[#This Row],[Annual Salary]]*TBL_Employees[[#This Row],[Bonus %]]</f>
        <v>246903.36</v>
      </c>
      <c r="R363">
        <f>TBL_Employees[[#This Row],[Annual Salary]]*TBL_Employees[[#This Row],[Bonus %]]</f>
        <v>59855.360000000001</v>
      </c>
      <c r="S363" s="9"/>
    </row>
    <row r="364" spans="1:19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t="str">
        <f>TEXT(TBL_Employees[[#This Row],[Hire Date]],"YYYY")</f>
        <v>2002</v>
      </c>
      <c r="J364" s="1">
        <v>37296</v>
      </c>
      <c r="K364" s="2">
        <v>58605</v>
      </c>
      <c r="L364" s="3">
        <v>0</v>
      </c>
      <c r="M364" t="s">
        <v>19</v>
      </c>
      <c r="N364" t="s">
        <v>39</v>
      </c>
      <c r="O364" t="str">
        <f>TEXT(TBL_Employees[[#This Row],[Exit Date]],"YYYY")</f>
        <v/>
      </c>
      <c r="P364" s="1" t="s">
        <v>21</v>
      </c>
      <c r="Q364" s="13">
        <f>TBL_Employees[[#This Row],[Annual Salary]]+TBL_Employees[[#This Row],[Annual Salary]]*TBL_Employees[[#This Row],[Bonus %]]</f>
        <v>58605</v>
      </c>
      <c r="R364">
        <f>TBL_Employees[[#This Row],[Annual Salary]]*TBL_Employees[[#This Row],[Bonus %]]</f>
        <v>0</v>
      </c>
      <c r="S364" s="9"/>
    </row>
    <row r="365" spans="1:19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t="str">
        <f>TEXT(TBL_Employees[[#This Row],[Hire Date]],"YYYY")</f>
        <v>2017</v>
      </c>
      <c r="J365" s="1">
        <v>42739</v>
      </c>
      <c r="K365" s="2">
        <v>178502</v>
      </c>
      <c r="L365" s="3">
        <v>0.2</v>
      </c>
      <c r="M365" t="s">
        <v>19</v>
      </c>
      <c r="N365" t="s">
        <v>25</v>
      </c>
      <c r="O365" t="str">
        <f>TEXT(TBL_Employees[[#This Row],[Exit Date]],"YYYY")</f>
        <v/>
      </c>
      <c r="P365" s="1" t="s">
        <v>21</v>
      </c>
      <c r="Q365" s="13">
        <f>TBL_Employees[[#This Row],[Annual Salary]]+TBL_Employees[[#This Row],[Annual Salary]]*TBL_Employees[[#This Row],[Bonus %]]</f>
        <v>214202.4</v>
      </c>
      <c r="R365">
        <f>TBL_Employees[[#This Row],[Annual Salary]]*TBL_Employees[[#This Row],[Bonus %]]</f>
        <v>35700.400000000001</v>
      </c>
      <c r="S365" s="9"/>
    </row>
    <row r="366" spans="1:19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t="str">
        <f>TEXT(TBL_Employees[[#This Row],[Hire Date]],"YYYY")</f>
        <v>2015</v>
      </c>
      <c r="J366" s="1">
        <v>42214</v>
      </c>
      <c r="K366" s="2">
        <v>103724</v>
      </c>
      <c r="L366" s="3">
        <v>0.05</v>
      </c>
      <c r="M366" t="s">
        <v>33</v>
      </c>
      <c r="N366" t="s">
        <v>74</v>
      </c>
      <c r="O366" t="str">
        <f>TEXT(TBL_Employees[[#This Row],[Exit Date]],"YYYY")</f>
        <v/>
      </c>
      <c r="P366" s="1" t="s">
        <v>21</v>
      </c>
      <c r="Q366" s="13">
        <f>TBL_Employees[[#This Row],[Annual Salary]]+TBL_Employees[[#This Row],[Annual Salary]]*TBL_Employees[[#This Row],[Bonus %]]</f>
        <v>108910.2</v>
      </c>
      <c r="R366">
        <f>TBL_Employees[[#This Row],[Annual Salary]]*TBL_Employees[[#This Row],[Bonus %]]</f>
        <v>5186.2000000000007</v>
      </c>
      <c r="S366" s="9"/>
    </row>
    <row r="367" spans="1:19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t="str">
        <f>TEXT(TBL_Employees[[#This Row],[Hire Date]],"YYYY")</f>
        <v>2008</v>
      </c>
      <c r="J367" s="1">
        <v>39528</v>
      </c>
      <c r="K367" s="2">
        <v>156277</v>
      </c>
      <c r="L367" s="3">
        <v>0.22</v>
      </c>
      <c r="M367" t="s">
        <v>52</v>
      </c>
      <c r="N367" t="s">
        <v>81</v>
      </c>
      <c r="O367" t="str">
        <f>TEXT(TBL_Employees[[#This Row],[Exit Date]],"YYYY")</f>
        <v/>
      </c>
      <c r="P367" s="1" t="s">
        <v>21</v>
      </c>
      <c r="Q367" s="13">
        <f>TBL_Employees[[#This Row],[Annual Salary]]+TBL_Employees[[#This Row],[Annual Salary]]*TBL_Employees[[#This Row],[Bonus %]]</f>
        <v>190657.94</v>
      </c>
      <c r="R367">
        <f>TBL_Employees[[#This Row],[Annual Salary]]*TBL_Employees[[#This Row],[Bonus %]]</f>
        <v>34380.94</v>
      </c>
      <c r="S367" s="9"/>
    </row>
    <row r="368" spans="1:19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t="str">
        <f>TEXT(TBL_Employees[[#This Row],[Hire Date]],"YYYY")</f>
        <v>2017</v>
      </c>
      <c r="J368" s="1">
        <v>43086</v>
      </c>
      <c r="K368" s="2">
        <v>87744</v>
      </c>
      <c r="L368" s="3">
        <v>0</v>
      </c>
      <c r="M368" t="s">
        <v>52</v>
      </c>
      <c r="N368" t="s">
        <v>53</v>
      </c>
      <c r="O368" t="str">
        <f>TEXT(TBL_Employees[[#This Row],[Exit Date]],"YYYY")</f>
        <v/>
      </c>
      <c r="P368" s="1" t="s">
        <v>21</v>
      </c>
      <c r="Q368" s="13">
        <f>TBL_Employees[[#This Row],[Annual Salary]]+TBL_Employees[[#This Row],[Annual Salary]]*TBL_Employees[[#This Row],[Bonus %]]</f>
        <v>87744</v>
      </c>
      <c r="R368">
        <f>TBL_Employees[[#This Row],[Annual Salary]]*TBL_Employees[[#This Row],[Bonus %]]</f>
        <v>0</v>
      </c>
      <c r="S368" s="9"/>
    </row>
    <row r="369" spans="1:19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t="str">
        <f>TEXT(TBL_Employees[[#This Row],[Hire Date]],"YYYY")</f>
        <v>2019</v>
      </c>
      <c r="J369" s="1">
        <v>43542</v>
      </c>
      <c r="K369" s="2">
        <v>54714</v>
      </c>
      <c r="L369" s="3">
        <v>0</v>
      </c>
      <c r="M369" t="s">
        <v>19</v>
      </c>
      <c r="N369" t="s">
        <v>29</v>
      </c>
      <c r="O369" t="str">
        <f>TEXT(TBL_Employees[[#This Row],[Exit Date]],"YYYY")</f>
        <v/>
      </c>
      <c r="P369" s="1" t="s">
        <v>21</v>
      </c>
      <c r="Q369" s="13">
        <f>TBL_Employees[[#This Row],[Annual Salary]]+TBL_Employees[[#This Row],[Annual Salary]]*TBL_Employees[[#This Row],[Bonus %]]</f>
        <v>54714</v>
      </c>
      <c r="R369">
        <f>TBL_Employees[[#This Row],[Annual Salary]]*TBL_Employees[[#This Row],[Bonus %]]</f>
        <v>0</v>
      </c>
      <c r="S369" s="9"/>
    </row>
    <row r="370" spans="1:19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t="str">
        <f>TEXT(TBL_Employees[[#This Row],[Hire Date]],"YYYY")</f>
        <v>2013</v>
      </c>
      <c r="J370" s="1">
        <v>41511</v>
      </c>
      <c r="K370" s="2">
        <v>99169</v>
      </c>
      <c r="L370" s="3">
        <v>0</v>
      </c>
      <c r="M370" t="s">
        <v>33</v>
      </c>
      <c r="N370" t="s">
        <v>60</v>
      </c>
      <c r="O370" t="str">
        <f>TEXT(TBL_Employees[[#This Row],[Exit Date]],"YYYY")</f>
        <v/>
      </c>
      <c r="P370" s="1" t="s">
        <v>21</v>
      </c>
      <c r="Q370" s="13">
        <f>TBL_Employees[[#This Row],[Annual Salary]]+TBL_Employees[[#This Row],[Annual Salary]]*TBL_Employees[[#This Row],[Bonus %]]</f>
        <v>99169</v>
      </c>
      <c r="R370">
        <f>TBL_Employees[[#This Row],[Annual Salary]]*TBL_Employees[[#This Row],[Bonus %]]</f>
        <v>0</v>
      </c>
      <c r="S370" s="9"/>
    </row>
    <row r="371" spans="1:19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t="str">
        <f>TEXT(TBL_Employees[[#This Row],[Hire Date]],"YYYY")</f>
        <v>2006</v>
      </c>
      <c r="J371" s="1">
        <v>38888</v>
      </c>
      <c r="K371" s="2">
        <v>142628</v>
      </c>
      <c r="L371" s="3">
        <v>0.12</v>
      </c>
      <c r="M371" t="s">
        <v>33</v>
      </c>
      <c r="N371" t="s">
        <v>80</v>
      </c>
      <c r="O371" t="str">
        <f>TEXT(TBL_Employees[[#This Row],[Exit Date]],"YYYY")</f>
        <v/>
      </c>
      <c r="P371" s="1" t="s">
        <v>21</v>
      </c>
      <c r="Q371" s="13">
        <f>TBL_Employees[[#This Row],[Annual Salary]]+TBL_Employees[[#This Row],[Annual Salary]]*TBL_Employees[[#This Row],[Bonus %]]</f>
        <v>159743.35999999999</v>
      </c>
      <c r="R371">
        <f>TBL_Employees[[#This Row],[Annual Salary]]*TBL_Employees[[#This Row],[Bonus %]]</f>
        <v>17115.36</v>
      </c>
      <c r="S371" s="9"/>
    </row>
    <row r="372" spans="1:19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t="str">
        <f>TEXT(TBL_Employees[[#This Row],[Hire Date]],"YYYY")</f>
        <v>2014</v>
      </c>
      <c r="J372" s="1">
        <v>41756</v>
      </c>
      <c r="K372" s="2">
        <v>75869</v>
      </c>
      <c r="L372" s="3">
        <v>0</v>
      </c>
      <c r="M372" t="s">
        <v>52</v>
      </c>
      <c r="N372" t="s">
        <v>53</v>
      </c>
      <c r="O372" t="str">
        <f>TEXT(TBL_Employees[[#This Row],[Exit Date]],"YYYY")</f>
        <v/>
      </c>
      <c r="P372" s="1" t="s">
        <v>21</v>
      </c>
      <c r="Q372" s="13">
        <f>TBL_Employees[[#This Row],[Annual Salary]]+TBL_Employees[[#This Row],[Annual Salary]]*TBL_Employees[[#This Row],[Bonus %]]</f>
        <v>75869</v>
      </c>
      <c r="R372">
        <f>TBL_Employees[[#This Row],[Annual Salary]]*TBL_Employees[[#This Row],[Bonus %]]</f>
        <v>0</v>
      </c>
      <c r="S372" s="9"/>
    </row>
    <row r="373" spans="1:19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t="str">
        <f>TEXT(TBL_Employees[[#This Row],[Hire Date]],"YYYY")</f>
        <v>2018</v>
      </c>
      <c r="J373" s="1">
        <v>43234</v>
      </c>
      <c r="K373" s="2">
        <v>60985</v>
      </c>
      <c r="L373" s="3">
        <v>0</v>
      </c>
      <c r="M373" t="s">
        <v>19</v>
      </c>
      <c r="N373" t="s">
        <v>63</v>
      </c>
      <c r="O373" t="str">
        <f>TEXT(TBL_Employees[[#This Row],[Exit Date]],"YYYY")</f>
        <v/>
      </c>
      <c r="P373" s="1" t="s">
        <v>21</v>
      </c>
      <c r="Q373" s="13">
        <f>TBL_Employees[[#This Row],[Annual Salary]]+TBL_Employees[[#This Row],[Annual Salary]]*TBL_Employees[[#This Row],[Bonus %]]</f>
        <v>60985</v>
      </c>
      <c r="R373">
        <f>TBL_Employees[[#This Row],[Annual Salary]]*TBL_Employees[[#This Row],[Bonus %]]</f>
        <v>0</v>
      </c>
      <c r="S373" s="9"/>
    </row>
    <row r="374" spans="1:19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t="str">
        <f>TEXT(TBL_Employees[[#This Row],[Hire Date]],"YYYY")</f>
        <v>2010</v>
      </c>
      <c r="J374" s="1">
        <v>40383</v>
      </c>
      <c r="K374" s="2">
        <v>126911</v>
      </c>
      <c r="L374" s="3">
        <v>0.1</v>
      </c>
      <c r="M374" t="s">
        <v>33</v>
      </c>
      <c r="N374" t="s">
        <v>74</v>
      </c>
      <c r="O374" t="str">
        <f>TEXT(TBL_Employees[[#This Row],[Exit Date]],"YYYY")</f>
        <v/>
      </c>
      <c r="P374" s="1" t="s">
        <v>21</v>
      </c>
      <c r="Q374" s="13">
        <f>TBL_Employees[[#This Row],[Annual Salary]]+TBL_Employees[[#This Row],[Annual Salary]]*TBL_Employees[[#This Row],[Bonus %]]</f>
        <v>139602.1</v>
      </c>
      <c r="R374">
        <f>TBL_Employees[[#This Row],[Annual Salary]]*TBL_Employees[[#This Row],[Bonus %]]</f>
        <v>12691.1</v>
      </c>
      <c r="S374" s="9"/>
    </row>
    <row r="375" spans="1:19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t="str">
        <f>TEXT(TBL_Employees[[#This Row],[Hire Date]],"YYYY")</f>
        <v>2004</v>
      </c>
      <c r="J375" s="1">
        <v>38042</v>
      </c>
      <c r="K375" s="2">
        <v>216949</v>
      </c>
      <c r="L375" s="3">
        <v>0.32</v>
      </c>
      <c r="M375" t="s">
        <v>33</v>
      </c>
      <c r="N375" t="s">
        <v>74</v>
      </c>
      <c r="O375" t="str">
        <f>TEXT(TBL_Employees[[#This Row],[Exit Date]],"YYYY")</f>
        <v/>
      </c>
      <c r="P375" s="1" t="s">
        <v>21</v>
      </c>
      <c r="Q375" s="13">
        <f>TBL_Employees[[#This Row],[Annual Salary]]+TBL_Employees[[#This Row],[Annual Salary]]*TBL_Employees[[#This Row],[Bonus %]]</f>
        <v>286372.68</v>
      </c>
      <c r="R375">
        <f>TBL_Employees[[#This Row],[Annual Salary]]*TBL_Employees[[#This Row],[Bonus %]]</f>
        <v>69423.680000000008</v>
      </c>
      <c r="S375" s="9"/>
    </row>
    <row r="376" spans="1:19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t="str">
        <f>TEXT(TBL_Employees[[#This Row],[Hire Date]],"YYYY")</f>
        <v>2012</v>
      </c>
      <c r="J376" s="1">
        <v>41204</v>
      </c>
      <c r="K376" s="2">
        <v>168510</v>
      </c>
      <c r="L376" s="3">
        <v>0.28999999999999998</v>
      </c>
      <c r="M376" t="s">
        <v>19</v>
      </c>
      <c r="N376" t="s">
        <v>63</v>
      </c>
      <c r="O376" t="str">
        <f>TEXT(TBL_Employees[[#This Row],[Exit Date]],"YYYY")</f>
        <v/>
      </c>
      <c r="P376" s="1" t="s">
        <v>21</v>
      </c>
      <c r="Q376" s="13">
        <f>TBL_Employees[[#This Row],[Annual Salary]]+TBL_Employees[[#This Row],[Annual Salary]]*TBL_Employees[[#This Row],[Bonus %]]</f>
        <v>217377.9</v>
      </c>
      <c r="R376">
        <f>TBL_Employees[[#This Row],[Annual Salary]]*TBL_Employees[[#This Row],[Bonus %]]</f>
        <v>48867.899999999994</v>
      </c>
      <c r="S376" s="9"/>
    </row>
    <row r="377" spans="1:19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t="str">
        <f>TEXT(TBL_Employees[[#This Row],[Hire Date]],"YYYY")</f>
        <v>2016</v>
      </c>
      <c r="J377" s="1">
        <v>42443</v>
      </c>
      <c r="K377" s="2">
        <v>85870</v>
      </c>
      <c r="L377" s="3">
        <v>0</v>
      </c>
      <c r="M377" t="s">
        <v>52</v>
      </c>
      <c r="N377" t="s">
        <v>53</v>
      </c>
      <c r="O377" t="str">
        <f>TEXT(TBL_Employees[[#This Row],[Exit Date]],"YYYY")</f>
        <v/>
      </c>
      <c r="P377" s="1" t="s">
        <v>21</v>
      </c>
      <c r="Q377" s="13">
        <f>TBL_Employees[[#This Row],[Annual Salary]]+TBL_Employees[[#This Row],[Annual Salary]]*TBL_Employees[[#This Row],[Bonus %]]</f>
        <v>85870</v>
      </c>
      <c r="R377">
        <f>TBL_Employees[[#This Row],[Annual Salary]]*TBL_Employees[[#This Row],[Bonus %]]</f>
        <v>0</v>
      </c>
      <c r="S377" s="9"/>
    </row>
    <row r="378" spans="1:19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t="str">
        <f>TEXT(TBL_Employees[[#This Row],[Hire Date]],"YYYY")</f>
        <v>2002</v>
      </c>
      <c r="J378" s="1">
        <v>37271</v>
      </c>
      <c r="K378" s="2">
        <v>86510</v>
      </c>
      <c r="L378" s="3">
        <v>0</v>
      </c>
      <c r="M378" t="s">
        <v>33</v>
      </c>
      <c r="N378" t="s">
        <v>60</v>
      </c>
      <c r="O378" t="str">
        <f>TEXT(TBL_Employees[[#This Row],[Exit Date]],"YYYY")</f>
        <v>2003</v>
      </c>
      <c r="P378" s="1">
        <v>37623</v>
      </c>
      <c r="Q378" s="13">
        <f>TBL_Employees[[#This Row],[Annual Salary]]+TBL_Employees[[#This Row],[Annual Salary]]*TBL_Employees[[#This Row],[Bonus %]]</f>
        <v>86510</v>
      </c>
      <c r="R378">
        <f>TBL_Employees[[#This Row],[Annual Salary]]*TBL_Employees[[#This Row],[Bonus %]]</f>
        <v>0</v>
      </c>
      <c r="S378" s="9"/>
    </row>
    <row r="379" spans="1:19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t="str">
        <f>TEXT(TBL_Employees[[#This Row],[Hire Date]],"YYYY")</f>
        <v>2017</v>
      </c>
      <c r="J379" s="1">
        <v>42999</v>
      </c>
      <c r="K379" s="2">
        <v>119647</v>
      </c>
      <c r="L379" s="3">
        <v>0.09</v>
      </c>
      <c r="M379" t="s">
        <v>52</v>
      </c>
      <c r="N379" t="s">
        <v>53</v>
      </c>
      <c r="O379" t="str">
        <f>TEXT(TBL_Employees[[#This Row],[Exit Date]],"YYYY")</f>
        <v/>
      </c>
      <c r="P379" s="1" t="s">
        <v>21</v>
      </c>
      <c r="Q379" s="13">
        <f>TBL_Employees[[#This Row],[Annual Salary]]+TBL_Employees[[#This Row],[Annual Salary]]*TBL_Employees[[#This Row],[Bonus %]]</f>
        <v>130415.23</v>
      </c>
      <c r="R379">
        <f>TBL_Employees[[#This Row],[Annual Salary]]*TBL_Employees[[#This Row],[Bonus %]]</f>
        <v>10768.23</v>
      </c>
      <c r="S379" s="9"/>
    </row>
    <row r="380" spans="1:19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t="str">
        <f>TEXT(TBL_Employees[[#This Row],[Hire Date]],"YYYY")</f>
        <v>2001</v>
      </c>
      <c r="J380" s="1">
        <v>36996</v>
      </c>
      <c r="K380" s="2">
        <v>80921</v>
      </c>
      <c r="L380" s="3">
        <v>0</v>
      </c>
      <c r="M380" t="s">
        <v>19</v>
      </c>
      <c r="N380" t="s">
        <v>29</v>
      </c>
      <c r="O380" t="str">
        <f>TEXT(TBL_Employees[[#This Row],[Exit Date]],"YYYY")</f>
        <v/>
      </c>
      <c r="P380" s="1" t="s">
        <v>21</v>
      </c>
      <c r="Q380" s="13">
        <f>TBL_Employees[[#This Row],[Annual Salary]]+TBL_Employees[[#This Row],[Annual Salary]]*TBL_Employees[[#This Row],[Bonus %]]</f>
        <v>80921</v>
      </c>
      <c r="R380">
        <f>TBL_Employees[[#This Row],[Annual Salary]]*TBL_Employees[[#This Row],[Bonus %]]</f>
        <v>0</v>
      </c>
      <c r="S380" s="9"/>
    </row>
    <row r="381" spans="1:19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t="str">
        <f>TEXT(TBL_Employees[[#This Row],[Hire Date]],"YYYY")</f>
        <v>2010</v>
      </c>
      <c r="J381" s="1">
        <v>40193</v>
      </c>
      <c r="K381" s="2">
        <v>98110</v>
      </c>
      <c r="L381" s="3">
        <v>0.13</v>
      </c>
      <c r="M381" t="s">
        <v>19</v>
      </c>
      <c r="N381" t="s">
        <v>20</v>
      </c>
      <c r="O381" t="str">
        <f>TEXT(TBL_Employees[[#This Row],[Exit Date]],"YYYY")</f>
        <v/>
      </c>
      <c r="P381" s="1" t="s">
        <v>21</v>
      </c>
      <c r="Q381" s="13">
        <f>TBL_Employees[[#This Row],[Annual Salary]]+TBL_Employees[[#This Row],[Annual Salary]]*TBL_Employees[[#This Row],[Bonus %]]</f>
        <v>110864.3</v>
      </c>
      <c r="R381">
        <f>TBL_Employees[[#This Row],[Annual Salary]]*TBL_Employees[[#This Row],[Bonus %]]</f>
        <v>12754.300000000001</v>
      </c>
      <c r="S381" s="9"/>
    </row>
    <row r="382" spans="1:19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t="str">
        <f>TEXT(TBL_Employees[[#This Row],[Hire Date]],"YYYY")</f>
        <v>2017</v>
      </c>
      <c r="J382" s="1">
        <v>43028</v>
      </c>
      <c r="K382" s="2">
        <v>86831</v>
      </c>
      <c r="L382" s="3">
        <v>0</v>
      </c>
      <c r="M382" t="s">
        <v>19</v>
      </c>
      <c r="N382" t="s">
        <v>39</v>
      </c>
      <c r="O382" t="str">
        <f>TEXT(TBL_Employees[[#This Row],[Exit Date]],"YYYY")</f>
        <v/>
      </c>
      <c r="P382" s="1" t="s">
        <v>21</v>
      </c>
      <c r="Q382" s="13">
        <f>TBL_Employees[[#This Row],[Annual Salary]]+TBL_Employees[[#This Row],[Annual Salary]]*TBL_Employees[[#This Row],[Bonus %]]</f>
        <v>86831</v>
      </c>
      <c r="R382">
        <f>TBL_Employees[[#This Row],[Annual Salary]]*TBL_Employees[[#This Row],[Bonus %]]</f>
        <v>0</v>
      </c>
      <c r="S382" s="9"/>
    </row>
    <row r="383" spans="1:19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t="str">
        <f>TEXT(TBL_Employees[[#This Row],[Hire Date]],"YYYY")</f>
        <v>2010</v>
      </c>
      <c r="J383" s="1">
        <v>40431</v>
      </c>
      <c r="K383" s="2">
        <v>72826</v>
      </c>
      <c r="L383" s="3">
        <v>0</v>
      </c>
      <c r="M383" t="s">
        <v>33</v>
      </c>
      <c r="N383" t="s">
        <v>60</v>
      </c>
      <c r="O383" t="str">
        <f>TEXT(TBL_Employees[[#This Row],[Exit Date]],"YYYY")</f>
        <v/>
      </c>
      <c r="P383" s="1" t="s">
        <v>21</v>
      </c>
      <c r="Q383" s="13">
        <f>TBL_Employees[[#This Row],[Annual Salary]]+TBL_Employees[[#This Row],[Annual Salary]]*TBL_Employees[[#This Row],[Bonus %]]</f>
        <v>72826</v>
      </c>
      <c r="R383">
        <f>TBL_Employees[[#This Row],[Annual Salary]]*TBL_Employees[[#This Row],[Bonus %]]</f>
        <v>0</v>
      </c>
      <c r="S383" s="9"/>
    </row>
    <row r="384" spans="1:19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t="str">
        <f>TEXT(TBL_Employees[[#This Row],[Hire Date]],"YYYY")</f>
        <v>2011</v>
      </c>
      <c r="J384" s="1">
        <v>40588</v>
      </c>
      <c r="K384" s="2">
        <v>171217</v>
      </c>
      <c r="L384" s="3">
        <v>0.19</v>
      </c>
      <c r="M384" t="s">
        <v>19</v>
      </c>
      <c r="N384" t="s">
        <v>63</v>
      </c>
      <c r="O384" t="str">
        <f>TEXT(TBL_Employees[[#This Row],[Exit Date]],"YYYY")</f>
        <v/>
      </c>
      <c r="P384" s="1" t="s">
        <v>21</v>
      </c>
      <c r="Q384" s="13">
        <f>TBL_Employees[[#This Row],[Annual Salary]]+TBL_Employees[[#This Row],[Annual Salary]]*TBL_Employees[[#This Row],[Bonus %]]</f>
        <v>203748.23</v>
      </c>
      <c r="R384">
        <f>TBL_Employees[[#This Row],[Annual Salary]]*TBL_Employees[[#This Row],[Bonus %]]</f>
        <v>32531.23</v>
      </c>
      <c r="S384" s="9"/>
    </row>
    <row r="385" spans="1:19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t="str">
        <f>TEXT(TBL_Employees[[#This Row],[Hire Date]],"YYYY")</f>
        <v>2020</v>
      </c>
      <c r="J385" s="1">
        <v>43948</v>
      </c>
      <c r="K385" s="2">
        <v>103058</v>
      </c>
      <c r="L385" s="3">
        <v>7.0000000000000007E-2</v>
      </c>
      <c r="M385" t="s">
        <v>19</v>
      </c>
      <c r="N385" t="s">
        <v>29</v>
      </c>
      <c r="O385" t="str">
        <f>TEXT(TBL_Employees[[#This Row],[Exit Date]],"YYYY")</f>
        <v/>
      </c>
      <c r="P385" s="1" t="s">
        <v>21</v>
      </c>
      <c r="Q385" s="13">
        <f>TBL_Employees[[#This Row],[Annual Salary]]+TBL_Employees[[#This Row],[Annual Salary]]*TBL_Employees[[#This Row],[Bonus %]]</f>
        <v>110272.06</v>
      </c>
      <c r="R385">
        <f>TBL_Employees[[#This Row],[Annual Salary]]*TBL_Employees[[#This Row],[Bonus %]]</f>
        <v>7214.06</v>
      </c>
      <c r="S385" s="9"/>
    </row>
    <row r="386" spans="1:19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t="str">
        <f>TEXT(TBL_Employees[[#This Row],[Hire Date]],"YYYY")</f>
        <v>2014</v>
      </c>
      <c r="J386" s="1">
        <v>41858</v>
      </c>
      <c r="K386" s="2">
        <v>117062</v>
      </c>
      <c r="L386" s="3">
        <v>7.0000000000000007E-2</v>
      </c>
      <c r="M386" t="s">
        <v>19</v>
      </c>
      <c r="N386" t="s">
        <v>39</v>
      </c>
      <c r="O386" t="str">
        <f>TEXT(TBL_Employees[[#This Row],[Exit Date]],"YYYY")</f>
        <v/>
      </c>
      <c r="P386" s="1" t="s">
        <v>21</v>
      </c>
      <c r="Q386" s="13">
        <f>TBL_Employees[[#This Row],[Annual Salary]]+TBL_Employees[[#This Row],[Annual Salary]]*TBL_Employees[[#This Row],[Bonus %]]</f>
        <v>125256.34</v>
      </c>
      <c r="R386">
        <f>TBL_Employees[[#This Row],[Annual Salary]]*TBL_Employees[[#This Row],[Bonus %]]</f>
        <v>8194.34</v>
      </c>
      <c r="S386" s="9"/>
    </row>
    <row r="387" spans="1:19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t="str">
        <f>TEXT(TBL_Employees[[#This Row],[Hire Date]],"YYYY")</f>
        <v>2019</v>
      </c>
      <c r="J387" s="1">
        <v>43488</v>
      </c>
      <c r="K387" s="2">
        <v>159031</v>
      </c>
      <c r="L387" s="3">
        <v>0.1</v>
      </c>
      <c r="M387" t="s">
        <v>19</v>
      </c>
      <c r="N387" t="s">
        <v>45</v>
      </c>
      <c r="O387" t="str">
        <f>TEXT(TBL_Employees[[#This Row],[Exit Date]],"YYYY")</f>
        <v/>
      </c>
      <c r="P387" s="1" t="s">
        <v>21</v>
      </c>
      <c r="Q387" s="13">
        <f>TBL_Employees[[#This Row],[Annual Salary]]+TBL_Employees[[#This Row],[Annual Salary]]*TBL_Employees[[#This Row],[Bonus %]]</f>
        <v>174934.1</v>
      </c>
      <c r="R387">
        <f>TBL_Employees[[#This Row],[Annual Salary]]*TBL_Employees[[#This Row],[Bonus %]]</f>
        <v>15903.1</v>
      </c>
      <c r="S387" s="9"/>
    </row>
    <row r="388" spans="1:19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t="str">
        <f>TEXT(TBL_Employees[[#This Row],[Hire Date]],"YYYY")</f>
        <v>2004</v>
      </c>
      <c r="J388" s="1">
        <v>38000</v>
      </c>
      <c r="K388" s="2">
        <v>125086</v>
      </c>
      <c r="L388" s="3">
        <v>0.1</v>
      </c>
      <c r="M388" t="s">
        <v>52</v>
      </c>
      <c r="N388" t="s">
        <v>53</v>
      </c>
      <c r="O388" t="str">
        <f>TEXT(TBL_Employees[[#This Row],[Exit Date]],"YYYY")</f>
        <v/>
      </c>
      <c r="P388" s="1" t="s">
        <v>21</v>
      </c>
      <c r="Q388" s="13">
        <f>TBL_Employees[[#This Row],[Annual Salary]]+TBL_Employees[[#This Row],[Annual Salary]]*TBL_Employees[[#This Row],[Bonus %]]</f>
        <v>137594.6</v>
      </c>
      <c r="R388">
        <f>TBL_Employees[[#This Row],[Annual Salary]]*TBL_Employees[[#This Row],[Bonus %]]</f>
        <v>12508.6</v>
      </c>
      <c r="S388" s="9"/>
    </row>
    <row r="389" spans="1:19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t="str">
        <f>TEXT(TBL_Employees[[#This Row],[Hire Date]],"YYYY")</f>
        <v>2016</v>
      </c>
      <c r="J389" s="1">
        <v>42467</v>
      </c>
      <c r="K389" s="2">
        <v>67976</v>
      </c>
      <c r="L389" s="3">
        <v>0</v>
      </c>
      <c r="M389" t="s">
        <v>19</v>
      </c>
      <c r="N389" t="s">
        <v>63</v>
      </c>
      <c r="O389" t="str">
        <f>TEXT(TBL_Employees[[#This Row],[Exit Date]],"YYYY")</f>
        <v/>
      </c>
      <c r="P389" s="1" t="s">
        <v>21</v>
      </c>
      <c r="Q389" s="13">
        <f>TBL_Employees[[#This Row],[Annual Salary]]+TBL_Employees[[#This Row],[Annual Salary]]*TBL_Employees[[#This Row],[Bonus %]]</f>
        <v>67976</v>
      </c>
      <c r="R389">
        <f>TBL_Employees[[#This Row],[Annual Salary]]*TBL_Employees[[#This Row],[Bonus %]]</f>
        <v>0</v>
      </c>
      <c r="S389" s="9"/>
    </row>
    <row r="390" spans="1:19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t="str">
        <f>TEXT(TBL_Employees[[#This Row],[Hire Date]],"YYYY")</f>
        <v>2021</v>
      </c>
      <c r="J390" s="1">
        <v>44308</v>
      </c>
      <c r="K390" s="2">
        <v>74215</v>
      </c>
      <c r="L390" s="3">
        <v>0</v>
      </c>
      <c r="M390" t="s">
        <v>19</v>
      </c>
      <c r="N390" t="s">
        <v>39</v>
      </c>
      <c r="O390" t="str">
        <f>TEXT(TBL_Employees[[#This Row],[Exit Date]],"YYYY")</f>
        <v/>
      </c>
      <c r="P390" s="1" t="s">
        <v>21</v>
      </c>
      <c r="Q390" s="13">
        <f>TBL_Employees[[#This Row],[Annual Salary]]+TBL_Employees[[#This Row],[Annual Salary]]*TBL_Employees[[#This Row],[Bonus %]]</f>
        <v>74215</v>
      </c>
      <c r="R390">
        <f>TBL_Employees[[#This Row],[Annual Salary]]*TBL_Employees[[#This Row],[Bonus %]]</f>
        <v>0</v>
      </c>
      <c r="S390" s="9"/>
    </row>
    <row r="391" spans="1:19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t="str">
        <f>TEXT(TBL_Employees[[#This Row],[Hire Date]],"YYYY")</f>
        <v>2010</v>
      </c>
      <c r="J391" s="1">
        <v>40340</v>
      </c>
      <c r="K391" s="2">
        <v>187389</v>
      </c>
      <c r="L391" s="3">
        <v>0.25</v>
      </c>
      <c r="M391" t="s">
        <v>33</v>
      </c>
      <c r="N391" t="s">
        <v>34</v>
      </c>
      <c r="O391" t="str">
        <f>TEXT(TBL_Employees[[#This Row],[Exit Date]],"YYYY")</f>
        <v/>
      </c>
      <c r="P391" s="1" t="s">
        <v>21</v>
      </c>
      <c r="Q391" s="13">
        <f>TBL_Employees[[#This Row],[Annual Salary]]+TBL_Employees[[#This Row],[Annual Salary]]*TBL_Employees[[#This Row],[Bonus %]]</f>
        <v>234236.25</v>
      </c>
      <c r="R391">
        <f>TBL_Employees[[#This Row],[Annual Salary]]*TBL_Employees[[#This Row],[Bonus %]]</f>
        <v>46847.25</v>
      </c>
      <c r="S391" s="9"/>
    </row>
    <row r="392" spans="1:19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t="str">
        <f>TEXT(TBL_Employees[[#This Row],[Hire Date]],"YYYY")</f>
        <v>2008</v>
      </c>
      <c r="J392" s="1">
        <v>39747</v>
      </c>
      <c r="K392" s="2">
        <v>131841</v>
      </c>
      <c r="L392" s="3">
        <v>0.13</v>
      </c>
      <c r="M392" t="s">
        <v>19</v>
      </c>
      <c r="N392" t="s">
        <v>29</v>
      </c>
      <c r="O392" t="str">
        <f>TEXT(TBL_Employees[[#This Row],[Exit Date]],"YYYY")</f>
        <v/>
      </c>
      <c r="P392" s="1" t="s">
        <v>21</v>
      </c>
      <c r="Q392" s="13">
        <f>TBL_Employees[[#This Row],[Annual Salary]]+TBL_Employees[[#This Row],[Annual Salary]]*TBL_Employees[[#This Row],[Bonus %]]</f>
        <v>148980.33000000002</v>
      </c>
      <c r="R392">
        <f>TBL_Employees[[#This Row],[Annual Salary]]*TBL_Employees[[#This Row],[Bonus %]]</f>
        <v>17139.330000000002</v>
      </c>
      <c r="S392" s="9"/>
    </row>
    <row r="393" spans="1:19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t="str">
        <f>TEXT(TBL_Employees[[#This Row],[Hire Date]],"YYYY")</f>
        <v>2011</v>
      </c>
      <c r="J393" s="1">
        <v>40750</v>
      </c>
      <c r="K393" s="2">
        <v>97231</v>
      </c>
      <c r="L393" s="3">
        <v>0</v>
      </c>
      <c r="M393" t="s">
        <v>33</v>
      </c>
      <c r="N393" t="s">
        <v>60</v>
      </c>
      <c r="O393" t="str">
        <f>TEXT(TBL_Employees[[#This Row],[Exit Date]],"YYYY")</f>
        <v/>
      </c>
      <c r="P393" s="1" t="s">
        <v>21</v>
      </c>
      <c r="Q393" s="13">
        <f>TBL_Employees[[#This Row],[Annual Salary]]+TBL_Employees[[#This Row],[Annual Salary]]*TBL_Employees[[#This Row],[Bonus %]]</f>
        <v>97231</v>
      </c>
      <c r="R393">
        <f>TBL_Employees[[#This Row],[Annual Salary]]*TBL_Employees[[#This Row],[Bonus %]]</f>
        <v>0</v>
      </c>
      <c r="S393" s="9"/>
    </row>
    <row r="394" spans="1:19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t="str">
        <f>TEXT(TBL_Employees[[#This Row],[Hire Date]],"YYYY")</f>
        <v>2004</v>
      </c>
      <c r="J394" s="1">
        <v>38060</v>
      </c>
      <c r="K394" s="2">
        <v>155004</v>
      </c>
      <c r="L394" s="3">
        <v>0.12</v>
      </c>
      <c r="M394" t="s">
        <v>19</v>
      </c>
      <c r="N394" t="s">
        <v>25</v>
      </c>
      <c r="O394" t="str">
        <f>TEXT(TBL_Employees[[#This Row],[Exit Date]],"YYYY")</f>
        <v/>
      </c>
      <c r="P394" s="1" t="s">
        <v>21</v>
      </c>
      <c r="Q394" s="13">
        <f>TBL_Employees[[#This Row],[Annual Salary]]+TBL_Employees[[#This Row],[Annual Salary]]*TBL_Employees[[#This Row],[Bonus %]]</f>
        <v>173604.48000000001</v>
      </c>
      <c r="R394">
        <f>TBL_Employees[[#This Row],[Annual Salary]]*TBL_Employees[[#This Row],[Bonus %]]</f>
        <v>18600.48</v>
      </c>
      <c r="S394" s="9"/>
    </row>
    <row r="395" spans="1:19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t="str">
        <f>TEXT(TBL_Employees[[#This Row],[Hire Date]],"YYYY")</f>
        <v>2007</v>
      </c>
      <c r="J395" s="1">
        <v>39293</v>
      </c>
      <c r="K395" s="2">
        <v>41859</v>
      </c>
      <c r="L395" s="3">
        <v>0</v>
      </c>
      <c r="M395" t="s">
        <v>19</v>
      </c>
      <c r="N395" t="s">
        <v>63</v>
      </c>
      <c r="O395" t="str">
        <f>TEXT(TBL_Employees[[#This Row],[Exit Date]],"YYYY")</f>
        <v/>
      </c>
      <c r="P395" s="1" t="s">
        <v>21</v>
      </c>
      <c r="Q395" s="13">
        <f>TBL_Employees[[#This Row],[Annual Salary]]+TBL_Employees[[#This Row],[Annual Salary]]*TBL_Employees[[#This Row],[Bonus %]]</f>
        <v>41859</v>
      </c>
      <c r="R395">
        <f>TBL_Employees[[#This Row],[Annual Salary]]*TBL_Employees[[#This Row],[Bonus %]]</f>
        <v>0</v>
      </c>
      <c r="S395" s="9"/>
    </row>
    <row r="396" spans="1:19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t="str">
        <f>TEXT(TBL_Employees[[#This Row],[Hire Date]],"YYYY")</f>
        <v>2006</v>
      </c>
      <c r="J396" s="1">
        <v>38984</v>
      </c>
      <c r="K396" s="2">
        <v>52733</v>
      </c>
      <c r="L396" s="3">
        <v>0</v>
      </c>
      <c r="M396" t="s">
        <v>19</v>
      </c>
      <c r="N396" t="s">
        <v>20</v>
      </c>
      <c r="O396" t="str">
        <f>TEXT(TBL_Employees[[#This Row],[Exit Date]],"YYYY")</f>
        <v/>
      </c>
      <c r="P396" s="1" t="s">
        <v>21</v>
      </c>
      <c r="Q396" s="13">
        <f>TBL_Employees[[#This Row],[Annual Salary]]+TBL_Employees[[#This Row],[Annual Salary]]*TBL_Employees[[#This Row],[Bonus %]]</f>
        <v>52733</v>
      </c>
      <c r="R396">
        <f>TBL_Employees[[#This Row],[Annual Salary]]*TBL_Employees[[#This Row],[Bonus %]]</f>
        <v>0</v>
      </c>
      <c r="S396" s="9"/>
    </row>
    <row r="397" spans="1:19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t="str">
        <f>TEXT(TBL_Employees[[#This Row],[Hire Date]],"YYYY")</f>
        <v>2015</v>
      </c>
      <c r="J397" s="1">
        <v>42250</v>
      </c>
      <c r="K397" s="2">
        <v>250953</v>
      </c>
      <c r="L397" s="3">
        <v>0.34</v>
      </c>
      <c r="M397" t="s">
        <v>19</v>
      </c>
      <c r="N397" t="s">
        <v>29</v>
      </c>
      <c r="O397" t="str">
        <f>TEXT(TBL_Employees[[#This Row],[Exit Date]],"YYYY")</f>
        <v/>
      </c>
      <c r="P397" s="1" t="s">
        <v>21</v>
      </c>
      <c r="Q397" s="13">
        <f>TBL_Employees[[#This Row],[Annual Salary]]+TBL_Employees[[#This Row],[Annual Salary]]*TBL_Employees[[#This Row],[Bonus %]]</f>
        <v>336277.02</v>
      </c>
      <c r="R397">
        <f>TBL_Employees[[#This Row],[Annual Salary]]*TBL_Employees[[#This Row],[Bonus %]]</f>
        <v>85324.02</v>
      </c>
      <c r="S397" s="9"/>
    </row>
    <row r="398" spans="1:19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t="str">
        <f>TEXT(TBL_Employees[[#This Row],[Hire Date]],"YYYY")</f>
        <v>1999</v>
      </c>
      <c r="J398" s="1">
        <v>36210</v>
      </c>
      <c r="K398" s="2">
        <v>191807</v>
      </c>
      <c r="L398" s="3">
        <v>0.21</v>
      </c>
      <c r="M398" t="s">
        <v>33</v>
      </c>
      <c r="N398" t="s">
        <v>80</v>
      </c>
      <c r="O398" t="str">
        <f>TEXT(TBL_Employees[[#This Row],[Exit Date]],"YYYY")</f>
        <v/>
      </c>
      <c r="P398" s="1" t="s">
        <v>21</v>
      </c>
      <c r="Q398" s="13">
        <f>TBL_Employees[[#This Row],[Annual Salary]]+TBL_Employees[[#This Row],[Annual Salary]]*TBL_Employees[[#This Row],[Bonus %]]</f>
        <v>232086.47</v>
      </c>
      <c r="R398">
        <f>TBL_Employees[[#This Row],[Annual Salary]]*TBL_Employees[[#This Row],[Bonus %]]</f>
        <v>40279.47</v>
      </c>
      <c r="S398" s="9"/>
    </row>
    <row r="399" spans="1:19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t="str">
        <f>TEXT(TBL_Employees[[#This Row],[Hire Date]],"YYYY")</f>
        <v>2014</v>
      </c>
      <c r="J399" s="1">
        <v>41813</v>
      </c>
      <c r="K399" s="2">
        <v>64677</v>
      </c>
      <c r="L399" s="3">
        <v>0</v>
      </c>
      <c r="M399" t="s">
        <v>33</v>
      </c>
      <c r="N399" t="s">
        <v>80</v>
      </c>
      <c r="O399" t="str">
        <f>TEXT(TBL_Employees[[#This Row],[Exit Date]],"YYYY")</f>
        <v/>
      </c>
      <c r="P399" s="1" t="s">
        <v>21</v>
      </c>
      <c r="Q399" s="13">
        <f>TBL_Employees[[#This Row],[Annual Salary]]+TBL_Employees[[#This Row],[Annual Salary]]*TBL_Employees[[#This Row],[Bonus %]]</f>
        <v>64677</v>
      </c>
      <c r="R399">
        <f>TBL_Employees[[#This Row],[Annual Salary]]*TBL_Employees[[#This Row],[Bonus %]]</f>
        <v>0</v>
      </c>
      <c r="S399" s="9"/>
    </row>
    <row r="400" spans="1:19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t="str">
        <f>TEXT(TBL_Employees[[#This Row],[Hire Date]],"YYYY")</f>
        <v>2004</v>
      </c>
      <c r="J400" s="1">
        <v>38244</v>
      </c>
      <c r="K400" s="2">
        <v>130274</v>
      </c>
      <c r="L400" s="3">
        <v>0.11</v>
      </c>
      <c r="M400" t="s">
        <v>19</v>
      </c>
      <c r="N400" t="s">
        <v>20</v>
      </c>
      <c r="O400" t="str">
        <f>TEXT(TBL_Employees[[#This Row],[Exit Date]],"YYYY")</f>
        <v/>
      </c>
      <c r="P400" s="1" t="s">
        <v>21</v>
      </c>
      <c r="Q400" s="13">
        <f>TBL_Employees[[#This Row],[Annual Salary]]+TBL_Employees[[#This Row],[Annual Salary]]*TBL_Employees[[#This Row],[Bonus %]]</f>
        <v>144604.14000000001</v>
      </c>
      <c r="R400">
        <f>TBL_Employees[[#This Row],[Annual Salary]]*TBL_Employees[[#This Row],[Bonus %]]</f>
        <v>14330.14</v>
      </c>
      <c r="S400" s="9"/>
    </row>
    <row r="401" spans="1:19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t="str">
        <f>TEXT(TBL_Employees[[#This Row],[Hire Date]],"YYYY")</f>
        <v>2017</v>
      </c>
      <c r="J401" s="1">
        <v>42922</v>
      </c>
      <c r="K401" s="2">
        <v>96331</v>
      </c>
      <c r="L401" s="3">
        <v>0</v>
      </c>
      <c r="M401" t="s">
        <v>33</v>
      </c>
      <c r="N401" t="s">
        <v>74</v>
      </c>
      <c r="O401" t="str">
        <f>TEXT(TBL_Employees[[#This Row],[Exit Date]],"YYYY")</f>
        <v/>
      </c>
      <c r="P401" s="1" t="s">
        <v>21</v>
      </c>
      <c r="Q401" s="13">
        <f>TBL_Employees[[#This Row],[Annual Salary]]+TBL_Employees[[#This Row],[Annual Salary]]*TBL_Employees[[#This Row],[Bonus %]]</f>
        <v>96331</v>
      </c>
      <c r="R401">
        <f>TBL_Employees[[#This Row],[Annual Salary]]*TBL_Employees[[#This Row],[Bonus %]]</f>
        <v>0</v>
      </c>
      <c r="S401" s="9"/>
    </row>
    <row r="402" spans="1:19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t="str">
        <f>TEXT(TBL_Employees[[#This Row],[Hire Date]],"YYYY")</f>
        <v>2006</v>
      </c>
      <c r="J402" s="1">
        <v>38835</v>
      </c>
      <c r="K402" s="2">
        <v>150758</v>
      </c>
      <c r="L402" s="3">
        <v>0.13</v>
      </c>
      <c r="M402" t="s">
        <v>19</v>
      </c>
      <c r="N402" t="s">
        <v>20</v>
      </c>
      <c r="O402" t="str">
        <f>TEXT(TBL_Employees[[#This Row],[Exit Date]],"YYYY")</f>
        <v>2007</v>
      </c>
      <c r="P402" s="1">
        <v>39310</v>
      </c>
      <c r="Q402" s="13">
        <f>TBL_Employees[[#This Row],[Annual Salary]]+TBL_Employees[[#This Row],[Annual Salary]]*TBL_Employees[[#This Row],[Bonus %]]</f>
        <v>170356.54</v>
      </c>
      <c r="R402">
        <f>TBL_Employees[[#This Row],[Annual Salary]]*TBL_Employees[[#This Row],[Bonus %]]</f>
        <v>19598.54</v>
      </c>
      <c r="S402" s="9"/>
    </row>
    <row r="403" spans="1:19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t="str">
        <f>TEXT(TBL_Employees[[#This Row],[Hire Date]],"YYYY")</f>
        <v>2014</v>
      </c>
      <c r="J403" s="1">
        <v>41839</v>
      </c>
      <c r="K403" s="2">
        <v>173629</v>
      </c>
      <c r="L403" s="3">
        <v>0.21</v>
      </c>
      <c r="M403" t="s">
        <v>52</v>
      </c>
      <c r="N403" t="s">
        <v>53</v>
      </c>
      <c r="O403" t="str">
        <f>TEXT(TBL_Employees[[#This Row],[Exit Date]],"YYYY")</f>
        <v/>
      </c>
      <c r="P403" s="1" t="s">
        <v>21</v>
      </c>
      <c r="Q403" s="13">
        <f>TBL_Employees[[#This Row],[Annual Salary]]+TBL_Employees[[#This Row],[Annual Salary]]*TBL_Employees[[#This Row],[Bonus %]]</f>
        <v>210091.09</v>
      </c>
      <c r="R403">
        <f>TBL_Employees[[#This Row],[Annual Salary]]*TBL_Employees[[#This Row],[Bonus %]]</f>
        <v>36462.089999999997</v>
      </c>
      <c r="S403" s="9"/>
    </row>
    <row r="404" spans="1:19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t="str">
        <f>TEXT(TBL_Employees[[#This Row],[Hire Date]],"YYYY")</f>
        <v>1998</v>
      </c>
      <c r="J404" s="1">
        <v>35919</v>
      </c>
      <c r="K404" s="2">
        <v>62174</v>
      </c>
      <c r="L404" s="3">
        <v>0</v>
      </c>
      <c r="M404" t="s">
        <v>19</v>
      </c>
      <c r="N404" t="s">
        <v>20</v>
      </c>
      <c r="O404" t="str">
        <f>TEXT(TBL_Employees[[#This Row],[Exit Date]],"YYYY")</f>
        <v/>
      </c>
      <c r="P404" s="1" t="s">
        <v>21</v>
      </c>
      <c r="Q404" s="13">
        <f>TBL_Employees[[#This Row],[Annual Salary]]+TBL_Employees[[#This Row],[Annual Salary]]*TBL_Employees[[#This Row],[Bonus %]]</f>
        <v>62174</v>
      </c>
      <c r="R404">
        <f>TBL_Employees[[#This Row],[Annual Salary]]*TBL_Employees[[#This Row],[Bonus %]]</f>
        <v>0</v>
      </c>
      <c r="S404" s="9"/>
    </row>
    <row r="405" spans="1:19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t="str">
        <f>TEXT(TBL_Employees[[#This Row],[Hire Date]],"YYYY")</f>
        <v>2017</v>
      </c>
      <c r="J405" s="1">
        <v>43028</v>
      </c>
      <c r="K405" s="2">
        <v>56555</v>
      </c>
      <c r="L405" s="3">
        <v>0</v>
      </c>
      <c r="M405" t="s">
        <v>19</v>
      </c>
      <c r="N405" t="s">
        <v>39</v>
      </c>
      <c r="O405" t="str">
        <f>TEXT(TBL_Employees[[#This Row],[Exit Date]],"YYYY")</f>
        <v/>
      </c>
      <c r="P405" s="1" t="s">
        <v>21</v>
      </c>
      <c r="Q405" s="13">
        <f>TBL_Employees[[#This Row],[Annual Salary]]+TBL_Employees[[#This Row],[Annual Salary]]*TBL_Employees[[#This Row],[Bonus %]]</f>
        <v>56555</v>
      </c>
      <c r="R405">
        <f>TBL_Employees[[#This Row],[Annual Salary]]*TBL_Employees[[#This Row],[Bonus %]]</f>
        <v>0</v>
      </c>
      <c r="S405" s="9"/>
    </row>
    <row r="406" spans="1:19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t="str">
        <f>TEXT(TBL_Employees[[#This Row],[Hire Date]],"YYYY")</f>
        <v>2005</v>
      </c>
      <c r="J406" s="1">
        <v>38623</v>
      </c>
      <c r="K406" s="2">
        <v>74655</v>
      </c>
      <c r="L406" s="3">
        <v>0</v>
      </c>
      <c r="M406" t="s">
        <v>19</v>
      </c>
      <c r="N406" t="s">
        <v>25</v>
      </c>
      <c r="O406" t="str">
        <f>TEXT(TBL_Employees[[#This Row],[Exit Date]],"YYYY")</f>
        <v/>
      </c>
      <c r="P406" s="1" t="s">
        <v>21</v>
      </c>
      <c r="Q406" s="13">
        <f>TBL_Employees[[#This Row],[Annual Salary]]+TBL_Employees[[#This Row],[Annual Salary]]*TBL_Employees[[#This Row],[Bonus %]]</f>
        <v>74655</v>
      </c>
      <c r="R406">
        <f>TBL_Employees[[#This Row],[Annual Salary]]*TBL_Employees[[#This Row],[Bonus %]]</f>
        <v>0</v>
      </c>
      <c r="S406" s="9"/>
    </row>
    <row r="407" spans="1:19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t="str">
        <f>TEXT(TBL_Employees[[#This Row],[Hire Date]],"YYYY")</f>
        <v>2003</v>
      </c>
      <c r="J407" s="1">
        <v>37844</v>
      </c>
      <c r="K407" s="2">
        <v>93017</v>
      </c>
      <c r="L407" s="3">
        <v>0</v>
      </c>
      <c r="M407" t="s">
        <v>19</v>
      </c>
      <c r="N407" t="s">
        <v>63</v>
      </c>
      <c r="O407" t="str">
        <f>TEXT(TBL_Employees[[#This Row],[Exit Date]],"YYYY")</f>
        <v/>
      </c>
      <c r="P407" s="1" t="s">
        <v>21</v>
      </c>
      <c r="Q407" s="13">
        <f>TBL_Employees[[#This Row],[Annual Salary]]+TBL_Employees[[#This Row],[Annual Salary]]*TBL_Employees[[#This Row],[Bonus %]]</f>
        <v>93017</v>
      </c>
      <c r="R407">
        <f>TBL_Employees[[#This Row],[Annual Salary]]*TBL_Employees[[#This Row],[Bonus %]]</f>
        <v>0</v>
      </c>
      <c r="S407" s="9"/>
    </row>
    <row r="408" spans="1:19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t="str">
        <f>TEXT(TBL_Employees[[#This Row],[Hire Date]],"YYYY")</f>
        <v>2012</v>
      </c>
      <c r="J408" s="1">
        <v>41013</v>
      </c>
      <c r="K408" s="2">
        <v>82300</v>
      </c>
      <c r="L408" s="3">
        <v>0</v>
      </c>
      <c r="M408" t="s">
        <v>33</v>
      </c>
      <c r="N408" t="s">
        <v>34</v>
      </c>
      <c r="O408" t="str">
        <f>TEXT(TBL_Employees[[#This Row],[Exit Date]],"YYYY")</f>
        <v/>
      </c>
      <c r="P408" s="1" t="s">
        <v>21</v>
      </c>
      <c r="Q408" s="13">
        <f>TBL_Employees[[#This Row],[Annual Salary]]+TBL_Employees[[#This Row],[Annual Salary]]*TBL_Employees[[#This Row],[Bonus %]]</f>
        <v>82300</v>
      </c>
      <c r="R408">
        <f>TBL_Employees[[#This Row],[Annual Salary]]*TBL_Employees[[#This Row],[Bonus %]]</f>
        <v>0</v>
      </c>
      <c r="S408" s="9"/>
    </row>
    <row r="409" spans="1:19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t="str">
        <f>TEXT(TBL_Employees[[#This Row],[Hire Date]],"YYYY")</f>
        <v>2008</v>
      </c>
      <c r="J409" s="1">
        <v>39471</v>
      </c>
      <c r="K409" s="2">
        <v>91621</v>
      </c>
      <c r="L409" s="3">
        <v>0</v>
      </c>
      <c r="M409" t="s">
        <v>19</v>
      </c>
      <c r="N409" t="s">
        <v>20</v>
      </c>
      <c r="O409" t="str">
        <f>TEXT(TBL_Employees[[#This Row],[Exit Date]],"YYYY")</f>
        <v/>
      </c>
      <c r="P409" s="1" t="s">
        <v>21</v>
      </c>
      <c r="Q409" s="13">
        <f>TBL_Employees[[#This Row],[Annual Salary]]+TBL_Employees[[#This Row],[Annual Salary]]*TBL_Employees[[#This Row],[Bonus %]]</f>
        <v>91621</v>
      </c>
      <c r="R409">
        <f>TBL_Employees[[#This Row],[Annual Salary]]*TBL_Employees[[#This Row],[Bonus %]]</f>
        <v>0</v>
      </c>
      <c r="S409" s="9"/>
    </row>
    <row r="410" spans="1:19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t="str">
        <f>TEXT(TBL_Employees[[#This Row],[Hire Date]],"YYYY")</f>
        <v>2014</v>
      </c>
      <c r="J410" s="1">
        <v>41973</v>
      </c>
      <c r="K410" s="2">
        <v>91280</v>
      </c>
      <c r="L410" s="3">
        <v>0</v>
      </c>
      <c r="M410" t="s">
        <v>19</v>
      </c>
      <c r="N410" t="s">
        <v>45</v>
      </c>
      <c r="O410" t="str">
        <f>TEXT(TBL_Employees[[#This Row],[Exit Date]],"YYYY")</f>
        <v/>
      </c>
      <c r="P410" s="1" t="s">
        <v>21</v>
      </c>
      <c r="Q410" s="13">
        <f>TBL_Employees[[#This Row],[Annual Salary]]+TBL_Employees[[#This Row],[Annual Salary]]*TBL_Employees[[#This Row],[Bonus %]]</f>
        <v>91280</v>
      </c>
      <c r="R410">
        <f>TBL_Employees[[#This Row],[Annual Salary]]*TBL_Employees[[#This Row],[Bonus %]]</f>
        <v>0</v>
      </c>
      <c r="S410" s="9"/>
    </row>
    <row r="411" spans="1:19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t="str">
        <f>TEXT(TBL_Employees[[#This Row],[Hire Date]],"YYYY")</f>
        <v>2020</v>
      </c>
      <c r="J411" s="1">
        <v>44092</v>
      </c>
      <c r="K411" s="2">
        <v>47071</v>
      </c>
      <c r="L411" s="3">
        <v>0</v>
      </c>
      <c r="M411" t="s">
        <v>19</v>
      </c>
      <c r="N411" t="s">
        <v>29</v>
      </c>
      <c r="O411" t="str">
        <f>TEXT(TBL_Employees[[#This Row],[Exit Date]],"YYYY")</f>
        <v/>
      </c>
      <c r="P411" s="1" t="s">
        <v>21</v>
      </c>
      <c r="Q411" s="13">
        <f>TBL_Employees[[#This Row],[Annual Salary]]+TBL_Employees[[#This Row],[Annual Salary]]*TBL_Employees[[#This Row],[Bonus %]]</f>
        <v>47071</v>
      </c>
      <c r="R411">
        <f>TBL_Employees[[#This Row],[Annual Salary]]*TBL_Employees[[#This Row],[Bonus %]]</f>
        <v>0</v>
      </c>
      <c r="S411" s="9"/>
    </row>
    <row r="412" spans="1:19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t="str">
        <f>TEXT(TBL_Employees[[#This Row],[Hire Date]],"YYYY")</f>
        <v>2011</v>
      </c>
      <c r="J412" s="1">
        <v>40868</v>
      </c>
      <c r="K412" s="2">
        <v>81218</v>
      </c>
      <c r="L412" s="3">
        <v>0</v>
      </c>
      <c r="M412" t="s">
        <v>19</v>
      </c>
      <c r="N412" t="s">
        <v>20</v>
      </c>
      <c r="O412" t="str">
        <f>TEXT(TBL_Employees[[#This Row],[Exit Date]],"YYYY")</f>
        <v/>
      </c>
      <c r="P412" s="1" t="s">
        <v>21</v>
      </c>
      <c r="Q412" s="13">
        <f>TBL_Employees[[#This Row],[Annual Salary]]+TBL_Employees[[#This Row],[Annual Salary]]*TBL_Employees[[#This Row],[Bonus %]]</f>
        <v>81218</v>
      </c>
      <c r="R412">
        <f>TBL_Employees[[#This Row],[Annual Salary]]*TBL_Employees[[#This Row],[Bonus %]]</f>
        <v>0</v>
      </c>
      <c r="S412" s="9"/>
    </row>
    <row r="413" spans="1:19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t="str">
        <f>TEXT(TBL_Employees[[#This Row],[Hire Date]],"YYYY")</f>
        <v>2008</v>
      </c>
      <c r="J413" s="1">
        <v>39734</v>
      </c>
      <c r="K413" s="2">
        <v>181801</v>
      </c>
      <c r="L413" s="3">
        <v>0.4</v>
      </c>
      <c r="M413" t="s">
        <v>33</v>
      </c>
      <c r="N413" t="s">
        <v>80</v>
      </c>
      <c r="O413" t="str">
        <f>TEXT(TBL_Employees[[#This Row],[Exit Date]],"YYYY")</f>
        <v>2019</v>
      </c>
      <c r="P413" s="1">
        <v>43810</v>
      </c>
      <c r="Q413" s="13">
        <f>TBL_Employees[[#This Row],[Annual Salary]]+TBL_Employees[[#This Row],[Annual Salary]]*TBL_Employees[[#This Row],[Bonus %]]</f>
        <v>254521.40000000002</v>
      </c>
      <c r="R413">
        <f>TBL_Employees[[#This Row],[Annual Salary]]*TBL_Employees[[#This Row],[Bonus %]]</f>
        <v>72720.400000000009</v>
      </c>
      <c r="S413" s="9"/>
    </row>
    <row r="414" spans="1:19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t="str">
        <f>TEXT(TBL_Employees[[#This Row],[Hire Date]],"YYYY")</f>
        <v>2021</v>
      </c>
      <c r="J414" s="1">
        <v>44521</v>
      </c>
      <c r="K414" s="2">
        <v>63137</v>
      </c>
      <c r="L414" s="3">
        <v>0</v>
      </c>
      <c r="M414" t="s">
        <v>19</v>
      </c>
      <c r="N414" t="s">
        <v>20</v>
      </c>
      <c r="O414" t="str">
        <f>TEXT(TBL_Employees[[#This Row],[Exit Date]],"YYYY")</f>
        <v/>
      </c>
      <c r="P414" s="1" t="s">
        <v>21</v>
      </c>
      <c r="Q414" s="13">
        <f>TBL_Employees[[#This Row],[Annual Salary]]+TBL_Employees[[#This Row],[Annual Salary]]*TBL_Employees[[#This Row],[Bonus %]]</f>
        <v>63137</v>
      </c>
      <c r="R414">
        <f>TBL_Employees[[#This Row],[Annual Salary]]*TBL_Employees[[#This Row],[Bonus %]]</f>
        <v>0</v>
      </c>
      <c r="S414" s="9"/>
    </row>
    <row r="415" spans="1:19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t="str">
        <f>TEXT(TBL_Employees[[#This Row],[Hire Date]],"YYYY")</f>
        <v>2018</v>
      </c>
      <c r="J415" s="1">
        <v>43345</v>
      </c>
      <c r="K415" s="2">
        <v>221465</v>
      </c>
      <c r="L415" s="3">
        <v>0.34</v>
      </c>
      <c r="M415" t="s">
        <v>33</v>
      </c>
      <c r="N415" t="s">
        <v>34</v>
      </c>
      <c r="O415" t="str">
        <f>TEXT(TBL_Employees[[#This Row],[Exit Date]],"YYYY")</f>
        <v/>
      </c>
      <c r="P415" s="1" t="s">
        <v>21</v>
      </c>
      <c r="Q415" s="13">
        <f>TBL_Employees[[#This Row],[Annual Salary]]+TBL_Employees[[#This Row],[Annual Salary]]*TBL_Employees[[#This Row],[Bonus %]]</f>
        <v>296763.09999999998</v>
      </c>
      <c r="R415">
        <f>TBL_Employees[[#This Row],[Annual Salary]]*TBL_Employees[[#This Row],[Bonus %]]</f>
        <v>75298.100000000006</v>
      </c>
      <c r="S415" s="9"/>
    </row>
    <row r="416" spans="1:19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t="str">
        <f>TEXT(TBL_Employees[[#This Row],[Hire Date]],"YYYY")</f>
        <v>2013</v>
      </c>
      <c r="J416" s="1">
        <v>41404</v>
      </c>
      <c r="K416" s="2">
        <v>79388</v>
      </c>
      <c r="L416" s="3">
        <v>0</v>
      </c>
      <c r="M416" t="s">
        <v>19</v>
      </c>
      <c r="N416" t="s">
        <v>25</v>
      </c>
      <c r="O416" t="str">
        <f>TEXT(TBL_Employees[[#This Row],[Exit Date]],"YYYY")</f>
        <v>2019</v>
      </c>
      <c r="P416" s="1">
        <v>43681</v>
      </c>
      <c r="Q416" s="13">
        <f>TBL_Employees[[#This Row],[Annual Salary]]+TBL_Employees[[#This Row],[Annual Salary]]*TBL_Employees[[#This Row],[Bonus %]]</f>
        <v>79388</v>
      </c>
      <c r="R416">
        <f>TBL_Employees[[#This Row],[Annual Salary]]*TBL_Employees[[#This Row],[Bonus %]]</f>
        <v>0</v>
      </c>
      <c r="S416" s="9"/>
    </row>
    <row r="417" spans="1:19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t="str">
        <f>TEXT(TBL_Employees[[#This Row],[Hire Date]],"YYYY")</f>
        <v>2018</v>
      </c>
      <c r="J417" s="1">
        <v>43122</v>
      </c>
      <c r="K417" s="2">
        <v>68176</v>
      </c>
      <c r="L417" s="3">
        <v>0</v>
      </c>
      <c r="M417" t="s">
        <v>19</v>
      </c>
      <c r="N417" t="s">
        <v>63</v>
      </c>
      <c r="O417" t="str">
        <f>TEXT(TBL_Employees[[#This Row],[Exit Date]],"YYYY")</f>
        <v/>
      </c>
      <c r="P417" s="1" t="s">
        <v>21</v>
      </c>
      <c r="Q417" s="13">
        <f>TBL_Employees[[#This Row],[Annual Salary]]+TBL_Employees[[#This Row],[Annual Salary]]*TBL_Employees[[#This Row],[Bonus %]]</f>
        <v>68176</v>
      </c>
      <c r="R417">
        <f>TBL_Employees[[#This Row],[Annual Salary]]*TBL_Employees[[#This Row],[Bonus %]]</f>
        <v>0</v>
      </c>
      <c r="S417" s="9"/>
    </row>
    <row r="418" spans="1:19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t="str">
        <f>TEXT(TBL_Employees[[#This Row],[Hire Date]],"YYYY")</f>
        <v>2019</v>
      </c>
      <c r="J418" s="1">
        <v>43756</v>
      </c>
      <c r="K418" s="2">
        <v>122829</v>
      </c>
      <c r="L418" s="3">
        <v>0.11</v>
      </c>
      <c r="M418" t="s">
        <v>19</v>
      </c>
      <c r="N418" t="s">
        <v>20</v>
      </c>
      <c r="O418" t="str">
        <f>TEXT(TBL_Employees[[#This Row],[Exit Date]],"YYYY")</f>
        <v/>
      </c>
      <c r="P418" s="1" t="s">
        <v>21</v>
      </c>
      <c r="Q418" s="13">
        <f>TBL_Employees[[#This Row],[Annual Salary]]+TBL_Employees[[#This Row],[Annual Salary]]*TBL_Employees[[#This Row],[Bonus %]]</f>
        <v>136340.19</v>
      </c>
      <c r="R418">
        <f>TBL_Employees[[#This Row],[Annual Salary]]*TBL_Employees[[#This Row],[Bonus %]]</f>
        <v>13511.19</v>
      </c>
      <c r="S418" s="9"/>
    </row>
    <row r="419" spans="1:19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t="str">
        <f>TEXT(TBL_Employees[[#This Row],[Hire Date]],"YYYY")</f>
        <v>2019</v>
      </c>
      <c r="J419" s="1">
        <v>43695</v>
      </c>
      <c r="K419" s="2">
        <v>126353</v>
      </c>
      <c r="L419" s="3">
        <v>0.12</v>
      </c>
      <c r="M419" t="s">
        <v>33</v>
      </c>
      <c r="N419" t="s">
        <v>74</v>
      </c>
      <c r="O419" t="str">
        <f>TEXT(TBL_Employees[[#This Row],[Exit Date]],"YYYY")</f>
        <v/>
      </c>
      <c r="P419" s="1" t="s">
        <v>21</v>
      </c>
      <c r="Q419" s="13">
        <f>TBL_Employees[[#This Row],[Annual Salary]]+TBL_Employees[[#This Row],[Annual Salary]]*TBL_Employees[[#This Row],[Bonus %]]</f>
        <v>141515.35999999999</v>
      </c>
      <c r="R419">
        <f>TBL_Employees[[#This Row],[Annual Salary]]*TBL_Employees[[#This Row],[Bonus %]]</f>
        <v>15162.359999999999</v>
      </c>
      <c r="S419" s="9"/>
    </row>
    <row r="420" spans="1:19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t="str">
        <f>TEXT(TBL_Employees[[#This Row],[Hire Date]],"YYYY")</f>
        <v>2010</v>
      </c>
      <c r="J420" s="1">
        <v>40468</v>
      </c>
      <c r="K420" s="2">
        <v>188727</v>
      </c>
      <c r="L420" s="3">
        <v>0.23</v>
      </c>
      <c r="M420" t="s">
        <v>33</v>
      </c>
      <c r="N420" t="s">
        <v>34</v>
      </c>
      <c r="O420" t="str">
        <f>TEXT(TBL_Employees[[#This Row],[Exit Date]],"YYYY")</f>
        <v/>
      </c>
      <c r="P420" s="1" t="s">
        <v>21</v>
      </c>
      <c r="Q420" s="13">
        <f>TBL_Employees[[#This Row],[Annual Salary]]+TBL_Employees[[#This Row],[Annual Salary]]*TBL_Employees[[#This Row],[Bonus %]]</f>
        <v>232134.21</v>
      </c>
      <c r="R420">
        <f>TBL_Employees[[#This Row],[Annual Salary]]*TBL_Employees[[#This Row],[Bonus %]]</f>
        <v>43407.21</v>
      </c>
      <c r="S420" s="9"/>
    </row>
    <row r="421" spans="1:19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t="str">
        <f>TEXT(TBL_Employees[[#This Row],[Hire Date]],"YYYY")</f>
        <v>1994</v>
      </c>
      <c r="J421" s="1">
        <v>34383</v>
      </c>
      <c r="K421" s="2">
        <v>99624</v>
      </c>
      <c r="L421" s="3">
        <v>0</v>
      </c>
      <c r="M421" t="s">
        <v>19</v>
      </c>
      <c r="N421" t="s">
        <v>63</v>
      </c>
      <c r="O421" t="str">
        <f>TEXT(TBL_Employees[[#This Row],[Exit Date]],"YYYY")</f>
        <v/>
      </c>
      <c r="P421" s="1" t="s">
        <v>21</v>
      </c>
      <c r="Q421" s="13">
        <f>TBL_Employees[[#This Row],[Annual Salary]]+TBL_Employees[[#This Row],[Annual Salary]]*TBL_Employees[[#This Row],[Bonus %]]</f>
        <v>99624</v>
      </c>
      <c r="R421">
        <f>TBL_Employees[[#This Row],[Annual Salary]]*TBL_Employees[[#This Row],[Bonus %]]</f>
        <v>0</v>
      </c>
      <c r="S421" s="9"/>
    </row>
    <row r="422" spans="1:19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t="str">
        <f>TEXT(TBL_Employees[[#This Row],[Hire Date]],"YYYY")</f>
        <v>2012</v>
      </c>
      <c r="J422" s="1">
        <v>41202</v>
      </c>
      <c r="K422" s="2">
        <v>108686</v>
      </c>
      <c r="L422" s="3">
        <v>0.06</v>
      </c>
      <c r="M422" t="s">
        <v>19</v>
      </c>
      <c r="N422" t="s">
        <v>29</v>
      </c>
      <c r="O422" t="str">
        <f>TEXT(TBL_Employees[[#This Row],[Exit Date]],"YYYY")</f>
        <v/>
      </c>
      <c r="P422" s="1" t="s">
        <v>21</v>
      </c>
      <c r="Q422" s="13">
        <f>TBL_Employees[[#This Row],[Annual Salary]]+TBL_Employees[[#This Row],[Annual Salary]]*TBL_Employees[[#This Row],[Bonus %]]</f>
        <v>115207.16</v>
      </c>
      <c r="R422">
        <f>TBL_Employees[[#This Row],[Annual Salary]]*TBL_Employees[[#This Row],[Bonus %]]</f>
        <v>6521.16</v>
      </c>
      <c r="S422" s="9"/>
    </row>
    <row r="423" spans="1:19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t="str">
        <f>TEXT(TBL_Employees[[#This Row],[Hire Date]],"YYYY")</f>
        <v>1995</v>
      </c>
      <c r="J423" s="1">
        <v>34802</v>
      </c>
      <c r="K423" s="2">
        <v>50857</v>
      </c>
      <c r="L423" s="3">
        <v>0</v>
      </c>
      <c r="M423" t="s">
        <v>52</v>
      </c>
      <c r="N423" t="s">
        <v>81</v>
      </c>
      <c r="O423" t="str">
        <f>TEXT(TBL_Employees[[#This Row],[Exit Date]],"YYYY")</f>
        <v/>
      </c>
      <c r="P423" s="1" t="s">
        <v>21</v>
      </c>
      <c r="Q423" s="13">
        <f>TBL_Employees[[#This Row],[Annual Salary]]+TBL_Employees[[#This Row],[Annual Salary]]*TBL_Employees[[#This Row],[Bonus %]]</f>
        <v>50857</v>
      </c>
      <c r="R423">
        <f>TBL_Employees[[#This Row],[Annual Salary]]*TBL_Employees[[#This Row],[Bonus %]]</f>
        <v>0</v>
      </c>
      <c r="S423" s="9"/>
    </row>
    <row r="424" spans="1:19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t="str">
        <f>TEXT(TBL_Employees[[#This Row],[Hire Date]],"YYYY")</f>
        <v>2001</v>
      </c>
      <c r="J424" s="1">
        <v>36893</v>
      </c>
      <c r="K424" s="2">
        <v>120628</v>
      </c>
      <c r="L424" s="3">
        <v>0</v>
      </c>
      <c r="M424" t="s">
        <v>19</v>
      </c>
      <c r="N424" t="s">
        <v>20</v>
      </c>
      <c r="O424" t="str">
        <f>TEXT(TBL_Employees[[#This Row],[Exit Date]],"YYYY")</f>
        <v/>
      </c>
      <c r="P424" s="1" t="s">
        <v>21</v>
      </c>
      <c r="Q424" s="13">
        <f>TBL_Employees[[#This Row],[Annual Salary]]+TBL_Employees[[#This Row],[Annual Salary]]*TBL_Employees[[#This Row],[Bonus %]]</f>
        <v>120628</v>
      </c>
      <c r="R424">
        <f>TBL_Employees[[#This Row],[Annual Salary]]*TBL_Employees[[#This Row],[Bonus %]]</f>
        <v>0</v>
      </c>
      <c r="S424" s="9"/>
    </row>
    <row r="425" spans="1:19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t="str">
        <f>TEXT(TBL_Employees[[#This Row],[Hire Date]],"YYYY")</f>
        <v>2020</v>
      </c>
      <c r="J425" s="1">
        <v>43996</v>
      </c>
      <c r="K425" s="2">
        <v>181216</v>
      </c>
      <c r="L425" s="3">
        <v>0.27</v>
      </c>
      <c r="M425" t="s">
        <v>19</v>
      </c>
      <c r="N425" t="s">
        <v>29</v>
      </c>
      <c r="O425" t="str">
        <f>TEXT(TBL_Employees[[#This Row],[Exit Date]],"YYYY")</f>
        <v/>
      </c>
      <c r="P425" s="1" t="s">
        <v>21</v>
      </c>
      <c r="Q425" s="13">
        <f>TBL_Employees[[#This Row],[Annual Salary]]+TBL_Employees[[#This Row],[Annual Salary]]*TBL_Employees[[#This Row],[Bonus %]]</f>
        <v>230144.32</v>
      </c>
      <c r="R425">
        <f>TBL_Employees[[#This Row],[Annual Salary]]*TBL_Employees[[#This Row],[Bonus %]]</f>
        <v>48928.32</v>
      </c>
      <c r="S425" s="9"/>
    </row>
    <row r="426" spans="1:19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t="str">
        <f>TEXT(TBL_Employees[[#This Row],[Hire Date]],"YYYY")</f>
        <v>2012</v>
      </c>
      <c r="J426" s="1">
        <v>40984</v>
      </c>
      <c r="K426" s="2">
        <v>46081</v>
      </c>
      <c r="L426" s="3">
        <v>0</v>
      </c>
      <c r="M426" t="s">
        <v>19</v>
      </c>
      <c r="N426" t="s">
        <v>20</v>
      </c>
      <c r="O426" t="str">
        <f>TEXT(TBL_Employees[[#This Row],[Exit Date]],"YYYY")</f>
        <v/>
      </c>
      <c r="P426" s="1" t="s">
        <v>21</v>
      </c>
      <c r="Q426" s="13">
        <f>TBL_Employees[[#This Row],[Annual Salary]]+TBL_Employees[[#This Row],[Annual Salary]]*TBL_Employees[[#This Row],[Bonus %]]</f>
        <v>46081</v>
      </c>
      <c r="R426">
        <f>TBL_Employees[[#This Row],[Annual Salary]]*TBL_Employees[[#This Row],[Bonus %]]</f>
        <v>0</v>
      </c>
      <c r="S426" s="9"/>
    </row>
    <row r="427" spans="1:19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t="str">
        <f>TEXT(TBL_Employees[[#This Row],[Hire Date]],"YYYY")</f>
        <v>2004</v>
      </c>
      <c r="J427" s="1">
        <v>38135</v>
      </c>
      <c r="K427" s="2">
        <v>159885</v>
      </c>
      <c r="L427" s="3">
        <v>0.12</v>
      </c>
      <c r="M427" t="s">
        <v>19</v>
      </c>
      <c r="N427" t="s">
        <v>29</v>
      </c>
      <c r="O427" t="str">
        <f>TEXT(TBL_Employees[[#This Row],[Exit Date]],"YYYY")</f>
        <v/>
      </c>
      <c r="P427" s="1" t="s">
        <v>21</v>
      </c>
      <c r="Q427" s="13">
        <f>TBL_Employees[[#This Row],[Annual Salary]]+TBL_Employees[[#This Row],[Annual Salary]]*TBL_Employees[[#This Row],[Bonus %]]</f>
        <v>179071.2</v>
      </c>
      <c r="R427">
        <f>TBL_Employees[[#This Row],[Annual Salary]]*TBL_Employees[[#This Row],[Bonus %]]</f>
        <v>19186.2</v>
      </c>
      <c r="S427" s="9"/>
    </row>
    <row r="428" spans="1:19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t="str">
        <f>TEXT(TBL_Employees[[#This Row],[Hire Date]],"YYYY")</f>
        <v>1995</v>
      </c>
      <c r="J428" s="1">
        <v>35001</v>
      </c>
      <c r="K428" s="2">
        <v>153271</v>
      </c>
      <c r="L428" s="3">
        <v>0.15</v>
      </c>
      <c r="M428" t="s">
        <v>19</v>
      </c>
      <c r="N428" t="s">
        <v>25</v>
      </c>
      <c r="O428" t="str">
        <f>TEXT(TBL_Employees[[#This Row],[Exit Date]],"YYYY")</f>
        <v/>
      </c>
      <c r="P428" s="1" t="s">
        <v>21</v>
      </c>
      <c r="Q428" s="13">
        <f>TBL_Employees[[#This Row],[Annual Salary]]+TBL_Employees[[#This Row],[Annual Salary]]*TBL_Employees[[#This Row],[Bonus %]]</f>
        <v>176261.65</v>
      </c>
      <c r="R428">
        <f>TBL_Employees[[#This Row],[Annual Salary]]*TBL_Employees[[#This Row],[Bonus %]]</f>
        <v>22990.649999999998</v>
      </c>
      <c r="S428" s="9"/>
    </row>
    <row r="429" spans="1:19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t="str">
        <f>TEXT(TBL_Employees[[#This Row],[Hire Date]],"YYYY")</f>
        <v>2009</v>
      </c>
      <c r="J429" s="1">
        <v>40159</v>
      </c>
      <c r="K429" s="2">
        <v>114242</v>
      </c>
      <c r="L429" s="3">
        <v>0.08</v>
      </c>
      <c r="M429" t="s">
        <v>19</v>
      </c>
      <c r="N429" t="s">
        <v>39</v>
      </c>
      <c r="O429" t="str">
        <f>TEXT(TBL_Employees[[#This Row],[Exit Date]],"YYYY")</f>
        <v/>
      </c>
      <c r="P429" s="1" t="s">
        <v>21</v>
      </c>
      <c r="Q429" s="13">
        <f>TBL_Employees[[#This Row],[Annual Salary]]+TBL_Employees[[#This Row],[Annual Salary]]*TBL_Employees[[#This Row],[Bonus %]]</f>
        <v>123381.36</v>
      </c>
      <c r="R429">
        <f>TBL_Employees[[#This Row],[Annual Salary]]*TBL_Employees[[#This Row],[Bonus %]]</f>
        <v>9139.36</v>
      </c>
      <c r="S429" s="9"/>
    </row>
    <row r="430" spans="1:19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t="str">
        <f>TEXT(TBL_Employees[[#This Row],[Hire Date]],"YYYY")</f>
        <v>2020</v>
      </c>
      <c r="J430" s="1">
        <v>44153</v>
      </c>
      <c r="K430" s="2">
        <v>48415</v>
      </c>
      <c r="L430" s="3">
        <v>0</v>
      </c>
      <c r="M430" t="s">
        <v>33</v>
      </c>
      <c r="N430" t="s">
        <v>74</v>
      </c>
      <c r="O430" t="str">
        <f>TEXT(TBL_Employees[[#This Row],[Exit Date]],"YYYY")</f>
        <v/>
      </c>
      <c r="P430" s="1" t="s">
        <v>21</v>
      </c>
      <c r="Q430" s="13">
        <f>TBL_Employees[[#This Row],[Annual Salary]]+TBL_Employees[[#This Row],[Annual Salary]]*TBL_Employees[[#This Row],[Bonus %]]</f>
        <v>48415</v>
      </c>
      <c r="R430">
        <f>TBL_Employees[[#This Row],[Annual Salary]]*TBL_Employees[[#This Row],[Bonus %]]</f>
        <v>0</v>
      </c>
      <c r="S430" s="9"/>
    </row>
    <row r="431" spans="1:19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t="str">
        <f>TEXT(TBL_Employees[[#This Row],[Hire Date]],"YYYY")</f>
        <v>2017</v>
      </c>
      <c r="J431" s="1">
        <v>42878</v>
      </c>
      <c r="K431" s="2">
        <v>65566</v>
      </c>
      <c r="L431" s="3">
        <v>0</v>
      </c>
      <c r="M431" t="s">
        <v>19</v>
      </c>
      <c r="N431" t="s">
        <v>63</v>
      </c>
      <c r="O431" t="str">
        <f>TEXT(TBL_Employees[[#This Row],[Exit Date]],"YYYY")</f>
        <v/>
      </c>
      <c r="P431" s="1" t="s">
        <v>21</v>
      </c>
      <c r="Q431" s="13">
        <f>TBL_Employees[[#This Row],[Annual Salary]]+TBL_Employees[[#This Row],[Annual Salary]]*TBL_Employees[[#This Row],[Bonus %]]</f>
        <v>65566</v>
      </c>
      <c r="R431">
        <f>TBL_Employees[[#This Row],[Annual Salary]]*TBL_Employees[[#This Row],[Bonus %]]</f>
        <v>0</v>
      </c>
      <c r="S431" s="9"/>
    </row>
    <row r="432" spans="1:19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t="str">
        <f>TEXT(TBL_Employees[[#This Row],[Hire Date]],"YYYY")</f>
        <v>2001</v>
      </c>
      <c r="J432" s="1">
        <v>37014</v>
      </c>
      <c r="K432" s="2">
        <v>147752</v>
      </c>
      <c r="L432" s="3">
        <v>0.12</v>
      </c>
      <c r="M432" t="s">
        <v>33</v>
      </c>
      <c r="N432" t="s">
        <v>74</v>
      </c>
      <c r="O432" t="str">
        <f>TEXT(TBL_Employees[[#This Row],[Exit Date]],"YYYY")</f>
        <v>2011</v>
      </c>
      <c r="P432" s="1">
        <v>40903</v>
      </c>
      <c r="Q432" s="13">
        <f>TBL_Employees[[#This Row],[Annual Salary]]+TBL_Employees[[#This Row],[Annual Salary]]*TBL_Employees[[#This Row],[Bonus %]]</f>
        <v>165482.23999999999</v>
      </c>
      <c r="R432">
        <f>TBL_Employees[[#This Row],[Annual Salary]]*TBL_Employees[[#This Row],[Bonus %]]</f>
        <v>17730.239999999998</v>
      </c>
      <c r="S432" s="9"/>
    </row>
    <row r="433" spans="1:19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t="str">
        <f>TEXT(TBL_Employees[[#This Row],[Hire Date]],"YYYY")</f>
        <v>2021</v>
      </c>
      <c r="J433" s="1">
        <v>44453</v>
      </c>
      <c r="K433" s="2">
        <v>136810</v>
      </c>
      <c r="L433" s="3">
        <v>0.14000000000000001</v>
      </c>
      <c r="M433" t="s">
        <v>33</v>
      </c>
      <c r="N433" t="s">
        <v>80</v>
      </c>
      <c r="O433" t="str">
        <f>TEXT(TBL_Employees[[#This Row],[Exit Date]],"YYYY")</f>
        <v/>
      </c>
      <c r="P433" s="1" t="s">
        <v>21</v>
      </c>
      <c r="Q433" s="13">
        <f>TBL_Employees[[#This Row],[Annual Salary]]+TBL_Employees[[#This Row],[Annual Salary]]*TBL_Employees[[#This Row],[Bonus %]]</f>
        <v>155963.4</v>
      </c>
      <c r="R433">
        <f>TBL_Employees[[#This Row],[Annual Salary]]*TBL_Employees[[#This Row],[Bonus %]]</f>
        <v>19153.400000000001</v>
      </c>
      <c r="S433" s="9"/>
    </row>
    <row r="434" spans="1:19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t="str">
        <f>TEXT(TBL_Employees[[#This Row],[Hire Date]],"YYYY")</f>
        <v>2013</v>
      </c>
      <c r="J434" s="1">
        <v>41333</v>
      </c>
      <c r="K434" s="2">
        <v>54635</v>
      </c>
      <c r="L434" s="3">
        <v>0</v>
      </c>
      <c r="M434" t="s">
        <v>19</v>
      </c>
      <c r="N434" t="s">
        <v>20</v>
      </c>
      <c r="O434" t="str">
        <f>TEXT(TBL_Employees[[#This Row],[Exit Date]],"YYYY")</f>
        <v/>
      </c>
      <c r="P434" s="1" t="s">
        <v>21</v>
      </c>
      <c r="Q434" s="13">
        <f>TBL_Employees[[#This Row],[Annual Salary]]+TBL_Employees[[#This Row],[Annual Salary]]*TBL_Employees[[#This Row],[Bonus %]]</f>
        <v>54635</v>
      </c>
      <c r="R434">
        <f>TBL_Employees[[#This Row],[Annual Salary]]*TBL_Employees[[#This Row],[Bonus %]]</f>
        <v>0</v>
      </c>
      <c r="S434" s="9"/>
    </row>
    <row r="435" spans="1:19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t="str">
        <f>TEXT(TBL_Employees[[#This Row],[Hire Date]],"YYYY")</f>
        <v>2020</v>
      </c>
      <c r="J435" s="1">
        <v>43866</v>
      </c>
      <c r="K435" s="2">
        <v>96636</v>
      </c>
      <c r="L435" s="3">
        <v>0</v>
      </c>
      <c r="M435" t="s">
        <v>19</v>
      </c>
      <c r="N435" t="s">
        <v>29</v>
      </c>
      <c r="O435" t="str">
        <f>TEXT(TBL_Employees[[#This Row],[Exit Date]],"YYYY")</f>
        <v/>
      </c>
      <c r="P435" s="1" t="s">
        <v>21</v>
      </c>
      <c r="Q435" s="13">
        <f>TBL_Employees[[#This Row],[Annual Salary]]+TBL_Employees[[#This Row],[Annual Salary]]*TBL_Employees[[#This Row],[Bonus %]]</f>
        <v>96636</v>
      </c>
      <c r="R435">
        <f>TBL_Employees[[#This Row],[Annual Salary]]*TBL_Employees[[#This Row],[Bonus %]]</f>
        <v>0</v>
      </c>
      <c r="S435" s="9"/>
    </row>
    <row r="436" spans="1:19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t="str">
        <f>TEXT(TBL_Employees[[#This Row],[Hire Date]],"YYYY")</f>
        <v>2014</v>
      </c>
      <c r="J436" s="1">
        <v>41941</v>
      </c>
      <c r="K436" s="2">
        <v>91592</v>
      </c>
      <c r="L436" s="3">
        <v>0</v>
      </c>
      <c r="M436" t="s">
        <v>19</v>
      </c>
      <c r="N436" t="s">
        <v>20</v>
      </c>
      <c r="O436" t="str">
        <f>TEXT(TBL_Employees[[#This Row],[Exit Date]],"YYYY")</f>
        <v/>
      </c>
      <c r="P436" s="1" t="s">
        <v>21</v>
      </c>
      <c r="Q436" s="13">
        <f>TBL_Employees[[#This Row],[Annual Salary]]+TBL_Employees[[#This Row],[Annual Salary]]*TBL_Employees[[#This Row],[Bonus %]]</f>
        <v>91592</v>
      </c>
      <c r="R436">
        <f>TBL_Employees[[#This Row],[Annual Salary]]*TBL_Employees[[#This Row],[Bonus %]]</f>
        <v>0</v>
      </c>
      <c r="S436" s="9"/>
    </row>
    <row r="437" spans="1:19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t="str">
        <f>TEXT(TBL_Employees[[#This Row],[Hire Date]],"YYYY")</f>
        <v>2000</v>
      </c>
      <c r="J437" s="1">
        <v>36755</v>
      </c>
      <c r="K437" s="2">
        <v>55563</v>
      </c>
      <c r="L437" s="3">
        <v>0</v>
      </c>
      <c r="M437" t="s">
        <v>33</v>
      </c>
      <c r="N437" t="s">
        <v>34</v>
      </c>
      <c r="O437" t="str">
        <f>TEXT(TBL_Employees[[#This Row],[Exit Date]],"YYYY")</f>
        <v/>
      </c>
      <c r="P437" s="1" t="s">
        <v>21</v>
      </c>
      <c r="Q437" s="13">
        <f>TBL_Employees[[#This Row],[Annual Salary]]+TBL_Employees[[#This Row],[Annual Salary]]*TBL_Employees[[#This Row],[Bonus %]]</f>
        <v>55563</v>
      </c>
      <c r="R437">
        <f>TBL_Employees[[#This Row],[Annual Salary]]*TBL_Employees[[#This Row],[Bonus %]]</f>
        <v>0</v>
      </c>
      <c r="S437" s="9"/>
    </row>
    <row r="438" spans="1:19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t="str">
        <f>TEXT(TBL_Employees[[#This Row],[Hire Date]],"YYYY")</f>
        <v>1996</v>
      </c>
      <c r="J438" s="1">
        <v>35109</v>
      </c>
      <c r="K438" s="2">
        <v>159724</v>
      </c>
      <c r="L438" s="3">
        <v>0.23</v>
      </c>
      <c r="M438" t="s">
        <v>33</v>
      </c>
      <c r="N438" t="s">
        <v>60</v>
      </c>
      <c r="O438" t="str">
        <f>TEXT(TBL_Employees[[#This Row],[Exit Date]],"YYYY")</f>
        <v/>
      </c>
      <c r="P438" s="1" t="s">
        <v>21</v>
      </c>
      <c r="Q438" s="13">
        <f>TBL_Employees[[#This Row],[Annual Salary]]+TBL_Employees[[#This Row],[Annual Salary]]*TBL_Employees[[#This Row],[Bonus %]]</f>
        <v>196460.52000000002</v>
      </c>
      <c r="R438">
        <f>TBL_Employees[[#This Row],[Annual Salary]]*TBL_Employees[[#This Row],[Bonus %]]</f>
        <v>36736.520000000004</v>
      </c>
      <c r="S438" s="9"/>
    </row>
    <row r="439" spans="1:19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t="str">
        <f>TEXT(TBL_Employees[[#This Row],[Hire Date]],"YYYY")</f>
        <v>2017</v>
      </c>
      <c r="J439" s="1">
        <v>42951</v>
      </c>
      <c r="K439" s="2">
        <v>183190</v>
      </c>
      <c r="L439" s="3">
        <v>0.36</v>
      </c>
      <c r="M439" t="s">
        <v>19</v>
      </c>
      <c r="N439" t="s">
        <v>20</v>
      </c>
      <c r="O439" t="str">
        <f>TEXT(TBL_Employees[[#This Row],[Exit Date]],"YYYY")</f>
        <v/>
      </c>
      <c r="P439" s="1" t="s">
        <v>21</v>
      </c>
      <c r="Q439" s="13">
        <f>TBL_Employees[[#This Row],[Annual Salary]]+TBL_Employees[[#This Row],[Annual Salary]]*TBL_Employees[[#This Row],[Bonus %]]</f>
        <v>249138.4</v>
      </c>
      <c r="R439">
        <f>TBL_Employees[[#This Row],[Annual Salary]]*TBL_Employees[[#This Row],[Bonus %]]</f>
        <v>65948.399999999994</v>
      </c>
      <c r="S439" s="9"/>
    </row>
    <row r="440" spans="1:19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t="str">
        <f>TEXT(TBL_Employees[[#This Row],[Hire Date]],"YYYY")</f>
        <v>2019</v>
      </c>
      <c r="J440" s="1">
        <v>43824</v>
      </c>
      <c r="K440" s="2">
        <v>54829</v>
      </c>
      <c r="L440" s="3">
        <v>0</v>
      </c>
      <c r="M440" t="s">
        <v>19</v>
      </c>
      <c r="N440" t="s">
        <v>39</v>
      </c>
      <c r="O440" t="str">
        <f>TEXT(TBL_Employees[[#This Row],[Exit Date]],"YYYY")</f>
        <v/>
      </c>
      <c r="P440" s="1" t="s">
        <v>21</v>
      </c>
      <c r="Q440" s="13">
        <f>TBL_Employees[[#This Row],[Annual Salary]]+TBL_Employees[[#This Row],[Annual Salary]]*TBL_Employees[[#This Row],[Bonus %]]</f>
        <v>54829</v>
      </c>
      <c r="R440">
        <f>TBL_Employees[[#This Row],[Annual Salary]]*TBL_Employees[[#This Row],[Bonus %]]</f>
        <v>0</v>
      </c>
      <c r="S440" s="9"/>
    </row>
    <row r="441" spans="1:19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t="str">
        <f>TEXT(TBL_Employees[[#This Row],[Hire Date]],"YYYY")</f>
        <v>2005</v>
      </c>
      <c r="J441" s="1">
        <v>38464</v>
      </c>
      <c r="K441" s="2">
        <v>96639</v>
      </c>
      <c r="L441" s="3">
        <v>0</v>
      </c>
      <c r="M441" t="s">
        <v>52</v>
      </c>
      <c r="N441" t="s">
        <v>66</v>
      </c>
      <c r="O441" t="str">
        <f>TEXT(TBL_Employees[[#This Row],[Exit Date]],"YYYY")</f>
        <v/>
      </c>
      <c r="P441" s="1" t="s">
        <v>21</v>
      </c>
      <c r="Q441" s="13">
        <f>TBL_Employees[[#This Row],[Annual Salary]]+TBL_Employees[[#This Row],[Annual Salary]]*TBL_Employees[[#This Row],[Bonus %]]</f>
        <v>96639</v>
      </c>
      <c r="R441">
        <f>TBL_Employees[[#This Row],[Annual Salary]]*TBL_Employees[[#This Row],[Bonus %]]</f>
        <v>0</v>
      </c>
      <c r="S441" s="9"/>
    </row>
    <row r="442" spans="1:19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t="str">
        <f>TEXT(TBL_Employees[[#This Row],[Hire Date]],"YYYY")</f>
        <v>2006</v>
      </c>
      <c r="J442" s="1">
        <v>38879</v>
      </c>
      <c r="K442" s="2">
        <v>117278</v>
      </c>
      <c r="L442" s="3">
        <v>0.09</v>
      </c>
      <c r="M442" t="s">
        <v>19</v>
      </c>
      <c r="N442" t="s">
        <v>45</v>
      </c>
      <c r="O442" t="str">
        <f>TEXT(TBL_Employees[[#This Row],[Exit Date]],"YYYY")</f>
        <v/>
      </c>
      <c r="P442" s="1" t="s">
        <v>21</v>
      </c>
      <c r="Q442" s="13">
        <f>TBL_Employees[[#This Row],[Annual Salary]]+TBL_Employees[[#This Row],[Annual Salary]]*TBL_Employees[[#This Row],[Bonus %]]</f>
        <v>127833.02</v>
      </c>
      <c r="R442">
        <f>TBL_Employees[[#This Row],[Annual Salary]]*TBL_Employees[[#This Row],[Bonus %]]</f>
        <v>10555.02</v>
      </c>
      <c r="S442" s="9"/>
    </row>
    <row r="443" spans="1:19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t="str">
        <f>TEXT(TBL_Employees[[#This Row],[Hire Date]],"YYYY")</f>
        <v>2008</v>
      </c>
      <c r="J443" s="1">
        <v>39487</v>
      </c>
      <c r="K443" s="2">
        <v>84193</v>
      </c>
      <c r="L443" s="3">
        <v>0.09</v>
      </c>
      <c r="M443" t="s">
        <v>33</v>
      </c>
      <c r="N443" t="s">
        <v>74</v>
      </c>
      <c r="O443" t="str">
        <f>TEXT(TBL_Employees[[#This Row],[Exit Date]],"YYYY")</f>
        <v/>
      </c>
      <c r="P443" s="1" t="s">
        <v>21</v>
      </c>
      <c r="Q443" s="13">
        <f>TBL_Employees[[#This Row],[Annual Salary]]+TBL_Employees[[#This Row],[Annual Salary]]*TBL_Employees[[#This Row],[Bonus %]]</f>
        <v>91770.37</v>
      </c>
      <c r="R443">
        <f>TBL_Employees[[#This Row],[Annual Salary]]*TBL_Employees[[#This Row],[Bonus %]]</f>
        <v>7577.37</v>
      </c>
      <c r="S443" s="9"/>
    </row>
    <row r="444" spans="1:19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t="str">
        <f>TEXT(TBL_Employees[[#This Row],[Hire Date]],"YYYY")</f>
        <v>2018</v>
      </c>
      <c r="J444" s="1">
        <v>43309</v>
      </c>
      <c r="K444" s="2">
        <v>87806</v>
      </c>
      <c r="L444" s="3">
        <v>0</v>
      </c>
      <c r="M444" t="s">
        <v>19</v>
      </c>
      <c r="N444" t="s">
        <v>63</v>
      </c>
      <c r="O444" t="str">
        <f>TEXT(TBL_Employees[[#This Row],[Exit Date]],"YYYY")</f>
        <v/>
      </c>
      <c r="P444" s="1" t="s">
        <v>21</v>
      </c>
      <c r="Q444" s="13">
        <f>TBL_Employees[[#This Row],[Annual Salary]]+TBL_Employees[[#This Row],[Annual Salary]]*TBL_Employees[[#This Row],[Bonus %]]</f>
        <v>87806</v>
      </c>
      <c r="R444">
        <f>TBL_Employees[[#This Row],[Annual Salary]]*TBL_Employees[[#This Row],[Bonus %]]</f>
        <v>0</v>
      </c>
      <c r="S444" s="9"/>
    </row>
    <row r="445" spans="1:19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t="str">
        <f>TEXT(TBL_Employees[[#This Row],[Hire Date]],"YYYY")</f>
        <v>2011</v>
      </c>
      <c r="J445" s="1">
        <v>40820</v>
      </c>
      <c r="K445" s="2">
        <v>63959</v>
      </c>
      <c r="L445" s="3">
        <v>0</v>
      </c>
      <c r="M445" t="s">
        <v>19</v>
      </c>
      <c r="N445" t="s">
        <v>63</v>
      </c>
      <c r="O445" t="str">
        <f>TEXT(TBL_Employees[[#This Row],[Exit Date]],"YYYY")</f>
        <v/>
      </c>
      <c r="P445" s="1" t="s">
        <v>21</v>
      </c>
      <c r="Q445" s="13">
        <f>TBL_Employees[[#This Row],[Annual Salary]]+TBL_Employees[[#This Row],[Annual Salary]]*TBL_Employees[[#This Row],[Bonus %]]</f>
        <v>63959</v>
      </c>
      <c r="R445">
        <f>TBL_Employees[[#This Row],[Annual Salary]]*TBL_Employees[[#This Row],[Bonus %]]</f>
        <v>0</v>
      </c>
      <c r="S445" s="9"/>
    </row>
    <row r="446" spans="1:19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t="str">
        <f>TEXT(TBL_Employees[[#This Row],[Hire Date]],"YYYY")</f>
        <v>2015</v>
      </c>
      <c r="J446" s="1">
        <v>42166</v>
      </c>
      <c r="K446" s="2">
        <v>234723</v>
      </c>
      <c r="L446" s="3">
        <v>0.36</v>
      </c>
      <c r="M446" t="s">
        <v>33</v>
      </c>
      <c r="N446" t="s">
        <v>74</v>
      </c>
      <c r="O446" t="str">
        <f>TEXT(TBL_Employees[[#This Row],[Exit Date]],"YYYY")</f>
        <v/>
      </c>
      <c r="P446" s="1" t="s">
        <v>21</v>
      </c>
      <c r="Q446" s="13">
        <f>TBL_Employees[[#This Row],[Annual Salary]]+TBL_Employees[[#This Row],[Annual Salary]]*TBL_Employees[[#This Row],[Bonus %]]</f>
        <v>319223.28000000003</v>
      </c>
      <c r="R446">
        <f>TBL_Employees[[#This Row],[Annual Salary]]*TBL_Employees[[#This Row],[Bonus %]]</f>
        <v>84500.28</v>
      </c>
      <c r="S446" s="9"/>
    </row>
    <row r="447" spans="1:19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t="str">
        <f>TEXT(TBL_Employees[[#This Row],[Hire Date]],"YYYY")</f>
        <v>2019</v>
      </c>
      <c r="J447" s="1">
        <v>43701</v>
      </c>
      <c r="K447" s="2">
        <v>50809</v>
      </c>
      <c r="L447" s="3">
        <v>0</v>
      </c>
      <c r="M447" t="s">
        <v>33</v>
      </c>
      <c r="N447" t="s">
        <v>80</v>
      </c>
      <c r="O447" t="str">
        <f>TEXT(TBL_Employees[[#This Row],[Exit Date]],"YYYY")</f>
        <v/>
      </c>
      <c r="P447" s="1" t="s">
        <v>21</v>
      </c>
      <c r="Q447" s="13">
        <f>TBL_Employees[[#This Row],[Annual Salary]]+TBL_Employees[[#This Row],[Annual Salary]]*TBL_Employees[[#This Row],[Bonus %]]</f>
        <v>50809</v>
      </c>
      <c r="R447">
        <f>TBL_Employees[[#This Row],[Annual Salary]]*TBL_Employees[[#This Row],[Bonus %]]</f>
        <v>0</v>
      </c>
      <c r="S447" s="9"/>
    </row>
    <row r="448" spans="1:19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t="str">
        <f>TEXT(TBL_Employees[[#This Row],[Hire Date]],"YYYY")</f>
        <v>2002</v>
      </c>
      <c r="J448" s="1">
        <v>37456</v>
      </c>
      <c r="K448" s="2">
        <v>77396</v>
      </c>
      <c r="L448" s="3">
        <v>0</v>
      </c>
      <c r="M448" t="s">
        <v>19</v>
      </c>
      <c r="N448" t="s">
        <v>45</v>
      </c>
      <c r="O448" t="str">
        <f>TEXT(TBL_Employees[[#This Row],[Exit Date]],"YYYY")</f>
        <v/>
      </c>
      <c r="P448" s="1" t="s">
        <v>21</v>
      </c>
      <c r="Q448" s="13">
        <f>TBL_Employees[[#This Row],[Annual Salary]]+TBL_Employees[[#This Row],[Annual Salary]]*TBL_Employees[[#This Row],[Bonus %]]</f>
        <v>77396</v>
      </c>
      <c r="R448">
        <f>TBL_Employees[[#This Row],[Annual Salary]]*TBL_Employees[[#This Row],[Bonus %]]</f>
        <v>0</v>
      </c>
      <c r="S448" s="9"/>
    </row>
    <row r="449" spans="1:19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t="str">
        <f>TEXT(TBL_Employees[[#This Row],[Hire Date]],"YYYY")</f>
        <v>1999</v>
      </c>
      <c r="J449" s="1">
        <v>36525</v>
      </c>
      <c r="K449" s="2">
        <v>89523</v>
      </c>
      <c r="L449" s="3">
        <v>0</v>
      </c>
      <c r="M449" t="s">
        <v>19</v>
      </c>
      <c r="N449" t="s">
        <v>39</v>
      </c>
      <c r="O449" t="str">
        <f>TEXT(TBL_Employees[[#This Row],[Exit Date]],"YYYY")</f>
        <v/>
      </c>
      <c r="P449" s="1" t="s">
        <v>21</v>
      </c>
      <c r="Q449" s="13">
        <f>TBL_Employees[[#This Row],[Annual Salary]]+TBL_Employees[[#This Row],[Annual Salary]]*TBL_Employees[[#This Row],[Bonus %]]</f>
        <v>89523</v>
      </c>
      <c r="R449">
        <f>TBL_Employees[[#This Row],[Annual Salary]]*TBL_Employees[[#This Row],[Bonus %]]</f>
        <v>0</v>
      </c>
      <c r="S449" s="9"/>
    </row>
    <row r="450" spans="1:19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t="str">
        <f>TEXT(TBL_Employees[[#This Row],[Hire Date]],"YYYY")</f>
        <v>2011</v>
      </c>
      <c r="J450" s="1">
        <v>40744</v>
      </c>
      <c r="K450" s="2">
        <v>86173</v>
      </c>
      <c r="L450" s="3">
        <v>0</v>
      </c>
      <c r="M450" t="s">
        <v>33</v>
      </c>
      <c r="N450" t="s">
        <v>80</v>
      </c>
      <c r="O450" t="str">
        <f>TEXT(TBL_Employees[[#This Row],[Exit Date]],"YYYY")</f>
        <v/>
      </c>
      <c r="P450" s="1" t="s">
        <v>21</v>
      </c>
      <c r="Q450" s="13">
        <f>TBL_Employees[[#This Row],[Annual Salary]]+TBL_Employees[[#This Row],[Annual Salary]]*TBL_Employees[[#This Row],[Bonus %]]</f>
        <v>86173</v>
      </c>
      <c r="R450">
        <f>TBL_Employees[[#This Row],[Annual Salary]]*TBL_Employees[[#This Row],[Bonus %]]</f>
        <v>0</v>
      </c>
      <c r="S450" s="9"/>
    </row>
    <row r="451" spans="1:19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t="str">
        <f>TEXT(TBL_Employees[[#This Row],[Hire Date]],"YYYY")</f>
        <v>2000</v>
      </c>
      <c r="J451" s="1">
        <v>36757</v>
      </c>
      <c r="K451" s="2">
        <v>222224</v>
      </c>
      <c r="L451" s="3">
        <v>0.38</v>
      </c>
      <c r="M451" t="s">
        <v>19</v>
      </c>
      <c r="N451" t="s">
        <v>29</v>
      </c>
      <c r="O451" t="str">
        <f>TEXT(TBL_Employees[[#This Row],[Exit Date]],"YYYY")</f>
        <v/>
      </c>
      <c r="P451" s="1" t="s">
        <v>21</v>
      </c>
      <c r="Q451" s="13">
        <f>TBL_Employees[[#This Row],[Annual Salary]]+TBL_Employees[[#This Row],[Annual Salary]]*TBL_Employees[[#This Row],[Bonus %]]</f>
        <v>306669.12</v>
      </c>
      <c r="R451">
        <f>TBL_Employees[[#This Row],[Annual Salary]]*TBL_Employees[[#This Row],[Bonus %]]</f>
        <v>84445.119999999995</v>
      </c>
      <c r="S451" s="9"/>
    </row>
    <row r="452" spans="1:19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t="str">
        <f>TEXT(TBL_Employees[[#This Row],[Hire Date]],"YYYY")</f>
        <v>2021</v>
      </c>
      <c r="J452" s="1">
        <v>44303</v>
      </c>
      <c r="K452" s="2">
        <v>146140</v>
      </c>
      <c r="L452" s="3">
        <v>0.15</v>
      </c>
      <c r="M452" t="s">
        <v>19</v>
      </c>
      <c r="N452" t="s">
        <v>63</v>
      </c>
      <c r="O452" t="str">
        <f>TEXT(TBL_Employees[[#This Row],[Exit Date]],"YYYY")</f>
        <v/>
      </c>
      <c r="P452" s="1" t="s">
        <v>21</v>
      </c>
      <c r="Q452" s="13">
        <f>TBL_Employees[[#This Row],[Annual Salary]]+TBL_Employees[[#This Row],[Annual Salary]]*TBL_Employees[[#This Row],[Bonus %]]</f>
        <v>168061</v>
      </c>
      <c r="R452">
        <f>TBL_Employees[[#This Row],[Annual Salary]]*TBL_Employees[[#This Row],[Bonus %]]</f>
        <v>21921</v>
      </c>
      <c r="S452" s="9"/>
    </row>
    <row r="453" spans="1:19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t="str">
        <f>TEXT(TBL_Employees[[#This Row],[Hire Date]],"YYYY")</f>
        <v>1994</v>
      </c>
      <c r="J453" s="1">
        <v>34505</v>
      </c>
      <c r="K453" s="2">
        <v>109456</v>
      </c>
      <c r="L453" s="3">
        <v>0.1</v>
      </c>
      <c r="M453" t="s">
        <v>19</v>
      </c>
      <c r="N453" t="s">
        <v>20</v>
      </c>
      <c r="O453" t="str">
        <f>TEXT(TBL_Employees[[#This Row],[Exit Date]],"YYYY")</f>
        <v/>
      </c>
      <c r="P453" s="1" t="s">
        <v>21</v>
      </c>
      <c r="Q453" s="13">
        <f>TBL_Employees[[#This Row],[Annual Salary]]+TBL_Employees[[#This Row],[Annual Salary]]*TBL_Employees[[#This Row],[Bonus %]]</f>
        <v>120401.60000000001</v>
      </c>
      <c r="R453">
        <f>TBL_Employees[[#This Row],[Annual Salary]]*TBL_Employees[[#This Row],[Bonus %]]</f>
        <v>10945.6</v>
      </c>
      <c r="S453" s="9"/>
    </row>
    <row r="454" spans="1:19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t="str">
        <f>TEXT(TBL_Employees[[#This Row],[Hire Date]],"YYYY")</f>
        <v>2008</v>
      </c>
      <c r="J454" s="1">
        <v>39728</v>
      </c>
      <c r="K454" s="2">
        <v>170221</v>
      </c>
      <c r="L454" s="3">
        <v>0.15</v>
      </c>
      <c r="M454" t="s">
        <v>52</v>
      </c>
      <c r="N454" t="s">
        <v>81</v>
      </c>
      <c r="O454" t="str">
        <f>TEXT(TBL_Employees[[#This Row],[Exit Date]],"YYYY")</f>
        <v/>
      </c>
      <c r="P454" s="1" t="s">
        <v>21</v>
      </c>
      <c r="Q454" s="13">
        <f>TBL_Employees[[#This Row],[Annual Salary]]+TBL_Employees[[#This Row],[Annual Salary]]*TBL_Employees[[#This Row],[Bonus %]]</f>
        <v>195754.15</v>
      </c>
      <c r="R454">
        <f>TBL_Employees[[#This Row],[Annual Salary]]*TBL_Employees[[#This Row],[Bonus %]]</f>
        <v>25533.149999999998</v>
      </c>
      <c r="S454" s="9"/>
    </row>
    <row r="455" spans="1:19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t="str">
        <f>TEXT(TBL_Employees[[#This Row],[Hire Date]],"YYYY")</f>
        <v>2006</v>
      </c>
      <c r="J455" s="1">
        <v>38777</v>
      </c>
      <c r="K455" s="2">
        <v>97433</v>
      </c>
      <c r="L455" s="3">
        <v>0.05</v>
      </c>
      <c r="M455" t="s">
        <v>19</v>
      </c>
      <c r="N455" t="s">
        <v>63</v>
      </c>
      <c r="O455" t="str">
        <f>TEXT(TBL_Employees[[#This Row],[Exit Date]],"YYYY")</f>
        <v>2015</v>
      </c>
      <c r="P455" s="1">
        <v>42224</v>
      </c>
      <c r="Q455" s="13">
        <f>TBL_Employees[[#This Row],[Annual Salary]]+TBL_Employees[[#This Row],[Annual Salary]]*TBL_Employees[[#This Row],[Bonus %]]</f>
        <v>102304.65</v>
      </c>
      <c r="R455">
        <f>TBL_Employees[[#This Row],[Annual Salary]]*TBL_Employees[[#This Row],[Bonus %]]</f>
        <v>4871.6500000000005</v>
      </c>
      <c r="S455" s="9"/>
    </row>
    <row r="456" spans="1:19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t="str">
        <f>TEXT(TBL_Employees[[#This Row],[Hire Date]],"YYYY")</f>
        <v>2013</v>
      </c>
      <c r="J456" s="1">
        <v>41516</v>
      </c>
      <c r="K456" s="2">
        <v>59646</v>
      </c>
      <c r="L456" s="3">
        <v>0</v>
      </c>
      <c r="M456" t="s">
        <v>33</v>
      </c>
      <c r="N456" t="s">
        <v>74</v>
      </c>
      <c r="O456" t="str">
        <f>TEXT(TBL_Employees[[#This Row],[Exit Date]],"YYYY")</f>
        <v/>
      </c>
      <c r="P456" s="1" t="s">
        <v>21</v>
      </c>
      <c r="Q456" s="13">
        <f>TBL_Employees[[#This Row],[Annual Salary]]+TBL_Employees[[#This Row],[Annual Salary]]*TBL_Employees[[#This Row],[Bonus %]]</f>
        <v>59646</v>
      </c>
      <c r="R456">
        <f>TBL_Employees[[#This Row],[Annual Salary]]*TBL_Employees[[#This Row],[Bonus %]]</f>
        <v>0</v>
      </c>
      <c r="S456" s="9"/>
    </row>
    <row r="457" spans="1:19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t="str">
        <f>TEXT(TBL_Employees[[#This Row],[Hire Date]],"YYYY")</f>
        <v>1995</v>
      </c>
      <c r="J457" s="1">
        <v>34940</v>
      </c>
      <c r="K457" s="2">
        <v>158787</v>
      </c>
      <c r="L457" s="3">
        <v>0.18</v>
      </c>
      <c r="M457" t="s">
        <v>33</v>
      </c>
      <c r="N457" t="s">
        <v>34</v>
      </c>
      <c r="O457" t="str">
        <f>TEXT(TBL_Employees[[#This Row],[Exit Date]],"YYYY")</f>
        <v/>
      </c>
      <c r="P457" s="1" t="s">
        <v>21</v>
      </c>
      <c r="Q457" s="13">
        <f>TBL_Employees[[#This Row],[Annual Salary]]+TBL_Employees[[#This Row],[Annual Salary]]*TBL_Employees[[#This Row],[Bonus %]]</f>
        <v>187368.66</v>
      </c>
      <c r="R457">
        <f>TBL_Employees[[#This Row],[Annual Salary]]*TBL_Employees[[#This Row],[Bonus %]]</f>
        <v>28581.66</v>
      </c>
      <c r="S457" s="9"/>
    </row>
    <row r="458" spans="1:19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t="str">
        <f>TEXT(TBL_Employees[[#This Row],[Hire Date]],"YYYY")</f>
        <v>2018</v>
      </c>
      <c r="J458" s="1">
        <v>43219</v>
      </c>
      <c r="K458" s="2">
        <v>83378</v>
      </c>
      <c r="L458" s="3">
        <v>0</v>
      </c>
      <c r="M458" t="s">
        <v>33</v>
      </c>
      <c r="N458" t="s">
        <v>60</v>
      </c>
      <c r="O458" t="str">
        <f>TEXT(TBL_Employees[[#This Row],[Exit Date]],"YYYY")</f>
        <v/>
      </c>
      <c r="P458" s="1" t="s">
        <v>21</v>
      </c>
      <c r="Q458" s="13">
        <f>TBL_Employees[[#This Row],[Annual Salary]]+TBL_Employees[[#This Row],[Annual Salary]]*TBL_Employees[[#This Row],[Bonus %]]</f>
        <v>83378</v>
      </c>
      <c r="R458">
        <f>TBL_Employees[[#This Row],[Annual Salary]]*TBL_Employees[[#This Row],[Bonus %]]</f>
        <v>0</v>
      </c>
      <c r="S458" s="9"/>
    </row>
    <row r="459" spans="1:19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t="str">
        <f>TEXT(TBL_Employees[[#This Row],[Hire Date]],"YYYY")</f>
        <v>2013</v>
      </c>
      <c r="J459" s="1">
        <v>41590</v>
      </c>
      <c r="K459" s="2">
        <v>88895</v>
      </c>
      <c r="L459" s="3">
        <v>0</v>
      </c>
      <c r="M459" t="s">
        <v>19</v>
      </c>
      <c r="N459" t="s">
        <v>20</v>
      </c>
      <c r="O459" t="str">
        <f>TEXT(TBL_Employees[[#This Row],[Exit Date]],"YYYY")</f>
        <v/>
      </c>
      <c r="P459" s="1" t="s">
        <v>21</v>
      </c>
      <c r="Q459" s="13">
        <f>TBL_Employees[[#This Row],[Annual Salary]]+TBL_Employees[[#This Row],[Annual Salary]]*TBL_Employees[[#This Row],[Bonus %]]</f>
        <v>88895</v>
      </c>
      <c r="R459">
        <f>TBL_Employees[[#This Row],[Annual Salary]]*TBL_Employees[[#This Row],[Bonus %]]</f>
        <v>0</v>
      </c>
      <c r="S459" s="9"/>
    </row>
    <row r="460" spans="1:19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t="str">
        <f>TEXT(TBL_Employees[[#This Row],[Hire Date]],"YYYY")</f>
        <v>2004</v>
      </c>
      <c r="J460" s="1">
        <v>38332</v>
      </c>
      <c r="K460" s="2">
        <v>168846</v>
      </c>
      <c r="L460" s="3">
        <v>0.24</v>
      </c>
      <c r="M460" t="s">
        <v>33</v>
      </c>
      <c r="N460" t="s">
        <v>80</v>
      </c>
      <c r="O460" t="str">
        <f>TEXT(TBL_Employees[[#This Row],[Exit Date]],"YYYY")</f>
        <v/>
      </c>
      <c r="P460" s="1" t="s">
        <v>21</v>
      </c>
      <c r="Q460" s="13">
        <f>TBL_Employees[[#This Row],[Annual Salary]]+TBL_Employees[[#This Row],[Annual Salary]]*TBL_Employees[[#This Row],[Bonus %]]</f>
        <v>209369.04</v>
      </c>
      <c r="R460">
        <f>TBL_Employees[[#This Row],[Annual Salary]]*TBL_Employees[[#This Row],[Bonus %]]</f>
        <v>40523.040000000001</v>
      </c>
      <c r="S460" s="9"/>
    </row>
    <row r="461" spans="1:19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t="str">
        <f>TEXT(TBL_Employees[[#This Row],[Hire Date]],"YYYY")</f>
        <v>2011</v>
      </c>
      <c r="J461" s="1">
        <v>40596</v>
      </c>
      <c r="K461" s="2">
        <v>43336</v>
      </c>
      <c r="L461" s="3">
        <v>0</v>
      </c>
      <c r="M461" t="s">
        <v>19</v>
      </c>
      <c r="N461" t="s">
        <v>25</v>
      </c>
      <c r="O461" t="str">
        <f>TEXT(TBL_Employees[[#This Row],[Exit Date]],"YYYY")</f>
        <v>2020</v>
      </c>
      <c r="P461" s="1">
        <v>44024</v>
      </c>
      <c r="Q461" s="13">
        <f>TBL_Employees[[#This Row],[Annual Salary]]+TBL_Employees[[#This Row],[Annual Salary]]*TBL_Employees[[#This Row],[Bonus %]]</f>
        <v>43336</v>
      </c>
      <c r="R461">
        <f>TBL_Employees[[#This Row],[Annual Salary]]*TBL_Employees[[#This Row],[Bonus %]]</f>
        <v>0</v>
      </c>
      <c r="S461" s="9"/>
    </row>
    <row r="462" spans="1:19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t="str">
        <f>TEXT(TBL_Employees[[#This Row],[Hire Date]],"YYYY")</f>
        <v>2009</v>
      </c>
      <c r="J462" s="1">
        <v>40083</v>
      </c>
      <c r="K462" s="2">
        <v>127801</v>
      </c>
      <c r="L462" s="3">
        <v>0.15</v>
      </c>
      <c r="M462" t="s">
        <v>19</v>
      </c>
      <c r="N462" t="s">
        <v>39</v>
      </c>
      <c r="O462" t="str">
        <f>TEXT(TBL_Employees[[#This Row],[Exit Date]],"YYYY")</f>
        <v/>
      </c>
      <c r="P462" s="1" t="s">
        <v>21</v>
      </c>
      <c r="Q462" s="13">
        <f>TBL_Employees[[#This Row],[Annual Salary]]+TBL_Employees[[#This Row],[Annual Salary]]*TBL_Employees[[#This Row],[Bonus %]]</f>
        <v>146971.15</v>
      </c>
      <c r="R462">
        <f>TBL_Employees[[#This Row],[Annual Salary]]*TBL_Employees[[#This Row],[Bonus %]]</f>
        <v>19170.149999999998</v>
      </c>
      <c r="S462" s="9"/>
    </row>
    <row r="463" spans="1:19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t="str">
        <f>TEXT(TBL_Employees[[#This Row],[Hire Date]],"YYYY")</f>
        <v>2000</v>
      </c>
      <c r="J463" s="1">
        <v>36617</v>
      </c>
      <c r="K463" s="2">
        <v>76352</v>
      </c>
      <c r="L463" s="3">
        <v>0</v>
      </c>
      <c r="M463" t="s">
        <v>19</v>
      </c>
      <c r="N463" t="s">
        <v>25</v>
      </c>
      <c r="O463" t="str">
        <f>TEXT(TBL_Employees[[#This Row],[Exit Date]],"YYYY")</f>
        <v/>
      </c>
      <c r="P463" s="1" t="s">
        <v>21</v>
      </c>
      <c r="Q463" s="13">
        <f>TBL_Employees[[#This Row],[Annual Salary]]+TBL_Employees[[#This Row],[Annual Salary]]*TBL_Employees[[#This Row],[Bonus %]]</f>
        <v>76352</v>
      </c>
      <c r="R463">
        <f>TBL_Employees[[#This Row],[Annual Salary]]*TBL_Employees[[#This Row],[Bonus %]]</f>
        <v>0</v>
      </c>
      <c r="S463" s="9"/>
    </row>
    <row r="464" spans="1:19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t="str">
        <f>TEXT(TBL_Employees[[#This Row],[Hire Date]],"YYYY")</f>
        <v>2019</v>
      </c>
      <c r="J464" s="1">
        <v>43638</v>
      </c>
      <c r="K464" s="2">
        <v>250767</v>
      </c>
      <c r="L464" s="3">
        <v>0.38</v>
      </c>
      <c r="M464" t="s">
        <v>19</v>
      </c>
      <c r="N464" t="s">
        <v>63</v>
      </c>
      <c r="O464" t="str">
        <f>TEXT(TBL_Employees[[#This Row],[Exit Date]],"YYYY")</f>
        <v/>
      </c>
      <c r="P464" s="1" t="s">
        <v>21</v>
      </c>
      <c r="Q464" s="13">
        <f>TBL_Employees[[#This Row],[Annual Salary]]+TBL_Employees[[#This Row],[Annual Salary]]*TBL_Employees[[#This Row],[Bonus %]]</f>
        <v>346058.46</v>
      </c>
      <c r="R464">
        <f>TBL_Employees[[#This Row],[Annual Salary]]*TBL_Employees[[#This Row],[Bonus %]]</f>
        <v>95291.46</v>
      </c>
      <c r="S464" s="9"/>
    </row>
    <row r="465" spans="1:19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t="str">
        <f>TEXT(TBL_Employees[[#This Row],[Hire Date]],"YYYY")</f>
        <v>2020</v>
      </c>
      <c r="J465" s="1">
        <v>44101</v>
      </c>
      <c r="K465" s="2">
        <v>223055</v>
      </c>
      <c r="L465" s="3">
        <v>0.3</v>
      </c>
      <c r="M465" t="s">
        <v>19</v>
      </c>
      <c r="N465" t="s">
        <v>29</v>
      </c>
      <c r="O465" t="str">
        <f>TEXT(TBL_Employees[[#This Row],[Exit Date]],"YYYY")</f>
        <v/>
      </c>
      <c r="P465" s="1" t="s">
        <v>21</v>
      </c>
      <c r="Q465" s="13">
        <f>TBL_Employees[[#This Row],[Annual Salary]]+TBL_Employees[[#This Row],[Annual Salary]]*TBL_Employees[[#This Row],[Bonus %]]</f>
        <v>289971.5</v>
      </c>
      <c r="R465">
        <f>TBL_Employees[[#This Row],[Annual Salary]]*TBL_Employees[[#This Row],[Bonus %]]</f>
        <v>66916.5</v>
      </c>
      <c r="S465" s="9"/>
    </row>
    <row r="466" spans="1:19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t="str">
        <f>TEXT(TBL_Employees[[#This Row],[Hire Date]],"YYYY")</f>
        <v>2007</v>
      </c>
      <c r="J466" s="1">
        <v>39185</v>
      </c>
      <c r="K466" s="2">
        <v>189680</v>
      </c>
      <c r="L466" s="3">
        <v>0.23</v>
      </c>
      <c r="M466" t="s">
        <v>52</v>
      </c>
      <c r="N466" t="s">
        <v>53</v>
      </c>
      <c r="O466" t="str">
        <f>TEXT(TBL_Employees[[#This Row],[Exit Date]],"YYYY")</f>
        <v/>
      </c>
      <c r="P466" s="1" t="s">
        <v>21</v>
      </c>
      <c r="Q466" s="13">
        <f>TBL_Employees[[#This Row],[Annual Salary]]+TBL_Employees[[#This Row],[Annual Salary]]*TBL_Employees[[#This Row],[Bonus %]]</f>
        <v>233306.4</v>
      </c>
      <c r="R466">
        <f>TBL_Employees[[#This Row],[Annual Salary]]*TBL_Employees[[#This Row],[Bonus %]]</f>
        <v>43626.400000000001</v>
      </c>
      <c r="S466" s="9"/>
    </row>
    <row r="467" spans="1:19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t="str">
        <f>TEXT(TBL_Employees[[#This Row],[Hire Date]],"YYYY")</f>
        <v>2018</v>
      </c>
      <c r="J467" s="1">
        <v>43299</v>
      </c>
      <c r="K467" s="2">
        <v>71167</v>
      </c>
      <c r="L467" s="3">
        <v>0</v>
      </c>
      <c r="M467" t="s">
        <v>19</v>
      </c>
      <c r="N467" t="s">
        <v>29</v>
      </c>
      <c r="O467" t="str">
        <f>TEXT(TBL_Employees[[#This Row],[Exit Date]],"YYYY")</f>
        <v/>
      </c>
      <c r="P467" s="1" t="s">
        <v>21</v>
      </c>
      <c r="Q467" s="13">
        <f>TBL_Employees[[#This Row],[Annual Salary]]+TBL_Employees[[#This Row],[Annual Salary]]*TBL_Employees[[#This Row],[Bonus %]]</f>
        <v>71167</v>
      </c>
      <c r="R467">
        <f>TBL_Employees[[#This Row],[Annual Salary]]*TBL_Employees[[#This Row],[Bonus %]]</f>
        <v>0</v>
      </c>
      <c r="S467" s="9"/>
    </row>
    <row r="468" spans="1:19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t="str">
        <f>TEXT(TBL_Employees[[#This Row],[Hire Date]],"YYYY")</f>
        <v>2010</v>
      </c>
      <c r="J468" s="1">
        <v>40272</v>
      </c>
      <c r="K468" s="2">
        <v>76027</v>
      </c>
      <c r="L468" s="3">
        <v>0</v>
      </c>
      <c r="M468" t="s">
        <v>19</v>
      </c>
      <c r="N468" t="s">
        <v>63</v>
      </c>
      <c r="O468" t="str">
        <f>TEXT(TBL_Employees[[#This Row],[Exit Date]],"YYYY")</f>
        <v/>
      </c>
      <c r="P468" s="1" t="s">
        <v>21</v>
      </c>
      <c r="Q468" s="13">
        <f>TBL_Employees[[#This Row],[Annual Salary]]+TBL_Employees[[#This Row],[Annual Salary]]*TBL_Employees[[#This Row],[Bonus %]]</f>
        <v>76027</v>
      </c>
      <c r="R468">
        <f>TBL_Employees[[#This Row],[Annual Salary]]*TBL_Employees[[#This Row],[Bonus %]]</f>
        <v>0</v>
      </c>
      <c r="S468" s="9"/>
    </row>
    <row r="469" spans="1:19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t="str">
        <f>TEXT(TBL_Employees[[#This Row],[Hire Date]],"YYYY")</f>
        <v>2019</v>
      </c>
      <c r="J469" s="1">
        <v>43809</v>
      </c>
      <c r="K469" s="2">
        <v>183113</v>
      </c>
      <c r="L469" s="3">
        <v>0.24</v>
      </c>
      <c r="M469" t="s">
        <v>52</v>
      </c>
      <c r="N469" t="s">
        <v>66</v>
      </c>
      <c r="O469" t="str">
        <f>TEXT(TBL_Employees[[#This Row],[Exit Date]],"YYYY")</f>
        <v/>
      </c>
      <c r="P469" s="1" t="s">
        <v>21</v>
      </c>
      <c r="Q469" s="13">
        <f>TBL_Employees[[#This Row],[Annual Salary]]+TBL_Employees[[#This Row],[Annual Salary]]*TBL_Employees[[#This Row],[Bonus %]]</f>
        <v>227060.12</v>
      </c>
      <c r="R469">
        <f>TBL_Employees[[#This Row],[Annual Salary]]*TBL_Employees[[#This Row],[Bonus %]]</f>
        <v>43947.119999999995</v>
      </c>
      <c r="S469" s="9"/>
    </row>
    <row r="470" spans="1:19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t="str">
        <f>TEXT(TBL_Employees[[#This Row],[Hire Date]],"YYYY")</f>
        <v>2020</v>
      </c>
      <c r="J470" s="1">
        <v>44124</v>
      </c>
      <c r="K470" s="2">
        <v>67753</v>
      </c>
      <c r="L470" s="3">
        <v>0</v>
      </c>
      <c r="M470" t="s">
        <v>19</v>
      </c>
      <c r="N470" t="s">
        <v>39</v>
      </c>
      <c r="O470" t="str">
        <f>TEXT(TBL_Employees[[#This Row],[Exit Date]],"YYYY")</f>
        <v/>
      </c>
      <c r="P470" s="1" t="s">
        <v>21</v>
      </c>
      <c r="Q470" s="13">
        <f>TBL_Employees[[#This Row],[Annual Salary]]+TBL_Employees[[#This Row],[Annual Salary]]*TBL_Employees[[#This Row],[Bonus %]]</f>
        <v>67753</v>
      </c>
      <c r="R470">
        <f>TBL_Employees[[#This Row],[Annual Salary]]*TBL_Employees[[#This Row],[Bonus %]]</f>
        <v>0</v>
      </c>
      <c r="S470" s="9"/>
    </row>
    <row r="471" spans="1:19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t="str">
        <f>TEXT(TBL_Employees[[#This Row],[Hire Date]],"YYYY")</f>
        <v>2016</v>
      </c>
      <c r="J471" s="1">
        <v>42656</v>
      </c>
      <c r="K471" s="2">
        <v>63744</v>
      </c>
      <c r="L471" s="3">
        <v>0.08</v>
      </c>
      <c r="M471" t="s">
        <v>19</v>
      </c>
      <c r="N471" t="s">
        <v>25</v>
      </c>
      <c r="O471" t="str">
        <f>TEXT(TBL_Employees[[#This Row],[Exit Date]],"YYYY")</f>
        <v/>
      </c>
      <c r="P471" s="1" t="s">
        <v>21</v>
      </c>
      <c r="Q471" s="13">
        <f>TBL_Employees[[#This Row],[Annual Salary]]+TBL_Employees[[#This Row],[Annual Salary]]*TBL_Employees[[#This Row],[Bonus %]]</f>
        <v>68843.520000000004</v>
      </c>
      <c r="R471">
        <f>TBL_Employees[[#This Row],[Annual Salary]]*TBL_Employees[[#This Row],[Bonus %]]</f>
        <v>5099.5200000000004</v>
      </c>
      <c r="S471" s="9"/>
    </row>
    <row r="472" spans="1:19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t="str">
        <f>TEXT(TBL_Employees[[#This Row],[Hire Date]],"YYYY")</f>
        <v>2002</v>
      </c>
      <c r="J472" s="1">
        <v>37446</v>
      </c>
      <c r="K472" s="2">
        <v>92209</v>
      </c>
      <c r="L472" s="3">
        <v>0</v>
      </c>
      <c r="M472" t="s">
        <v>33</v>
      </c>
      <c r="N472" t="s">
        <v>74</v>
      </c>
      <c r="O472" t="str">
        <f>TEXT(TBL_Employees[[#This Row],[Exit Date]],"YYYY")</f>
        <v/>
      </c>
      <c r="P472" s="1" t="s">
        <v>21</v>
      </c>
      <c r="Q472" s="13">
        <f>TBL_Employees[[#This Row],[Annual Salary]]+TBL_Employees[[#This Row],[Annual Salary]]*TBL_Employees[[#This Row],[Bonus %]]</f>
        <v>92209</v>
      </c>
      <c r="R472">
        <f>TBL_Employees[[#This Row],[Annual Salary]]*TBL_Employees[[#This Row],[Bonus %]]</f>
        <v>0</v>
      </c>
      <c r="S472" s="9"/>
    </row>
    <row r="473" spans="1:19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t="str">
        <f>TEXT(TBL_Employees[[#This Row],[Hire Date]],"YYYY")</f>
        <v>2000</v>
      </c>
      <c r="J473" s="1">
        <v>36770</v>
      </c>
      <c r="K473" s="2">
        <v>157487</v>
      </c>
      <c r="L473" s="3">
        <v>0.12</v>
      </c>
      <c r="M473" t="s">
        <v>19</v>
      </c>
      <c r="N473" t="s">
        <v>39</v>
      </c>
      <c r="O473" t="str">
        <f>TEXT(TBL_Employees[[#This Row],[Exit Date]],"YYYY")</f>
        <v/>
      </c>
      <c r="P473" s="1" t="s">
        <v>21</v>
      </c>
      <c r="Q473" s="13">
        <f>TBL_Employees[[#This Row],[Annual Salary]]+TBL_Employees[[#This Row],[Annual Salary]]*TBL_Employees[[#This Row],[Bonus %]]</f>
        <v>176385.44</v>
      </c>
      <c r="R473">
        <f>TBL_Employees[[#This Row],[Annual Salary]]*TBL_Employees[[#This Row],[Bonus %]]</f>
        <v>18898.439999999999</v>
      </c>
      <c r="S473" s="9"/>
    </row>
    <row r="474" spans="1:19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t="str">
        <f>TEXT(TBL_Employees[[#This Row],[Hire Date]],"YYYY")</f>
        <v>2015</v>
      </c>
      <c r="J474" s="1">
        <v>42101</v>
      </c>
      <c r="K474" s="2">
        <v>99697</v>
      </c>
      <c r="L474" s="3">
        <v>0</v>
      </c>
      <c r="M474" t="s">
        <v>52</v>
      </c>
      <c r="N474" t="s">
        <v>66</v>
      </c>
      <c r="O474" t="str">
        <f>TEXT(TBL_Employees[[#This Row],[Exit Date]],"YYYY")</f>
        <v/>
      </c>
      <c r="P474" s="1" t="s">
        <v>21</v>
      </c>
      <c r="Q474" s="13">
        <f>TBL_Employees[[#This Row],[Annual Salary]]+TBL_Employees[[#This Row],[Annual Salary]]*TBL_Employees[[#This Row],[Bonus %]]</f>
        <v>99697</v>
      </c>
      <c r="R474">
        <f>TBL_Employees[[#This Row],[Annual Salary]]*TBL_Employees[[#This Row],[Bonus %]]</f>
        <v>0</v>
      </c>
      <c r="S474" s="9"/>
    </row>
    <row r="475" spans="1:19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t="str">
        <f>TEXT(TBL_Employees[[#This Row],[Hire Date]],"YYYY")</f>
        <v>2010</v>
      </c>
      <c r="J475" s="1">
        <v>40235</v>
      </c>
      <c r="K475" s="2">
        <v>90770</v>
      </c>
      <c r="L475" s="3">
        <v>0</v>
      </c>
      <c r="M475" t="s">
        <v>19</v>
      </c>
      <c r="N475" t="s">
        <v>29</v>
      </c>
      <c r="O475" t="str">
        <f>TEXT(TBL_Employees[[#This Row],[Exit Date]],"YYYY")</f>
        <v/>
      </c>
      <c r="P475" s="1" t="s">
        <v>21</v>
      </c>
      <c r="Q475" s="13">
        <f>TBL_Employees[[#This Row],[Annual Salary]]+TBL_Employees[[#This Row],[Annual Salary]]*TBL_Employees[[#This Row],[Bonus %]]</f>
        <v>90770</v>
      </c>
      <c r="R475">
        <f>TBL_Employees[[#This Row],[Annual Salary]]*TBL_Employees[[#This Row],[Bonus %]]</f>
        <v>0</v>
      </c>
      <c r="S475" s="9"/>
    </row>
    <row r="476" spans="1:19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t="str">
        <f>TEXT(TBL_Employees[[#This Row],[Hire Date]],"YYYY")</f>
        <v>2005</v>
      </c>
      <c r="J476" s="1">
        <v>38380</v>
      </c>
      <c r="K476" s="2">
        <v>55369</v>
      </c>
      <c r="L476" s="3">
        <v>0</v>
      </c>
      <c r="M476" t="s">
        <v>19</v>
      </c>
      <c r="N476" t="s">
        <v>39</v>
      </c>
      <c r="O476" t="str">
        <f>TEXT(TBL_Employees[[#This Row],[Exit Date]],"YYYY")</f>
        <v/>
      </c>
      <c r="P476" s="1" t="s">
        <v>21</v>
      </c>
      <c r="Q476" s="13">
        <f>TBL_Employees[[#This Row],[Annual Salary]]+TBL_Employees[[#This Row],[Annual Salary]]*TBL_Employees[[#This Row],[Bonus %]]</f>
        <v>55369</v>
      </c>
      <c r="R476">
        <f>TBL_Employees[[#This Row],[Annual Salary]]*TBL_Employees[[#This Row],[Bonus %]]</f>
        <v>0</v>
      </c>
      <c r="S476" s="9"/>
    </row>
    <row r="477" spans="1:19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t="str">
        <f>TEXT(TBL_Employees[[#This Row],[Hire Date]],"YYYY")</f>
        <v>2014</v>
      </c>
      <c r="J477" s="1">
        <v>41898</v>
      </c>
      <c r="K477" s="2">
        <v>69578</v>
      </c>
      <c r="L477" s="3">
        <v>0</v>
      </c>
      <c r="M477" t="s">
        <v>52</v>
      </c>
      <c r="N477" t="s">
        <v>66</v>
      </c>
      <c r="O477" t="str">
        <f>TEXT(TBL_Employees[[#This Row],[Exit Date]],"YYYY")</f>
        <v/>
      </c>
      <c r="P477" s="1" t="s">
        <v>21</v>
      </c>
      <c r="Q477" s="13">
        <f>TBL_Employees[[#This Row],[Annual Salary]]+TBL_Employees[[#This Row],[Annual Salary]]*TBL_Employees[[#This Row],[Bonus %]]</f>
        <v>69578</v>
      </c>
      <c r="R477">
        <f>TBL_Employees[[#This Row],[Annual Salary]]*TBL_Employees[[#This Row],[Bonus %]]</f>
        <v>0</v>
      </c>
      <c r="S477" s="9"/>
    </row>
    <row r="478" spans="1:19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t="str">
        <f>TEXT(TBL_Employees[[#This Row],[Hire Date]],"YYYY")</f>
        <v>2013</v>
      </c>
      <c r="J478" s="1">
        <v>41429</v>
      </c>
      <c r="K478" s="2">
        <v>167526</v>
      </c>
      <c r="L478" s="3">
        <v>0.26</v>
      </c>
      <c r="M478" t="s">
        <v>19</v>
      </c>
      <c r="N478" t="s">
        <v>45</v>
      </c>
      <c r="O478" t="str">
        <f>TEXT(TBL_Employees[[#This Row],[Exit Date]],"YYYY")</f>
        <v/>
      </c>
      <c r="P478" s="1" t="s">
        <v>21</v>
      </c>
      <c r="Q478" s="13">
        <f>TBL_Employees[[#This Row],[Annual Salary]]+TBL_Employees[[#This Row],[Annual Salary]]*TBL_Employees[[#This Row],[Bonus %]]</f>
        <v>211082.76</v>
      </c>
      <c r="R478">
        <f>TBL_Employees[[#This Row],[Annual Salary]]*TBL_Employees[[#This Row],[Bonus %]]</f>
        <v>43556.76</v>
      </c>
      <c r="S478" s="9"/>
    </row>
    <row r="479" spans="1:19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t="str">
        <f>TEXT(TBL_Employees[[#This Row],[Hire Date]],"YYYY")</f>
        <v>2021</v>
      </c>
      <c r="J479" s="1">
        <v>44232</v>
      </c>
      <c r="K479" s="2">
        <v>65507</v>
      </c>
      <c r="L479" s="3">
        <v>0</v>
      </c>
      <c r="M479" t="s">
        <v>52</v>
      </c>
      <c r="N479" t="s">
        <v>81</v>
      </c>
      <c r="O479" t="str">
        <f>TEXT(TBL_Employees[[#This Row],[Exit Date]],"YYYY")</f>
        <v/>
      </c>
      <c r="P479" s="1" t="s">
        <v>21</v>
      </c>
      <c r="Q479" s="13">
        <f>TBL_Employees[[#This Row],[Annual Salary]]+TBL_Employees[[#This Row],[Annual Salary]]*TBL_Employees[[#This Row],[Bonus %]]</f>
        <v>65507</v>
      </c>
      <c r="R479">
        <f>TBL_Employees[[#This Row],[Annual Salary]]*TBL_Employees[[#This Row],[Bonus %]]</f>
        <v>0</v>
      </c>
      <c r="S479" s="9"/>
    </row>
    <row r="480" spans="1:19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t="str">
        <f>TEXT(TBL_Employees[[#This Row],[Hire Date]],"YYYY")</f>
        <v>1998</v>
      </c>
      <c r="J480" s="1">
        <v>35913</v>
      </c>
      <c r="K480" s="2">
        <v>108268</v>
      </c>
      <c r="L480" s="3">
        <v>0.09</v>
      </c>
      <c r="M480" t="s">
        <v>52</v>
      </c>
      <c r="N480" t="s">
        <v>53</v>
      </c>
      <c r="O480" t="str">
        <f>TEXT(TBL_Employees[[#This Row],[Exit Date]],"YYYY")</f>
        <v>2004</v>
      </c>
      <c r="P480" s="1">
        <v>38122</v>
      </c>
      <c r="Q480" s="13">
        <f>TBL_Employees[[#This Row],[Annual Salary]]+TBL_Employees[[#This Row],[Annual Salary]]*TBL_Employees[[#This Row],[Bonus %]]</f>
        <v>118012.12</v>
      </c>
      <c r="R480">
        <f>TBL_Employees[[#This Row],[Annual Salary]]*TBL_Employees[[#This Row],[Bonus %]]</f>
        <v>9744.119999999999</v>
      </c>
      <c r="S480" s="9"/>
    </row>
    <row r="481" spans="1:19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t="str">
        <f>TEXT(TBL_Employees[[#This Row],[Hire Date]],"YYYY")</f>
        <v>2016</v>
      </c>
      <c r="J481" s="1">
        <v>42405</v>
      </c>
      <c r="K481" s="2">
        <v>80055</v>
      </c>
      <c r="L481" s="3">
        <v>0</v>
      </c>
      <c r="M481" t="s">
        <v>33</v>
      </c>
      <c r="N481" t="s">
        <v>60</v>
      </c>
      <c r="O481" t="str">
        <f>TEXT(TBL_Employees[[#This Row],[Exit Date]],"YYYY")</f>
        <v/>
      </c>
      <c r="P481" s="1" t="s">
        <v>21</v>
      </c>
      <c r="Q481" s="13">
        <f>TBL_Employees[[#This Row],[Annual Salary]]+TBL_Employees[[#This Row],[Annual Salary]]*TBL_Employees[[#This Row],[Bonus %]]</f>
        <v>80055</v>
      </c>
      <c r="R481">
        <f>TBL_Employees[[#This Row],[Annual Salary]]*TBL_Employees[[#This Row],[Bonus %]]</f>
        <v>0</v>
      </c>
      <c r="S481" s="9"/>
    </row>
    <row r="482" spans="1:19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t="str">
        <f>TEXT(TBL_Employees[[#This Row],[Hire Date]],"YYYY")</f>
        <v>2009</v>
      </c>
      <c r="J482" s="1">
        <v>39930</v>
      </c>
      <c r="K482" s="2">
        <v>76802</v>
      </c>
      <c r="L482" s="3">
        <v>0</v>
      </c>
      <c r="M482" t="s">
        <v>52</v>
      </c>
      <c r="N482" t="s">
        <v>81</v>
      </c>
      <c r="O482" t="str">
        <f>TEXT(TBL_Employees[[#This Row],[Exit Date]],"YYYY")</f>
        <v/>
      </c>
      <c r="P482" s="1" t="s">
        <v>21</v>
      </c>
      <c r="Q482" s="13">
        <f>TBL_Employees[[#This Row],[Annual Salary]]+TBL_Employees[[#This Row],[Annual Salary]]*TBL_Employees[[#This Row],[Bonus %]]</f>
        <v>76802</v>
      </c>
      <c r="R482">
        <f>TBL_Employees[[#This Row],[Annual Salary]]*TBL_Employees[[#This Row],[Bonus %]]</f>
        <v>0</v>
      </c>
      <c r="S482" s="9"/>
    </row>
    <row r="483" spans="1:19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t="str">
        <f>TEXT(TBL_Employees[[#This Row],[Hire Date]],"YYYY")</f>
        <v>2016</v>
      </c>
      <c r="J483" s="1">
        <v>42696</v>
      </c>
      <c r="K483" s="2">
        <v>253249</v>
      </c>
      <c r="L483" s="3">
        <v>0.31</v>
      </c>
      <c r="M483" t="s">
        <v>19</v>
      </c>
      <c r="N483" t="s">
        <v>25</v>
      </c>
      <c r="O483" t="str">
        <f>TEXT(TBL_Employees[[#This Row],[Exit Date]],"YYYY")</f>
        <v/>
      </c>
      <c r="P483" s="1" t="s">
        <v>21</v>
      </c>
      <c r="Q483" s="13">
        <f>TBL_Employees[[#This Row],[Annual Salary]]+TBL_Employees[[#This Row],[Annual Salary]]*TBL_Employees[[#This Row],[Bonus %]]</f>
        <v>331756.19</v>
      </c>
      <c r="R483">
        <f>TBL_Employees[[#This Row],[Annual Salary]]*TBL_Employees[[#This Row],[Bonus %]]</f>
        <v>78507.19</v>
      </c>
      <c r="S483" s="9"/>
    </row>
    <row r="484" spans="1:19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t="str">
        <f>TEXT(TBL_Employees[[#This Row],[Hire Date]],"YYYY")</f>
        <v>2005</v>
      </c>
      <c r="J484" s="1">
        <v>38667</v>
      </c>
      <c r="K484" s="2">
        <v>78388</v>
      </c>
      <c r="L484" s="3">
        <v>0</v>
      </c>
      <c r="M484" t="s">
        <v>33</v>
      </c>
      <c r="N484" t="s">
        <v>80</v>
      </c>
      <c r="O484" t="str">
        <f>TEXT(TBL_Employees[[#This Row],[Exit Date]],"YYYY")</f>
        <v/>
      </c>
      <c r="P484" s="1" t="s">
        <v>21</v>
      </c>
      <c r="Q484" s="13">
        <f>TBL_Employees[[#This Row],[Annual Salary]]+TBL_Employees[[#This Row],[Annual Salary]]*TBL_Employees[[#This Row],[Bonus %]]</f>
        <v>78388</v>
      </c>
      <c r="R484">
        <f>TBL_Employees[[#This Row],[Annual Salary]]*TBL_Employees[[#This Row],[Bonus %]]</f>
        <v>0</v>
      </c>
      <c r="S484" s="9"/>
    </row>
    <row r="485" spans="1:19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t="str">
        <f>TEXT(TBL_Employees[[#This Row],[Hire Date]],"YYYY")</f>
        <v>2016</v>
      </c>
      <c r="J485" s="1">
        <v>42543</v>
      </c>
      <c r="K485" s="2">
        <v>249870</v>
      </c>
      <c r="L485" s="3">
        <v>0.34</v>
      </c>
      <c r="M485" t="s">
        <v>19</v>
      </c>
      <c r="N485" t="s">
        <v>20</v>
      </c>
      <c r="O485" t="str">
        <f>TEXT(TBL_Employees[[#This Row],[Exit Date]],"YYYY")</f>
        <v/>
      </c>
      <c r="P485" s="1" t="s">
        <v>21</v>
      </c>
      <c r="Q485" s="13">
        <f>TBL_Employees[[#This Row],[Annual Salary]]+TBL_Employees[[#This Row],[Annual Salary]]*TBL_Employees[[#This Row],[Bonus %]]</f>
        <v>334825.8</v>
      </c>
      <c r="R485">
        <f>TBL_Employees[[#This Row],[Annual Salary]]*TBL_Employees[[#This Row],[Bonus %]]</f>
        <v>84955.8</v>
      </c>
      <c r="S485" s="9"/>
    </row>
    <row r="486" spans="1:19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t="str">
        <f>TEXT(TBL_Employees[[#This Row],[Hire Date]],"YYYY")</f>
        <v>2015</v>
      </c>
      <c r="J486" s="1">
        <v>42064</v>
      </c>
      <c r="K486" s="2">
        <v>148321</v>
      </c>
      <c r="L486" s="3">
        <v>0.15</v>
      </c>
      <c r="M486" t="s">
        <v>33</v>
      </c>
      <c r="N486" t="s">
        <v>60</v>
      </c>
      <c r="O486" t="str">
        <f>TEXT(TBL_Employees[[#This Row],[Exit Date]],"YYYY")</f>
        <v/>
      </c>
      <c r="P486" s="1" t="s">
        <v>21</v>
      </c>
      <c r="Q486" s="13">
        <f>TBL_Employees[[#This Row],[Annual Salary]]+TBL_Employees[[#This Row],[Annual Salary]]*TBL_Employees[[#This Row],[Bonus %]]</f>
        <v>170569.15</v>
      </c>
      <c r="R486">
        <f>TBL_Employees[[#This Row],[Annual Salary]]*TBL_Employees[[#This Row],[Bonus %]]</f>
        <v>22248.149999999998</v>
      </c>
      <c r="S486" s="9"/>
    </row>
    <row r="487" spans="1:19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t="str">
        <f>TEXT(TBL_Employees[[#This Row],[Hire Date]],"YYYY")</f>
        <v>2004</v>
      </c>
      <c r="J487" s="1">
        <v>38027</v>
      </c>
      <c r="K487" s="2">
        <v>90258</v>
      </c>
      <c r="L487" s="3">
        <v>0</v>
      </c>
      <c r="M487" t="s">
        <v>33</v>
      </c>
      <c r="N487" t="s">
        <v>80</v>
      </c>
      <c r="O487" t="str">
        <f>TEXT(TBL_Employees[[#This Row],[Exit Date]],"YYYY")</f>
        <v/>
      </c>
      <c r="P487" s="1" t="s">
        <v>21</v>
      </c>
      <c r="Q487" s="13">
        <f>TBL_Employees[[#This Row],[Annual Salary]]+TBL_Employees[[#This Row],[Annual Salary]]*TBL_Employees[[#This Row],[Bonus %]]</f>
        <v>90258</v>
      </c>
      <c r="R487">
        <f>TBL_Employees[[#This Row],[Annual Salary]]*TBL_Employees[[#This Row],[Bonus %]]</f>
        <v>0</v>
      </c>
      <c r="S487" s="9"/>
    </row>
    <row r="488" spans="1:19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t="str">
        <f>TEXT(TBL_Employees[[#This Row],[Hire Date]],"YYYY")</f>
        <v>2011</v>
      </c>
      <c r="J488" s="1">
        <v>40593</v>
      </c>
      <c r="K488" s="2">
        <v>72486</v>
      </c>
      <c r="L488" s="3">
        <v>0</v>
      </c>
      <c r="M488" t="s">
        <v>19</v>
      </c>
      <c r="N488" t="s">
        <v>63</v>
      </c>
      <c r="O488" t="str">
        <f>TEXT(TBL_Employees[[#This Row],[Exit Date]],"YYYY")</f>
        <v/>
      </c>
      <c r="P488" s="1" t="s">
        <v>21</v>
      </c>
      <c r="Q488" s="13">
        <f>TBL_Employees[[#This Row],[Annual Salary]]+TBL_Employees[[#This Row],[Annual Salary]]*TBL_Employees[[#This Row],[Bonus %]]</f>
        <v>72486</v>
      </c>
      <c r="R488">
        <f>TBL_Employees[[#This Row],[Annual Salary]]*TBL_Employees[[#This Row],[Bonus %]]</f>
        <v>0</v>
      </c>
      <c r="S488" s="9"/>
    </row>
    <row r="489" spans="1:19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t="str">
        <f>TEXT(TBL_Employees[[#This Row],[Hire Date]],"YYYY")</f>
        <v>2014</v>
      </c>
      <c r="J489" s="1">
        <v>41886</v>
      </c>
      <c r="K489" s="2">
        <v>95499</v>
      </c>
      <c r="L489" s="3">
        <v>0</v>
      </c>
      <c r="M489" t="s">
        <v>52</v>
      </c>
      <c r="N489" t="s">
        <v>53</v>
      </c>
      <c r="O489" t="str">
        <f>TEXT(TBL_Employees[[#This Row],[Exit Date]],"YYYY")</f>
        <v>2017</v>
      </c>
      <c r="P489" s="1">
        <v>42958</v>
      </c>
      <c r="Q489" s="13">
        <f>TBL_Employees[[#This Row],[Annual Salary]]+TBL_Employees[[#This Row],[Annual Salary]]*TBL_Employees[[#This Row],[Bonus %]]</f>
        <v>95499</v>
      </c>
      <c r="R489">
        <f>TBL_Employees[[#This Row],[Annual Salary]]*TBL_Employees[[#This Row],[Bonus %]]</f>
        <v>0</v>
      </c>
      <c r="S489" s="9"/>
    </row>
    <row r="490" spans="1:19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t="str">
        <f>TEXT(TBL_Employees[[#This Row],[Hire Date]],"YYYY")</f>
        <v>2004</v>
      </c>
      <c r="J490" s="1">
        <v>38344</v>
      </c>
      <c r="K490" s="2">
        <v>90212</v>
      </c>
      <c r="L490" s="3">
        <v>0</v>
      </c>
      <c r="M490" t="s">
        <v>52</v>
      </c>
      <c r="N490" t="s">
        <v>53</v>
      </c>
      <c r="O490" t="str">
        <f>TEXT(TBL_Employees[[#This Row],[Exit Date]],"YYYY")</f>
        <v/>
      </c>
      <c r="P490" s="1" t="s">
        <v>21</v>
      </c>
      <c r="Q490" s="13">
        <f>TBL_Employees[[#This Row],[Annual Salary]]+TBL_Employees[[#This Row],[Annual Salary]]*TBL_Employees[[#This Row],[Bonus %]]</f>
        <v>90212</v>
      </c>
      <c r="R490">
        <f>TBL_Employees[[#This Row],[Annual Salary]]*TBL_Employees[[#This Row],[Bonus %]]</f>
        <v>0</v>
      </c>
      <c r="S490" s="9"/>
    </row>
    <row r="491" spans="1:19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t="str">
        <f>TEXT(TBL_Employees[[#This Row],[Hire Date]],"YYYY")</f>
        <v>2019</v>
      </c>
      <c r="J491" s="1">
        <v>43804</v>
      </c>
      <c r="K491" s="2">
        <v>254057</v>
      </c>
      <c r="L491" s="3">
        <v>0.39</v>
      </c>
      <c r="M491" t="s">
        <v>33</v>
      </c>
      <c r="N491" t="s">
        <v>74</v>
      </c>
      <c r="O491" t="str">
        <f>TEXT(TBL_Employees[[#This Row],[Exit Date]],"YYYY")</f>
        <v/>
      </c>
      <c r="P491" s="1" t="s">
        <v>21</v>
      </c>
      <c r="Q491" s="13">
        <f>TBL_Employees[[#This Row],[Annual Salary]]+TBL_Employees[[#This Row],[Annual Salary]]*TBL_Employees[[#This Row],[Bonus %]]</f>
        <v>353139.23</v>
      </c>
      <c r="R491">
        <f>TBL_Employees[[#This Row],[Annual Salary]]*TBL_Employees[[#This Row],[Bonus %]]</f>
        <v>99082.23000000001</v>
      </c>
      <c r="S491" s="9"/>
    </row>
    <row r="492" spans="1:19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t="str">
        <f>TEXT(TBL_Employees[[#This Row],[Hire Date]],"YYYY")</f>
        <v>2010</v>
      </c>
      <c r="J492" s="1">
        <v>40463</v>
      </c>
      <c r="K492" s="2">
        <v>43001</v>
      </c>
      <c r="L492" s="3">
        <v>0</v>
      </c>
      <c r="M492" t="s">
        <v>19</v>
      </c>
      <c r="N492" t="s">
        <v>25</v>
      </c>
      <c r="O492" t="str">
        <f>TEXT(TBL_Employees[[#This Row],[Exit Date]],"YYYY")</f>
        <v/>
      </c>
      <c r="P492" s="1" t="s">
        <v>21</v>
      </c>
      <c r="Q492" s="13">
        <f>TBL_Employees[[#This Row],[Annual Salary]]+TBL_Employees[[#This Row],[Annual Salary]]*TBL_Employees[[#This Row],[Bonus %]]</f>
        <v>43001</v>
      </c>
      <c r="R492">
        <f>TBL_Employees[[#This Row],[Annual Salary]]*TBL_Employees[[#This Row],[Bonus %]]</f>
        <v>0</v>
      </c>
      <c r="S492" s="9"/>
    </row>
    <row r="493" spans="1:19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t="str">
        <f>TEXT(TBL_Employees[[#This Row],[Hire Date]],"YYYY")</f>
        <v>1998</v>
      </c>
      <c r="J493" s="1">
        <v>36010</v>
      </c>
      <c r="K493" s="2">
        <v>85120</v>
      </c>
      <c r="L493" s="3">
        <v>0.09</v>
      </c>
      <c r="M493" t="s">
        <v>19</v>
      </c>
      <c r="N493" t="s">
        <v>63</v>
      </c>
      <c r="O493" t="str">
        <f>TEXT(TBL_Employees[[#This Row],[Exit Date]],"YYYY")</f>
        <v/>
      </c>
      <c r="P493" s="1" t="s">
        <v>21</v>
      </c>
      <c r="Q493" s="13">
        <f>TBL_Employees[[#This Row],[Annual Salary]]+TBL_Employees[[#This Row],[Annual Salary]]*TBL_Employees[[#This Row],[Bonus %]]</f>
        <v>92780.800000000003</v>
      </c>
      <c r="R493">
        <f>TBL_Employees[[#This Row],[Annual Salary]]*TBL_Employees[[#This Row],[Bonus %]]</f>
        <v>7660.7999999999993</v>
      </c>
      <c r="S493" s="9"/>
    </row>
    <row r="494" spans="1:19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t="str">
        <f>TEXT(TBL_Employees[[#This Row],[Hire Date]],"YYYY")</f>
        <v>2015</v>
      </c>
      <c r="J494" s="1">
        <v>42219</v>
      </c>
      <c r="K494" s="2">
        <v>52200</v>
      </c>
      <c r="L494" s="3">
        <v>0</v>
      </c>
      <c r="M494" t="s">
        <v>19</v>
      </c>
      <c r="N494" t="s">
        <v>29</v>
      </c>
      <c r="O494" t="str">
        <f>TEXT(TBL_Employees[[#This Row],[Exit Date]],"YYYY")</f>
        <v/>
      </c>
      <c r="P494" s="1" t="s">
        <v>21</v>
      </c>
      <c r="Q494" s="13">
        <f>TBL_Employees[[#This Row],[Annual Salary]]+TBL_Employees[[#This Row],[Annual Salary]]*TBL_Employees[[#This Row],[Bonus %]]</f>
        <v>52200</v>
      </c>
      <c r="R494">
        <f>TBL_Employees[[#This Row],[Annual Salary]]*TBL_Employees[[#This Row],[Bonus %]]</f>
        <v>0</v>
      </c>
      <c r="S494" s="9"/>
    </row>
    <row r="495" spans="1:19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t="str">
        <f>TEXT(TBL_Employees[[#This Row],[Hire Date]],"YYYY")</f>
        <v>2008</v>
      </c>
      <c r="J495" s="1">
        <v>39739</v>
      </c>
      <c r="K495" s="2">
        <v>150855</v>
      </c>
      <c r="L495" s="3">
        <v>0.11</v>
      </c>
      <c r="M495" t="s">
        <v>19</v>
      </c>
      <c r="N495" t="s">
        <v>39</v>
      </c>
      <c r="O495" t="str">
        <f>TEXT(TBL_Employees[[#This Row],[Exit Date]],"YYYY")</f>
        <v/>
      </c>
      <c r="P495" s="1" t="s">
        <v>21</v>
      </c>
      <c r="Q495" s="13">
        <f>TBL_Employees[[#This Row],[Annual Salary]]+TBL_Employees[[#This Row],[Annual Salary]]*TBL_Employees[[#This Row],[Bonus %]]</f>
        <v>167449.04999999999</v>
      </c>
      <c r="R495">
        <f>TBL_Employees[[#This Row],[Annual Salary]]*TBL_Employees[[#This Row],[Bonus %]]</f>
        <v>16594.05</v>
      </c>
      <c r="S495" s="9"/>
    </row>
    <row r="496" spans="1:19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t="str">
        <f>TEXT(TBL_Employees[[#This Row],[Hire Date]],"YYYY")</f>
        <v>2004</v>
      </c>
      <c r="J496" s="1">
        <v>38188</v>
      </c>
      <c r="K496" s="2">
        <v>65702</v>
      </c>
      <c r="L496" s="3">
        <v>0</v>
      </c>
      <c r="M496" t="s">
        <v>19</v>
      </c>
      <c r="N496" t="s">
        <v>29</v>
      </c>
      <c r="O496" t="str">
        <f>TEXT(TBL_Employees[[#This Row],[Exit Date]],"YYYY")</f>
        <v/>
      </c>
      <c r="P496" s="1" t="s">
        <v>21</v>
      </c>
      <c r="Q496" s="13">
        <f>TBL_Employees[[#This Row],[Annual Salary]]+TBL_Employees[[#This Row],[Annual Salary]]*TBL_Employees[[#This Row],[Bonus %]]</f>
        <v>65702</v>
      </c>
      <c r="R496">
        <f>TBL_Employees[[#This Row],[Annual Salary]]*TBL_Employees[[#This Row],[Bonus %]]</f>
        <v>0</v>
      </c>
      <c r="S496" s="9"/>
    </row>
    <row r="497" spans="1:19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t="str">
        <f>TEXT(TBL_Employees[[#This Row],[Hire Date]],"YYYY")</f>
        <v>2007</v>
      </c>
      <c r="J497" s="1">
        <v>39367</v>
      </c>
      <c r="K497" s="2">
        <v>162038</v>
      </c>
      <c r="L497" s="3">
        <v>0.24</v>
      </c>
      <c r="M497" t="s">
        <v>33</v>
      </c>
      <c r="N497" t="s">
        <v>80</v>
      </c>
      <c r="O497" t="str">
        <f>TEXT(TBL_Employees[[#This Row],[Exit Date]],"YYYY")</f>
        <v/>
      </c>
      <c r="P497" s="1" t="s">
        <v>21</v>
      </c>
      <c r="Q497" s="13">
        <f>TBL_Employees[[#This Row],[Annual Salary]]+TBL_Employees[[#This Row],[Annual Salary]]*TBL_Employees[[#This Row],[Bonus %]]</f>
        <v>200927.12</v>
      </c>
      <c r="R497">
        <f>TBL_Employees[[#This Row],[Annual Salary]]*TBL_Employees[[#This Row],[Bonus %]]</f>
        <v>38889.119999999995</v>
      </c>
      <c r="S497" s="9"/>
    </row>
    <row r="498" spans="1:19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t="str">
        <f>TEXT(TBL_Employees[[#This Row],[Hire Date]],"YYYY")</f>
        <v>2020</v>
      </c>
      <c r="J498" s="1">
        <v>43930</v>
      </c>
      <c r="K498" s="2">
        <v>157057</v>
      </c>
      <c r="L498" s="3">
        <v>0.1</v>
      </c>
      <c r="M498" t="s">
        <v>19</v>
      </c>
      <c r="N498" t="s">
        <v>29</v>
      </c>
      <c r="O498" t="str">
        <f>TEXT(TBL_Employees[[#This Row],[Exit Date]],"YYYY")</f>
        <v/>
      </c>
      <c r="P498" s="1" t="s">
        <v>21</v>
      </c>
      <c r="Q498" s="13">
        <f>TBL_Employees[[#This Row],[Annual Salary]]+TBL_Employees[[#This Row],[Annual Salary]]*TBL_Employees[[#This Row],[Bonus %]]</f>
        <v>172762.7</v>
      </c>
      <c r="R498">
        <f>TBL_Employees[[#This Row],[Annual Salary]]*TBL_Employees[[#This Row],[Bonus %]]</f>
        <v>15705.7</v>
      </c>
      <c r="S498" s="9"/>
    </row>
    <row r="499" spans="1:19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t="str">
        <f>TEXT(TBL_Employees[[#This Row],[Hire Date]],"YYYY")</f>
        <v>2021</v>
      </c>
      <c r="J499" s="1">
        <v>44419</v>
      </c>
      <c r="K499" s="2">
        <v>127559</v>
      </c>
      <c r="L499" s="3">
        <v>0.1</v>
      </c>
      <c r="M499" t="s">
        <v>19</v>
      </c>
      <c r="N499" t="s">
        <v>25</v>
      </c>
      <c r="O499" t="str">
        <f>TEXT(TBL_Employees[[#This Row],[Exit Date]],"YYYY")</f>
        <v/>
      </c>
      <c r="P499" s="1" t="s">
        <v>21</v>
      </c>
      <c r="Q499" s="13">
        <f>TBL_Employees[[#This Row],[Annual Salary]]+TBL_Employees[[#This Row],[Annual Salary]]*TBL_Employees[[#This Row],[Bonus %]]</f>
        <v>140314.9</v>
      </c>
      <c r="R499">
        <f>TBL_Employees[[#This Row],[Annual Salary]]*TBL_Employees[[#This Row],[Bonus %]]</f>
        <v>12755.900000000001</v>
      </c>
      <c r="S499" s="9"/>
    </row>
    <row r="500" spans="1:19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t="str">
        <f>TEXT(TBL_Employees[[#This Row],[Hire Date]],"YYYY")</f>
        <v>2019</v>
      </c>
      <c r="J500" s="1">
        <v>43536</v>
      </c>
      <c r="K500" s="2">
        <v>62644</v>
      </c>
      <c r="L500" s="3">
        <v>0</v>
      </c>
      <c r="M500" t="s">
        <v>19</v>
      </c>
      <c r="N500" t="s">
        <v>63</v>
      </c>
      <c r="O500" t="str">
        <f>TEXT(TBL_Employees[[#This Row],[Exit Date]],"YYYY")</f>
        <v/>
      </c>
      <c r="P500" s="1" t="s">
        <v>21</v>
      </c>
      <c r="Q500" s="13">
        <f>TBL_Employees[[#This Row],[Annual Salary]]+TBL_Employees[[#This Row],[Annual Salary]]*TBL_Employees[[#This Row],[Bonus %]]</f>
        <v>62644</v>
      </c>
      <c r="R500">
        <f>TBL_Employees[[#This Row],[Annual Salary]]*TBL_Employees[[#This Row],[Bonus %]]</f>
        <v>0</v>
      </c>
      <c r="S500" s="9"/>
    </row>
    <row r="501" spans="1:19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t="str">
        <f>TEXT(TBL_Employees[[#This Row],[Hire Date]],"YYYY")</f>
        <v>2001</v>
      </c>
      <c r="J501" s="1">
        <v>36956</v>
      </c>
      <c r="K501" s="2">
        <v>73907</v>
      </c>
      <c r="L501" s="3">
        <v>0</v>
      </c>
      <c r="M501" t="s">
        <v>33</v>
      </c>
      <c r="N501" t="s">
        <v>74</v>
      </c>
      <c r="O501" t="str">
        <f>TEXT(TBL_Employees[[#This Row],[Exit Date]],"YYYY")</f>
        <v/>
      </c>
      <c r="P501" s="1" t="s">
        <v>21</v>
      </c>
      <c r="Q501" s="13">
        <f>TBL_Employees[[#This Row],[Annual Salary]]+TBL_Employees[[#This Row],[Annual Salary]]*TBL_Employees[[#This Row],[Bonus %]]</f>
        <v>73907</v>
      </c>
      <c r="R501">
        <f>TBL_Employees[[#This Row],[Annual Salary]]*TBL_Employees[[#This Row],[Bonus %]]</f>
        <v>0</v>
      </c>
      <c r="S501" s="9"/>
    </row>
    <row r="502" spans="1:19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t="str">
        <f>TEXT(TBL_Employees[[#This Row],[Hire Date]],"YYYY")</f>
        <v>2018</v>
      </c>
      <c r="J502" s="1">
        <v>43169</v>
      </c>
      <c r="K502" s="2">
        <v>90040</v>
      </c>
      <c r="L502" s="3">
        <v>0</v>
      </c>
      <c r="M502" t="s">
        <v>19</v>
      </c>
      <c r="N502" t="s">
        <v>20</v>
      </c>
      <c r="O502" t="str">
        <f>TEXT(TBL_Employees[[#This Row],[Exit Date]],"YYYY")</f>
        <v/>
      </c>
      <c r="P502" s="1" t="s">
        <v>21</v>
      </c>
      <c r="Q502" s="13">
        <f>TBL_Employees[[#This Row],[Annual Salary]]+TBL_Employees[[#This Row],[Annual Salary]]*TBL_Employees[[#This Row],[Bonus %]]</f>
        <v>90040</v>
      </c>
      <c r="R502">
        <f>TBL_Employees[[#This Row],[Annual Salary]]*TBL_Employees[[#This Row],[Bonus %]]</f>
        <v>0</v>
      </c>
      <c r="S502" s="9"/>
    </row>
    <row r="503" spans="1:19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t="str">
        <f>TEXT(TBL_Employees[[#This Row],[Hire Date]],"YYYY")</f>
        <v>2016</v>
      </c>
      <c r="J503" s="1">
        <v>42516</v>
      </c>
      <c r="K503" s="2">
        <v>91134</v>
      </c>
      <c r="L503" s="3">
        <v>0</v>
      </c>
      <c r="M503" t="s">
        <v>52</v>
      </c>
      <c r="N503" t="s">
        <v>53</v>
      </c>
      <c r="O503" t="str">
        <f>TEXT(TBL_Employees[[#This Row],[Exit Date]],"YYYY")</f>
        <v/>
      </c>
      <c r="P503" s="1" t="s">
        <v>21</v>
      </c>
      <c r="Q503" s="13">
        <f>TBL_Employees[[#This Row],[Annual Salary]]+TBL_Employees[[#This Row],[Annual Salary]]*TBL_Employees[[#This Row],[Bonus %]]</f>
        <v>91134</v>
      </c>
      <c r="R503">
        <f>TBL_Employees[[#This Row],[Annual Salary]]*TBL_Employees[[#This Row],[Bonus %]]</f>
        <v>0</v>
      </c>
      <c r="S503" s="9"/>
    </row>
    <row r="504" spans="1:19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t="str">
        <f>TEXT(TBL_Employees[[#This Row],[Hire Date]],"YYYY")</f>
        <v>2021</v>
      </c>
      <c r="J504" s="1">
        <v>44461</v>
      </c>
      <c r="K504" s="2">
        <v>201396</v>
      </c>
      <c r="L504" s="3">
        <v>0.32</v>
      </c>
      <c r="M504" t="s">
        <v>19</v>
      </c>
      <c r="N504" t="s">
        <v>45</v>
      </c>
      <c r="O504" t="str">
        <f>TEXT(TBL_Employees[[#This Row],[Exit Date]],"YYYY")</f>
        <v/>
      </c>
      <c r="P504" s="1" t="s">
        <v>21</v>
      </c>
      <c r="Q504" s="13">
        <f>TBL_Employees[[#This Row],[Annual Salary]]+TBL_Employees[[#This Row],[Annual Salary]]*TBL_Employees[[#This Row],[Bonus %]]</f>
        <v>265842.71999999997</v>
      </c>
      <c r="R504">
        <f>TBL_Employees[[#This Row],[Annual Salary]]*TBL_Employees[[#This Row],[Bonus %]]</f>
        <v>64446.720000000001</v>
      </c>
      <c r="S504" s="9"/>
    </row>
    <row r="505" spans="1:19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t="str">
        <f>TEXT(TBL_Employees[[#This Row],[Hire Date]],"YYYY")</f>
        <v>2011</v>
      </c>
      <c r="J505" s="1">
        <v>40899</v>
      </c>
      <c r="K505" s="2">
        <v>54733</v>
      </c>
      <c r="L505" s="3">
        <v>0</v>
      </c>
      <c r="M505" t="s">
        <v>33</v>
      </c>
      <c r="N505" t="s">
        <v>80</v>
      </c>
      <c r="O505" t="str">
        <f>TEXT(TBL_Employees[[#This Row],[Exit Date]],"YYYY")</f>
        <v/>
      </c>
      <c r="P505" s="1" t="s">
        <v>21</v>
      </c>
      <c r="Q505" s="13">
        <f>TBL_Employees[[#This Row],[Annual Salary]]+TBL_Employees[[#This Row],[Annual Salary]]*TBL_Employees[[#This Row],[Bonus %]]</f>
        <v>54733</v>
      </c>
      <c r="R505">
        <f>TBL_Employees[[#This Row],[Annual Salary]]*TBL_Employees[[#This Row],[Bonus %]]</f>
        <v>0</v>
      </c>
      <c r="S505" s="9"/>
    </row>
    <row r="506" spans="1:19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t="str">
        <f>TEXT(TBL_Employees[[#This Row],[Hire Date]],"YYYY")</f>
        <v>2019</v>
      </c>
      <c r="J506" s="1">
        <v>43633</v>
      </c>
      <c r="K506" s="2">
        <v>65341</v>
      </c>
      <c r="L506" s="3">
        <v>0</v>
      </c>
      <c r="M506" t="s">
        <v>19</v>
      </c>
      <c r="N506" t="s">
        <v>45</v>
      </c>
      <c r="O506" t="str">
        <f>TEXT(TBL_Employees[[#This Row],[Exit Date]],"YYYY")</f>
        <v>2022</v>
      </c>
      <c r="P506" s="1">
        <v>44662</v>
      </c>
      <c r="Q506" s="13">
        <f>TBL_Employees[[#This Row],[Annual Salary]]+TBL_Employees[[#This Row],[Annual Salary]]*TBL_Employees[[#This Row],[Bonus %]]</f>
        <v>65341</v>
      </c>
      <c r="R506">
        <f>TBL_Employees[[#This Row],[Annual Salary]]*TBL_Employees[[#This Row],[Bonus %]]</f>
        <v>0</v>
      </c>
      <c r="S506" s="9"/>
    </row>
    <row r="507" spans="1:19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t="str">
        <f>TEXT(TBL_Employees[[#This Row],[Hire Date]],"YYYY")</f>
        <v>2018</v>
      </c>
      <c r="J507" s="1">
        <v>43400</v>
      </c>
      <c r="K507" s="2">
        <v>139208</v>
      </c>
      <c r="L507" s="3">
        <v>0.11</v>
      </c>
      <c r="M507" t="s">
        <v>19</v>
      </c>
      <c r="N507" t="s">
        <v>25</v>
      </c>
      <c r="O507" t="str">
        <f>TEXT(TBL_Employees[[#This Row],[Exit Date]],"YYYY")</f>
        <v/>
      </c>
      <c r="P507" s="1" t="s">
        <v>21</v>
      </c>
      <c r="Q507" s="13">
        <f>TBL_Employees[[#This Row],[Annual Salary]]+TBL_Employees[[#This Row],[Annual Salary]]*TBL_Employees[[#This Row],[Bonus %]]</f>
        <v>154520.88</v>
      </c>
      <c r="R507">
        <f>TBL_Employees[[#This Row],[Annual Salary]]*TBL_Employees[[#This Row],[Bonus %]]</f>
        <v>15312.88</v>
      </c>
      <c r="S507" s="9"/>
    </row>
    <row r="508" spans="1:19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t="str">
        <f>TEXT(TBL_Employees[[#This Row],[Hire Date]],"YYYY")</f>
        <v>2018</v>
      </c>
      <c r="J508" s="1">
        <v>43171</v>
      </c>
      <c r="K508" s="2">
        <v>73200</v>
      </c>
      <c r="L508" s="3">
        <v>0</v>
      </c>
      <c r="M508" t="s">
        <v>33</v>
      </c>
      <c r="N508" t="s">
        <v>74</v>
      </c>
      <c r="O508" t="str">
        <f>TEXT(TBL_Employees[[#This Row],[Exit Date]],"YYYY")</f>
        <v/>
      </c>
      <c r="P508" s="1" t="s">
        <v>21</v>
      </c>
      <c r="Q508" s="13">
        <f>TBL_Employees[[#This Row],[Annual Salary]]+TBL_Employees[[#This Row],[Annual Salary]]*TBL_Employees[[#This Row],[Bonus %]]</f>
        <v>73200</v>
      </c>
      <c r="R508">
        <f>TBL_Employees[[#This Row],[Annual Salary]]*TBL_Employees[[#This Row],[Bonus %]]</f>
        <v>0</v>
      </c>
      <c r="S508" s="9"/>
    </row>
    <row r="509" spans="1:19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t="str">
        <f>TEXT(TBL_Employees[[#This Row],[Hire Date]],"YYYY")</f>
        <v>2010</v>
      </c>
      <c r="J509" s="1">
        <v>40292</v>
      </c>
      <c r="K509" s="2">
        <v>102636</v>
      </c>
      <c r="L509" s="3">
        <v>0.06</v>
      </c>
      <c r="M509" t="s">
        <v>19</v>
      </c>
      <c r="N509" t="s">
        <v>63</v>
      </c>
      <c r="O509" t="str">
        <f>TEXT(TBL_Employees[[#This Row],[Exit Date]],"YYYY")</f>
        <v/>
      </c>
      <c r="P509" s="1" t="s">
        <v>21</v>
      </c>
      <c r="Q509" s="13">
        <f>TBL_Employees[[#This Row],[Annual Salary]]+TBL_Employees[[#This Row],[Annual Salary]]*TBL_Employees[[#This Row],[Bonus %]]</f>
        <v>108794.16</v>
      </c>
      <c r="R509">
        <f>TBL_Employees[[#This Row],[Annual Salary]]*TBL_Employees[[#This Row],[Bonus %]]</f>
        <v>6158.16</v>
      </c>
      <c r="S509" s="9"/>
    </row>
    <row r="510" spans="1:19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t="str">
        <f>TEXT(TBL_Employees[[#This Row],[Hire Date]],"YYYY")</f>
        <v>2021</v>
      </c>
      <c r="J510" s="1">
        <v>44236</v>
      </c>
      <c r="K510" s="2">
        <v>87427</v>
      </c>
      <c r="L510" s="3">
        <v>0</v>
      </c>
      <c r="M510" t="s">
        <v>52</v>
      </c>
      <c r="N510" t="s">
        <v>53</v>
      </c>
      <c r="O510" t="str">
        <f>TEXT(TBL_Employees[[#This Row],[Exit Date]],"YYYY")</f>
        <v/>
      </c>
      <c r="P510" s="1" t="s">
        <v>21</v>
      </c>
      <c r="Q510" s="13">
        <f>TBL_Employees[[#This Row],[Annual Salary]]+TBL_Employees[[#This Row],[Annual Salary]]*TBL_Employees[[#This Row],[Bonus %]]</f>
        <v>87427</v>
      </c>
      <c r="R510">
        <f>TBL_Employees[[#This Row],[Annual Salary]]*TBL_Employees[[#This Row],[Bonus %]]</f>
        <v>0</v>
      </c>
      <c r="S510" s="9"/>
    </row>
    <row r="511" spans="1:19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t="str">
        <f>TEXT(TBL_Employees[[#This Row],[Hire Date]],"YYYY")</f>
        <v>2018</v>
      </c>
      <c r="J511" s="1">
        <v>43248</v>
      </c>
      <c r="K511" s="2">
        <v>49219</v>
      </c>
      <c r="L511" s="3">
        <v>0</v>
      </c>
      <c r="M511" t="s">
        <v>19</v>
      </c>
      <c r="N511" t="s">
        <v>29</v>
      </c>
      <c r="O511" t="str">
        <f>TEXT(TBL_Employees[[#This Row],[Exit Date]],"YYYY")</f>
        <v/>
      </c>
      <c r="P511" s="1" t="s">
        <v>21</v>
      </c>
      <c r="Q511" s="13">
        <f>TBL_Employees[[#This Row],[Annual Salary]]+TBL_Employees[[#This Row],[Annual Salary]]*TBL_Employees[[#This Row],[Bonus %]]</f>
        <v>49219</v>
      </c>
      <c r="R511">
        <f>TBL_Employees[[#This Row],[Annual Salary]]*TBL_Employees[[#This Row],[Bonus %]]</f>
        <v>0</v>
      </c>
      <c r="S511" s="9"/>
    </row>
    <row r="512" spans="1:19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t="str">
        <f>TEXT(TBL_Employees[[#This Row],[Hire Date]],"YYYY")</f>
        <v>2018</v>
      </c>
      <c r="J512" s="1">
        <v>43239</v>
      </c>
      <c r="K512" s="2">
        <v>106437</v>
      </c>
      <c r="L512" s="3">
        <v>7.0000000000000007E-2</v>
      </c>
      <c r="M512" t="s">
        <v>33</v>
      </c>
      <c r="N512" t="s">
        <v>80</v>
      </c>
      <c r="O512" t="str">
        <f>TEXT(TBL_Employees[[#This Row],[Exit Date]],"YYYY")</f>
        <v/>
      </c>
      <c r="P512" s="1" t="s">
        <v>21</v>
      </c>
      <c r="Q512" s="13">
        <f>TBL_Employees[[#This Row],[Annual Salary]]+TBL_Employees[[#This Row],[Annual Salary]]*TBL_Employees[[#This Row],[Bonus %]]</f>
        <v>113887.59</v>
      </c>
      <c r="R512">
        <f>TBL_Employees[[#This Row],[Annual Salary]]*TBL_Employees[[#This Row],[Bonus %]]</f>
        <v>7450.5900000000011</v>
      </c>
      <c r="S512" s="9"/>
    </row>
    <row r="513" spans="1:19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t="str">
        <f>TEXT(TBL_Employees[[#This Row],[Hire Date]],"YYYY")</f>
        <v>2015</v>
      </c>
      <c r="J513" s="1">
        <v>42129</v>
      </c>
      <c r="K513" s="2">
        <v>64364</v>
      </c>
      <c r="L513" s="3">
        <v>0</v>
      </c>
      <c r="M513" t="s">
        <v>52</v>
      </c>
      <c r="N513" t="s">
        <v>53</v>
      </c>
      <c r="O513" t="str">
        <f>TEXT(TBL_Employees[[#This Row],[Exit Date]],"YYYY")</f>
        <v/>
      </c>
      <c r="P513" s="1" t="s">
        <v>21</v>
      </c>
      <c r="Q513" s="13">
        <f>TBL_Employees[[#This Row],[Annual Salary]]+TBL_Employees[[#This Row],[Annual Salary]]*TBL_Employees[[#This Row],[Bonus %]]</f>
        <v>64364</v>
      </c>
      <c r="R513">
        <f>TBL_Employees[[#This Row],[Annual Salary]]*TBL_Employees[[#This Row],[Bonus %]]</f>
        <v>0</v>
      </c>
      <c r="S513" s="9"/>
    </row>
    <row r="514" spans="1:19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t="str">
        <f>TEXT(TBL_Employees[[#This Row],[Hire Date]],"YYYY")</f>
        <v>2021</v>
      </c>
      <c r="J514" s="1">
        <v>44486</v>
      </c>
      <c r="K514" s="2">
        <v>172180</v>
      </c>
      <c r="L514" s="3">
        <v>0.3</v>
      </c>
      <c r="M514" t="s">
        <v>19</v>
      </c>
      <c r="N514" t="s">
        <v>29</v>
      </c>
      <c r="O514" t="str">
        <f>TEXT(TBL_Employees[[#This Row],[Exit Date]],"YYYY")</f>
        <v/>
      </c>
      <c r="P514" s="1" t="s">
        <v>21</v>
      </c>
      <c r="Q514" s="13">
        <f>TBL_Employees[[#This Row],[Annual Salary]]+TBL_Employees[[#This Row],[Annual Salary]]*TBL_Employees[[#This Row],[Bonus %]]</f>
        <v>223834</v>
      </c>
      <c r="R514">
        <f>TBL_Employees[[#This Row],[Annual Salary]]*TBL_Employees[[#This Row],[Bonus %]]</f>
        <v>51654</v>
      </c>
      <c r="S514" s="9"/>
    </row>
    <row r="515" spans="1:19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t="str">
        <f>TEXT(TBL_Employees[[#This Row],[Hire Date]],"YYYY")</f>
        <v>2012</v>
      </c>
      <c r="J515" s="1">
        <v>41043</v>
      </c>
      <c r="K515" s="2">
        <v>88343</v>
      </c>
      <c r="L515" s="3">
        <v>0</v>
      </c>
      <c r="M515" t="s">
        <v>52</v>
      </c>
      <c r="N515" t="s">
        <v>66</v>
      </c>
      <c r="O515" t="str">
        <f>TEXT(TBL_Employees[[#This Row],[Exit Date]],"YYYY")</f>
        <v/>
      </c>
      <c r="P515" s="1" t="s">
        <v>21</v>
      </c>
      <c r="Q515" s="13">
        <f>TBL_Employees[[#This Row],[Annual Salary]]+TBL_Employees[[#This Row],[Annual Salary]]*TBL_Employees[[#This Row],[Bonus %]]</f>
        <v>88343</v>
      </c>
      <c r="R515">
        <f>TBL_Employees[[#This Row],[Annual Salary]]*TBL_Employees[[#This Row],[Bonus %]]</f>
        <v>0</v>
      </c>
      <c r="S515" s="9"/>
    </row>
    <row r="516" spans="1:19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t="str">
        <f>TEXT(TBL_Employees[[#This Row],[Hire Date]],"YYYY")</f>
        <v>2014</v>
      </c>
      <c r="J516" s="1">
        <v>41830</v>
      </c>
      <c r="K516" s="2">
        <v>66649</v>
      </c>
      <c r="L516" s="3">
        <v>0</v>
      </c>
      <c r="M516" t="s">
        <v>52</v>
      </c>
      <c r="N516" t="s">
        <v>66</v>
      </c>
      <c r="O516" t="str">
        <f>TEXT(TBL_Employees[[#This Row],[Exit Date]],"YYYY")</f>
        <v/>
      </c>
      <c r="P516" s="1" t="s">
        <v>21</v>
      </c>
      <c r="Q516" s="13">
        <f>TBL_Employees[[#This Row],[Annual Salary]]+TBL_Employees[[#This Row],[Annual Salary]]*TBL_Employees[[#This Row],[Bonus %]]</f>
        <v>66649</v>
      </c>
      <c r="R516">
        <f>TBL_Employees[[#This Row],[Annual Salary]]*TBL_Employees[[#This Row],[Bonus %]]</f>
        <v>0</v>
      </c>
      <c r="S516" s="9"/>
    </row>
    <row r="517" spans="1:19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t="str">
        <f>TEXT(TBL_Employees[[#This Row],[Hire Date]],"YYYY")</f>
        <v>1999</v>
      </c>
      <c r="J517" s="1">
        <v>36272</v>
      </c>
      <c r="K517" s="2">
        <v>102847</v>
      </c>
      <c r="L517" s="3">
        <v>0.05</v>
      </c>
      <c r="M517" t="s">
        <v>19</v>
      </c>
      <c r="N517" t="s">
        <v>20</v>
      </c>
      <c r="O517" t="str">
        <f>TEXT(TBL_Employees[[#This Row],[Exit Date]],"YYYY")</f>
        <v/>
      </c>
      <c r="P517" s="1" t="s">
        <v>21</v>
      </c>
      <c r="Q517" s="13">
        <f>TBL_Employees[[#This Row],[Annual Salary]]+TBL_Employees[[#This Row],[Annual Salary]]*TBL_Employees[[#This Row],[Bonus %]]</f>
        <v>107989.35</v>
      </c>
      <c r="R517">
        <f>TBL_Employees[[#This Row],[Annual Salary]]*TBL_Employees[[#This Row],[Bonus %]]</f>
        <v>5142.3500000000004</v>
      </c>
      <c r="S517" s="9"/>
    </row>
    <row r="518" spans="1:19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t="str">
        <f>TEXT(TBL_Employees[[#This Row],[Hire Date]],"YYYY")</f>
        <v>2010</v>
      </c>
      <c r="J518" s="1">
        <v>40378</v>
      </c>
      <c r="K518" s="2">
        <v>134881</v>
      </c>
      <c r="L518" s="3">
        <v>0.15</v>
      </c>
      <c r="M518" t="s">
        <v>52</v>
      </c>
      <c r="N518" t="s">
        <v>81</v>
      </c>
      <c r="O518" t="str">
        <f>TEXT(TBL_Employees[[#This Row],[Exit Date]],"YYYY")</f>
        <v/>
      </c>
      <c r="P518" s="1" t="s">
        <v>21</v>
      </c>
      <c r="Q518" s="13">
        <f>TBL_Employees[[#This Row],[Annual Salary]]+TBL_Employees[[#This Row],[Annual Salary]]*TBL_Employees[[#This Row],[Bonus %]]</f>
        <v>155113.15</v>
      </c>
      <c r="R518">
        <f>TBL_Employees[[#This Row],[Annual Salary]]*TBL_Employees[[#This Row],[Bonus %]]</f>
        <v>20232.149999999998</v>
      </c>
      <c r="S518" s="9"/>
    </row>
    <row r="519" spans="1:19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t="str">
        <f>TEXT(TBL_Employees[[#This Row],[Hire Date]],"YYYY")</f>
        <v>1999</v>
      </c>
      <c r="J519" s="1">
        <v>36303</v>
      </c>
      <c r="K519" s="2">
        <v>68807</v>
      </c>
      <c r="L519" s="3">
        <v>0</v>
      </c>
      <c r="M519" t="s">
        <v>33</v>
      </c>
      <c r="N519" t="s">
        <v>34</v>
      </c>
      <c r="O519" t="str">
        <f>TEXT(TBL_Employees[[#This Row],[Exit Date]],"YYYY")</f>
        <v>2015</v>
      </c>
      <c r="P519" s="1">
        <v>42338</v>
      </c>
      <c r="Q519" s="13">
        <f>TBL_Employees[[#This Row],[Annual Salary]]+TBL_Employees[[#This Row],[Annual Salary]]*TBL_Employees[[#This Row],[Bonus %]]</f>
        <v>68807</v>
      </c>
      <c r="R519">
        <f>TBL_Employees[[#This Row],[Annual Salary]]*TBL_Employees[[#This Row],[Bonus %]]</f>
        <v>0</v>
      </c>
      <c r="S519" s="9"/>
    </row>
    <row r="520" spans="1:19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t="str">
        <f>TEXT(TBL_Employees[[#This Row],[Hire Date]],"YYYY")</f>
        <v>2006</v>
      </c>
      <c r="J520" s="1">
        <v>38866</v>
      </c>
      <c r="K520" s="2">
        <v>228822</v>
      </c>
      <c r="L520" s="3">
        <v>0.36</v>
      </c>
      <c r="M520" t="s">
        <v>19</v>
      </c>
      <c r="N520" t="s">
        <v>45</v>
      </c>
      <c r="O520" t="str">
        <f>TEXT(TBL_Employees[[#This Row],[Exit Date]],"YYYY")</f>
        <v/>
      </c>
      <c r="P520" s="1" t="s">
        <v>21</v>
      </c>
      <c r="Q520" s="13">
        <f>TBL_Employees[[#This Row],[Annual Salary]]+TBL_Employees[[#This Row],[Annual Salary]]*TBL_Employees[[#This Row],[Bonus %]]</f>
        <v>311197.92</v>
      </c>
      <c r="R520">
        <f>TBL_Employees[[#This Row],[Annual Salary]]*TBL_Employees[[#This Row],[Bonus %]]</f>
        <v>82375.92</v>
      </c>
      <c r="S520" s="9"/>
    </row>
    <row r="521" spans="1:19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t="str">
        <f>TEXT(TBL_Employees[[#This Row],[Hire Date]],"YYYY")</f>
        <v>2021</v>
      </c>
      <c r="J521" s="1">
        <v>44395</v>
      </c>
      <c r="K521" s="2">
        <v>43391</v>
      </c>
      <c r="L521" s="3">
        <v>0</v>
      </c>
      <c r="M521" t="s">
        <v>19</v>
      </c>
      <c r="N521" t="s">
        <v>29</v>
      </c>
      <c r="O521" t="str">
        <f>TEXT(TBL_Employees[[#This Row],[Exit Date]],"YYYY")</f>
        <v/>
      </c>
      <c r="P521" s="1" t="s">
        <v>21</v>
      </c>
      <c r="Q521" s="13">
        <f>TBL_Employees[[#This Row],[Annual Salary]]+TBL_Employees[[#This Row],[Annual Salary]]*TBL_Employees[[#This Row],[Bonus %]]</f>
        <v>43391</v>
      </c>
      <c r="R521">
        <f>TBL_Employees[[#This Row],[Annual Salary]]*TBL_Employees[[#This Row],[Bonus %]]</f>
        <v>0</v>
      </c>
      <c r="S521" s="9"/>
    </row>
    <row r="522" spans="1:19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t="str">
        <f>TEXT(TBL_Employees[[#This Row],[Hire Date]],"YYYY")</f>
        <v>2021</v>
      </c>
      <c r="J522" s="1">
        <v>44515</v>
      </c>
      <c r="K522" s="2">
        <v>91782</v>
      </c>
      <c r="L522" s="3">
        <v>0</v>
      </c>
      <c r="M522" t="s">
        <v>33</v>
      </c>
      <c r="N522" t="s">
        <v>80</v>
      </c>
      <c r="O522" t="str">
        <f>TEXT(TBL_Employees[[#This Row],[Exit Date]],"YYYY")</f>
        <v/>
      </c>
      <c r="P522" s="1" t="s">
        <v>21</v>
      </c>
      <c r="Q522" s="13">
        <f>TBL_Employees[[#This Row],[Annual Salary]]+TBL_Employees[[#This Row],[Annual Salary]]*TBL_Employees[[#This Row],[Bonus %]]</f>
        <v>91782</v>
      </c>
      <c r="R522">
        <f>TBL_Employees[[#This Row],[Annual Salary]]*TBL_Employees[[#This Row],[Bonus %]]</f>
        <v>0</v>
      </c>
      <c r="S522" s="9"/>
    </row>
    <row r="523" spans="1:19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t="str">
        <f>TEXT(TBL_Employees[[#This Row],[Hire Date]],"YYYY")</f>
        <v>2016</v>
      </c>
      <c r="J523" s="1">
        <v>42428</v>
      </c>
      <c r="K523" s="2">
        <v>211637</v>
      </c>
      <c r="L523" s="3">
        <v>0.31</v>
      </c>
      <c r="M523" t="s">
        <v>19</v>
      </c>
      <c r="N523" t="s">
        <v>20</v>
      </c>
      <c r="O523" t="str">
        <f>TEXT(TBL_Employees[[#This Row],[Exit Date]],"YYYY")</f>
        <v/>
      </c>
      <c r="P523" s="1" t="s">
        <v>21</v>
      </c>
      <c r="Q523" s="13">
        <f>TBL_Employees[[#This Row],[Annual Salary]]+TBL_Employees[[#This Row],[Annual Salary]]*TBL_Employees[[#This Row],[Bonus %]]</f>
        <v>277244.46999999997</v>
      </c>
      <c r="R523">
        <f>TBL_Employees[[#This Row],[Annual Salary]]*TBL_Employees[[#This Row],[Bonus %]]</f>
        <v>65607.47</v>
      </c>
      <c r="S523" s="9"/>
    </row>
    <row r="524" spans="1:19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t="str">
        <f>TEXT(TBL_Employees[[#This Row],[Hire Date]],"YYYY")</f>
        <v>2020</v>
      </c>
      <c r="J524" s="1">
        <v>44051</v>
      </c>
      <c r="K524" s="2">
        <v>73255</v>
      </c>
      <c r="L524" s="3">
        <v>0.09</v>
      </c>
      <c r="M524" t="s">
        <v>19</v>
      </c>
      <c r="N524" t="s">
        <v>39</v>
      </c>
      <c r="O524" t="str">
        <f>TEXT(TBL_Employees[[#This Row],[Exit Date]],"YYYY")</f>
        <v/>
      </c>
      <c r="P524" s="1" t="s">
        <v>21</v>
      </c>
      <c r="Q524" s="13">
        <f>TBL_Employees[[#This Row],[Annual Salary]]+TBL_Employees[[#This Row],[Annual Salary]]*TBL_Employees[[#This Row],[Bonus %]]</f>
        <v>79847.95</v>
      </c>
      <c r="R524">
        <f>TBL_Employees[[#This Row],[Annual Salary]]*TBL_Employees[[#This Row],[Bonus %]]</f>
        <v>6592.95</v>
      </c>
      <c r="S524" s="9"/>
    </row>
    <row r="525" spans="1:19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t="str">
        <f>TEXT(TBL_Employees[[#This Row],[Hire Date]],"YYYY")</f>
        <v>2021</v>
      </c>
      <c r="J525" s="1">
        <v>44204</v>
      </c>
      <c r="K525" s="2">
        <v>108826</v>
      </c>
      <c r="L525" s="3">
        <v>0.1</v>
      </c>
      <c r="M525" t="s">
        <v>19</v>
      </c>
      <c r="N525" t="s">
        <v>45</v>
      </c>
      <c r="O525" t="str">
        <f>TEXT(TBL_Employees[[#This Row],[Exit Date]],"YYYY")</f>
        <v/>
      </c>
      <c r="P525" s="1" t="s">
        <v>21</v>
      </c>
      <c r="Q525" s="13">
        <f>TBL_Employees[[#This Row],[Annual Salary]]+TBL_Employees[[#This Row],[Annual Salary]]*TBL_Employees[[#This Row],[Bonus %]]</f>
        <v>119708.6</v>
      </c>
      <c r="R525">
        <f>TBL_Employees[[#This Row],[Annual Salary]]*TBL_Employees[[#This Row],[Bonus %]]</f>
        <v>10882.6</v>
      </c>
      <c r="S525" s="9"/>
    </row>
    <row r="526" spans="1:19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t="str">
        <f>TEXT(TBL_Employees[[#This Row],[Hire Date]],"YYYY")</f>
        <v>2016</v>
      </c>
      <c r="J526" s="1">
        <v>42514</v>
      </c>
      <c r="K526" s="2">
        <v>94352</v>
      </c>
      <c r="L526" s="3">
        <v>0</v>
      </c>
      <c r="M526" t="s">
        <v>19</v>
      </c>
      <c r="N526" t="s">
        <v>45</v>
      </c>
      <c r="O526" t="str">
        <f>TEXT(TBL_Employees[[#This Row],[Exit Date]],"YYYY")</f>
        <v/>
      </c>
      <c r="P526" s="1" t="s">
        <v>21</v>
      </c>
      <c r="Q526" s="13">
        <f>TBL_Employees[[#This Row],[Annual Salary]]+TBL_Employees[[#This Row],[Annual Salary]]*TBL_Employees[[#This Row],[Bonus %]]</f>
        <v>94352</v>
      </c>
      <c r="R526">
        <f>TBL_Employees[[#This Row],[Annual Salary]]*TBL_Employees[[#This Row],[Bonus %]]</f>
        <v>0</v>
      </c>
      <c r="S526" s="9"/>
    </row>
    <row r="527" spans="1:19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t="str">
        <f>TEXT(TBL_Employees[[#This Row],[Hire Date]],"YYYY")</f>
        <v>1994</v>
      </c>
      <c r="J527" s="1">
        <v>34576</v>
      </c>
      <c r="K527" s="2">
        <v>73955</v>
      </c>
      <c r="L527" s="3">
        <v>0</v>
      </c>
      <c r="M527" t="s">
        <v>19</v>
      </c>
      <c r="N527" t="s">
        <v>39</v>
      </c>
      <c r="O527" t="str">
        <f>TEXT(TBL_Employees[[#This Row],[Exit Date]],"YYYY")</f>
        <v/>
      </c>
      <c r="P527" s="1" t="s">
        <v>21</v>
      </c>
      <c r="Q527" s="13">
        <f>TBL_Employees[[#This Row],[Annual Salary]]+TBL_Employees[[#This Row],[Annual Salary]]*TBL_Employees[[#This Row],[Bonus %]]</f>
        <v>73955</v>
      </c>
      <c r="R527">
        <f>TBL_Employees[[#This Row],[Annual Salary]]*TBL_Employees[[#This Row],[Bonus %]]</f>
        <v>0</v>
      </c>
      <c r="S527" s="9"/>
    </row>
    <row r="528" spans="1:19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t="str">
        <f>TEXT(TBL_Employees[[#This Row],[Hire Date]],"YYYY")</f>
        <v>2013</v>
      </c>
      <c r="J528" s="1">
        <v>41499</v>
      </c>
      <c r="K528" s="2">
        <v>113909</v>
      </c>
      <c r="L528" s="3">
        <v>0.06</v>
      </c>
      <c r="M528" t="s">
        <v>52</v>
      </c>
      <c r="N528" t="s">
        <v>66</v>
      </c>
      <c r="O528" t="str">
        <f>TEXT(TBL_Employees[[#This Row],[Exit Date]],"YYYY")</f>
        <v/>
      </c>
      <c r="P528" s="1" t="s">
        <v>21</v>
      </c>
      <c r="Q528" s="13">
        <f>TBL_Employees[[#This Row],[Annual Salary]]+TBL_Employees[[#This Row],[Annual Salary]]*TBL_Employees[[#This Row],[Bonus %]]</f>
        <v>120743.54</v>
      </c>
      <c r="R528">
        <f>TBL_Employees[[#This Row],[Annual Salary]]*TBL_Employees[[#This Row],[Bonus %]]</f>
        <v>6834.54</v>
      </c>
      <c r="S528" s="9"/>
    </row>
    <row r="529" spans="1:19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t="str">
        <f>TEXT(TBL_Employees[[#This Row],[Hire Date]],"YYYY")</f>
        <v>2020</v>
      </c>
      <c r="J529" s="1">
        <v>44189</v>
      </c>
      <c r="K529" s="2">
        <v>92321</v>
      </c>
      <c r="L529" s="3">
        <v>0</v>
      </c>
      <c r="M529" t="s">
        <v>19</v>
      </c>
      <c r="N529" t="s">
        <v>20</v>
      </c>
      <c r="O529" t="str">
        <f>TEXT(TBL_Employees[[#This Row],[Exit Date]],"YYYY")</f>
        <v/>
      </c>
      <c r="P529" s="1" t="s">
        <v>21</v>
      </c>
      <c r="Q529" s="13">
        <f>TBL_Employees[[#This Row],[Annual Salary]]+TBL_Employees[[#This Row],[Annual Salary]]*TBL_Employees[[#This Row],[Bonus %]]</f>
        <v>92321</v>
      </c>
      <c r="R529">
        <f>TBL_Employees[[#This Row],[Annual Salary]]*TBL_Employees[[#This Row],[Bonus %]]</f>
        <v>0</v>
      </c>
      <c r="S529" s="9"/>
    </row>
    <row r="530" spans="1:19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t="str">
        <f>TEXT(TBL_Employees[[#This Row],[Hire Date]],"YYYY")</f>
        <v>2013</v>
      </c>
      <c r="J530" s="1">
        <v>41417</v>
      </c>
      <c r="K530" s="2">
        <v>99557</v>
      </c>
      <c r="L530" s="3">
        <v>0.09</v>
      </c>
      <c r="M530" t="s">
        <v>19</v>
      </c>
      <c r="N530" t="s">
        <v>63</v>
      </c>
      <c r="O530" t="str">
        <f>TEXT(TBL_Employees[[#This Row],[Exit Date]],"YYYY")</f>
        <v/>
      </c>
      <c r="P530" s="1" t="s">
        <v>21</v>
      </c>
      <c r="Q530" s="13">
        <f>TBL_Employees[[#This Row],[Annual Salary]]+TBL_Employees[[#This Row],[Annual Salary]]*TBL_Employees[[#This Row],[Bonus %]]</f>
        <v>108517.13</v>
      </c>
      <c r="R530">
        <f>TBL_Employees[[#This Row],[Annual Salary]]*TBL_Employees[[#This Row],[Bonus %]]</f>
        <v>8960.1299999999992</v>
      </c>
      <c r="S530" s="9"/>
    </row>
    <row r="531" spans="1:19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t="str">
        <f>TEXT(TBL_Employees[[#This Row],[Hire Date]],"YYYY")</f>
        <v>2018</v>
      </c>
      <c r="J531" s="1">
        <v>43418</v>
      </c>
      <c r="K531" s="2">
        <v>115854</v>
      </c>
      <c r="L531" s="3">
        <v>0</v>
      </c>
      <c r="M531" t="s">
        <v>19</v>
      </c>
      <c r="N531" t="s">
        <v>39</v>
      </c>
      <c r="O531" t="str">
        <f>TEXT(TBL_Employees[[#This Row],[Exit Date]],"YYYY")</f>
        <v/>
      </c>
      <c r="P531" s="1" t="s">
        <v>21</v>
      </c>
      <c r="Q531" s="13">
        <f>TBL_Employees[[#This Row],[Annual Salary]]+TBL_Employees[[#This Row],[Annual Salary]]*TBL_Employees[[#This Row],[Bonus %]]</f>
        <v>115854</v>
      </c>
      <c r="R531">
        <f>TBL_Employees[[#This Row],[Annual Salary]]*TBL_Employees[[#This Row],[Bonus %]]</f>
        <v>0</v>
      </c>
      <c r="S531" s="9"/>
    </row>
    <row r="532" spans="1:19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t="str">
        <f>TEXT(TBL_Employees[[#This Row],[Hire Date]],"YYYY")</f>
        <v>2011</v>
      </c>
      <c r="J532" s="1">
        <v>40603</v>
      </c>
      <c r="K532" s="2">
        <v>82462</v>
      </c>
      <c r="L532" s="3">
        <v>0</v>
      </c>
      <c r="M532" t="s">
        <v>19</v>
      </c>
      <c r="N532" t="s">
        <v>25</v>
      </c>
      <c r="O532" t="str">
        <f>TEXT(TBL_Employees[[#This Row],[Exit Date]],"YYYY")</f>
        <v/>
      </c>
      <c r="P532" s="1" t="s">
        <v>21</v>
      </c>
      <c r="Q532" s="13">
        <f>TBL_Employees[[#This Row],[Annual Salary]]+TBL_Employees[[#This Row],[Annual Salary]]*TBL_Employees[[#This Row],[Bonus %]]</f>
        <v>82462</v>
      </c>
      <c r="R532">
        <f>TBL_Employees[[#This Row],[Annual Salary]]*TBL_Employees[[#This Row],[Bonus %]]</f>
        <v>0</v>
      </c>
      <c r="S532" s="9"/>
    </row>
    <row r="533" spans="1:19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t="str">
        <f>TEXT(TBL_Employees[[#This Row],[Hire Date]],"YYYY")</f>
        <v>2011</v>
      </c>
      <c r="J533" s="1">
        <v>40856</v>
      </c>
      <c r="K533" s="2">
        <v>198473</v>
      </c>
      <c r="L533" s="3">
        <v>0.32</v>
      </c>
      <c r="M533" t="s">
        <v>19</v>
      </c>
      <c r="N533" t="s">
        <v>45</v>
      </c>
      <c r="O533" t="str">
        <f>TEXT(TBL_Employees[[#This Row],[Exit Date]],"YYYY")</f>
        <v/>
      </c>
      <c r="P533" s="1" t="s">
        <v>21</v>
      </c>
      <c r="Q533" s="13">
        <f>TBL_Employees[[#This Row],[Annual Salary]]+TBL_Employees[[#This Row],[Annual Salary]]*TBL_Employees[[#This Row],[Bonus %]]</f>
        <v>261984.36</v>
      </c>
      <c r="R533">
        <f>TBL_Employees[[#This Row],[Annual Salary]]*TBL_Employees[[#This Row],[Bonus %]]</f>
        <v>63511.360000000001</v>
      </c>
      <c r="S533" s="9"/>
    </row>
    <row r="534" spans="1:19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t="str">
        <f>TEXT(TBL_Employees[[#This Row],[Hire Date]],"YYYY")</f>
        <v>2006</v>
      </c>
      <c r="J534" s="1">
        <v>39005</v>
      </c>
      <c r="K534" s="2">
        <v>153492</v>
      </c>
      <c r="L534" s="3">
        <v>0.11</v>
      </c>
      <c r="M534" t="s">
        <v>19</v>
      </c>
      <c r="N534" t="s">
        <v>20</v>
      </c>
      <c r="O534" t="str">
        <f>TEXT(TBL_Employees[[#This Row],[Exit Date]],"YYYY")</f>
        <v/>
      </c>
      <c r="P534" s="1" t="s">
        <v>21</v>
      </c>
      <c r="Q534" s="13">
        <f>TBL_Employees[[#This Row],[Annual Salary]]+TBL_Employees[[#This Row],[Annual Salary]]*TBL_Employees[[#This Row],[Bonus %]]</f>
        <v>170376.12</v>
      </c>
      <c r="R534">
        <f>TBL_Employees[[#This Row],[Annual Salary]]*TBL_Employees[[#This Row],[Bonus %]]</f>
        <v>16884.12</v>
      </c>
      <c r="S534" s="9"/>
    </row>
    <row r="535" spans="1:19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t="str">
        <f>TEXT(TBL_Employees[[#This Row],[Hire Date]],"YYYY")</f>
        <v>2018</v>
      </c>
      <c r="J535" s="1">
        <v>43121</v>
      </c>
      <c r="K535" s="2">
        <v>208210</v>
      </c>
      <c r="L535" s="3">
        <v>0.3</v>
      </c>
      <c r="M535" t="s">
        <v>19</v>
      </c>
      <c r="N535" t="s">
        <v>63</v>
      </c>
      <c r="O535" t="str">
        <f>TEXT(TBL_Employees[[#This Row],[Exit Date]],"YYYY")</f>
        <v/>
      </c>
      <c r="P535" s="1" t="s">
        <v>21</v>
      </c>
      <c r="Q535" s="13">
        <f>TBL_Employees[[#This Row],[Annual Salary]]+TBL_Employees[[#This Row],[Annual Salary]]*TBL_Employees[[#This Row],[Bonus %]]</f>
        <v>270673</v>
      </c>
      <c r="R535">
        <f>TBL_Employees[[#This Row],[Annual Salary]]*TBL_Employees[[#This Row],[Bonus %]]</f>
        <v>62463</v>
      </c>
      <c r="S535" s="9"/>
    </row>
    <row r="536" spans="1:19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t="str">
        <f>TEXT(TBL_Employees[[#This Row],[Hire Date]],"YYYY")</f>
        <v>2015</v>
      </c>
      <c r="J536" s="1">
        <v>42325</v>
      </c>
      <c r="K536" s="2">
        <v>91632</v>
      </c>
      <c r="L536" s="3">
        <v>0</v>
      </c>
      <c r="M536" t="s">
        <v>19</v>
      </c>
      <c r="N536" t="s">
        <v>39</v>
      </c>
      <c r="O536" t="str">
        <f>TEXT(TBL_Employees[[#This Row],[Exit Date]],"YYYY")</f>
        <v/>
      </c>
      <c r="P536" s="1" t="s">
        <v>21</v>
      </c>
      <c r="Q536" s="13">
        <f>TBL_Employees[[#This Row],[Annual Salary]]+TBL_Employees[[#This Row],[Annual Salary]]*TBL_Employees[[#This Row],[Bonus %]]</f>
        <v>91632</v>
      </c>
      <c r="R536">
        <f>TBL_Employees[[#This Row],[Annual Salary]]*TBL_Employees[[#This Row],[Bonus %]]</f>
        <v>0</v>
      </c>
      <c r="S536" s="9"/>
    </row>
    <row r="537" spans="1:19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t="str">
        <f>TEXT(TBL_Employees[[#This Row],[Hire Date]],"YYYY")</f>
        <v>2017</v>
      </c>
      <c r="J537" s="1">
        <v>43002</v>
      </c>
      <c r="K537" s="2">
        <v>71755</v>
      </c>
      <c r="L537" s="3">
        <v>0</v>
      </c>
      <c r="M537" t="s">
        <v>33</v>
      </c>
      <c r="N537" t="s">
        <v>80</v>
      </c>
      <c r="O537" t="str">
        <f>TEXT(TBL_Employees[[#This Row],[Exit Date]],"YYYY")</f>
        <v/>
      </c>
      <c r="P537" s="1" t="s">
        <v>21</v>
      </c>
      <c r="Q537" s="13">
        <f>TBL_Employees[[#This Row],[Annual Salary]]+TBL_Employees[[#This Row],[Annual Salary]]*TBL_Employees[[#This Row],[Bonus %]]</f>
        <v>71755</v>
      </c>
      <c r="R537">
        <f>TBL_Employees[[#This Row],[Annual Salary]]*TBL_Employees[[#This Row],[Bonus %]]</f>
        <v>0</v>
      </c>
      <c r="S537" s="9"/>
    </row>
    <row r="538" spans="1:19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t="str">
        <f>TEXT(TBL_Employees[[#This Row],[Hire Date]],"YYYY")</f>
        <v>2021</v>
      </c>
      <c r="J538" s="1">
        <v>44519</v>
      </c>
      <c r="K538" s="2">
        <v>111006</v>
      </c>
      <c r="L538" s="3">
        <v>0.08</v>
      </c>
      <c r="M538" t="s">
        <v>33</v>
      </c>
      <c r="N538" t="s">
        <v>80</v>
      </c>
      <c r="O538" t="str">
        <f>TEXT(TBL_Employees[[#This Row],[Exit Date]],"YYYY")</f>
        <v/>
      </c>
      <c r="P538" s="1" t="s">
        <v>21</v>
      </c>
      <c r="Q538" s="13">
        <f>TBL_Employees[[#This Row],[Annual Salary]]+TBL_Employees[[#This Row],[Annual Salary]]*TBL_Employees[[#This Row],[Bonus %]]</f>
        <v>119886.48</v>
      </c>
      <c r="R538">
        <f>TBL_Employees[[#This Row],[Annual Salary]]*TBL_Employees[[#This Row],[Bonus %]]</f>
        <v>8880.48</v>
      </c>
      <c r="S538" s="9"/>
    </row>
    <row r="539" spans="1:19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t="str">
        <f>TEXT(TBL_Employees[[#This Row],[Hire Date]],"YYYY")</f>
        <v>1994</v>
      </c>
      <c r="J539" s="1">
        <v>34692</v>
      </c>
      <c r="K539" s="2">
        <v>99774</v>
      </c>
      <c r="L539" s="3">
        <v>0</v>
      </c>
      <c r="M539" t="s">
        <v>19</v>
      </c>
      <c r="N539" t="s">
        <v>25</v>
      </c>
      <c r="O539" t="str">
        <f>TEXT(TBL_Employees[[#This Row],[Exit Date]],"YYYY")</f>
        <v/>
      </c>
      <c r="P539" s="1" t="s">
        <v>21</v>
      </c>
      <c r="Q539" s="13">
        <f>TBL_Employees[[#This Row],[Annual Salary]]+TBL_Employees[[#This Row],[Annual Salary]]*TBL_Employees[[#This Row],[Bonus %]]</f>
        <v>99774</v>
      </c>
      <c r="R539">
        <f>TBL_Employees[[#This Row],[Annual Salary]]*TBL_Employees[[#This Row],[Bonus %]]</f>
        <v>0</v>
      </c>
      <c r="S539" s="9"/>
    </row>
    <row r="540" spans="1:19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t="str">
        <f>TEXT(TBL_Employees[[#This Row],[Hire Date]],"YYYY")</f>
        <v>2007</v>
      </c>
      <c r="J540" s="1">
        <v>39154</v>
      </c>
      <c r="K540" s="2">
        <v>184648</v>
      </c>
      <c r="L540" s="3">
        <v>0.24</v>
      </c>
      <c r="M540" t="s">
        <v>33</v>
      </c>
      <c r="N540" t="s">
        <v>74</v>
      </c>
      <c r="O540" t="str">
        <f>TEXT(TBL_Employees[[#This Row],[Exit Date]],"YYYY")</f>
        <v/>
      </c>
      <c r="P540" s="1" t="s">
        <v>21</v>
      </c>
      <c r="Q540" s="13">
        <f>TBL_Employees[[#This Row],[Annual Salary]]+TBL_Employees[[#This Row],[Annual Salary]]*TBL_Employees[[#This Row],[Bonus %]]</f>
        <v>228963.52</v>
      </c>
      <c r="R540">
        <f>TBL_Employees[[#This Row],[Annual Salary]]*TBL_Employees[[#This Row],[Bonus %]]</f>
        <v>44315.519999999997</v>
      </c>
      <c r="S540" s="9"/>
    </row>
    <row r="541" spans="1:19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t="str">
        <f>TEXT(TBL_Employees[[#This Row],[Hire Date]],"YYYY")</f>
        <v>2001</v>
      </c>
      <c r="J541" s="1">
        <v>37091</v>
      </c>
      <c r="K541" s="2">
        <v>247874</v>
      </c>
      <c r="L541" s="3">
        <v>0.33</v>
      </c>
      <c r="M541" t="s">
        <v>52</v>
      </c>
      <c r="N541" t="s">
        <v>81</v>
      </c>
      <c r="O541" t="str">
        <f>TEXT(TBL_Employees[[#This Row],[Exit Date]],"YYYY")</f>
        <v/>
      </c>
      <c r="P541" s="1" t="s">
        <v>21</v>
      </c>
      <c r="Q541" s="13">
        <f>TBL_Employees[[#This Row],[Annual Salary]]+TBL_Employees[[#This Row],[Annual Salary]]*TBL_Employees[[#This Row],[Bonus %]]</f>
        <v>329672.42</v>
      </c>
      <c r="R541">
        <f>TBL_Employees[[#This Row],[Annual Salary]]*TBL_Employees[[#This Row],[Bonus %]]</f>
        <v>81798.42</v>
      </c>
      <c r="S541" s="9"/>
    </row>
    <row r="542" spans="1:19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t="str">
        <f>TEXT(TBL_Employees[[#This Row],[Hire Date]],"YYYY")</f>
        <v>2009</v>
      </c>
      <c r="J542" s="1">
        <v>39944</v>
      </c>
      <c r="K542" s="2">
        <v>62239</v>
      </c>
      <c r="L542" s="3">
        <v>0</v>
      </c>
      <c r="M542" t="s">
        <v>33</v>
      </c>
      <c r="N542" t="s">
        <v>60</v>
      </c>
      <c r="O542" t="str">
        <f>TEXT(TBL_Employees[[#This Row],[Exit Date]],"YYYY")</f>
        <v/>
      </c>
      <c r="P542" s="1" t="s">
        <v>21</v>
      </c>
      <c r="Q542" s="13">
        <f>TBL_Employees[[#This Row],[Annual Salary]]+TBL_Employees[[#This Row],[Annual Salary]]*TBL_Employees[[#This Row],[Bonus %]]</f>
        <v>62239</v>
      </c>
      <c r="R542">
        <f>TBL_Employees[[#This Row],[Annual Salary]]*TBL_Employees[[#This Row],[Bonus %]]</f>
        <v>0</v>
      </c>
      <c r="S542" s="9"/>
    </row>
    <row r="543" spans="1:19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t="str">
        <f>TEXT(TBL_Employees[[#This Row],[Hire Date]],"YYYY")</f>
        <v>2014</v>
      </c>
      <c r="J543" s="1">
        <v>41919</v>
      </c>
      <c r="K543" s="2">
        <v>114911</v>
      </c>
      <c r="L543" s="3">
        <v>7.0000000000000007E-2</v>
      </c>
      <c r="M543" t="s">
        <v>19</v>
      </c>
      <c r="N543" t="s">
        <v>20</v>
      </c>
      <c r="O543" t="str">
        <f>TEXT(TBL_Employees[[#This Row],[Exit Date]],"YYYY")</f>
        <v/>
      </c>
      <c r="P543" s="1" t="s">
        <v>21</v>
      </c>
      <c r="Q543" s="13">
        <f>TBL_Employees[[#This Row],[Annual Salary]]+TBL_Employees[[#This Row],[Annual Salary]]*TBL_Employees[[#This Row],[Bonus %]]</f>
        <v>122954.77</v>
      </c>
      <c r="R543">
        <f>TBL_Employees[[#This Row],[Annual Salary]]*TBL_Employees[[#This Row],[Bonus %]]</f>
        <v>8043.77</v>
      </c>
      <c r="S543" s="9"/>
    </row>
    <row r="544" spans="1:19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t="str">
        <f>TEXT(TBL_Employees[[#This Row],[Hire Date]],"YYYY")</f>
        <v>2018</v>
      </c>
      <c r="J544" s="1">
        <v>43217</v>
      </c>
      <c r="K544" s="2">
        <v>115490</v>
      </c>
      <c r="L544" s="3">
        <v>0.12</v>
      </c>
      <c r="M544" t="s">
        <v>19</v>
      </c>
      <c r="N544" t="s">
        <v>20</v>
      </c>
      <c r="O544" t="str">
        <f>TEXT(TBL_Employees[[#This Row],[Exit Date]],"YYYY")</f>
        <v/>
      </c>
      <c r="P544" s="1" t="s">
        <v>21</v>
      </c>
      <c r="Q544" s="13">
        <f>TBL_Employees[[#This Row],[Annual Salary]]+TBL_Employees[[#This Row],[Annual Salary]]*TBL_Employees[[#This Row],[Bonus %]]</f>
        <v>129348.8</v>
      </c>
      <c r="R544">
        <f>TBL_Employees[[#This Row],[Annual Salary]]*TBL_Employees[[#This Row],[Bonus %]]</f>
        <v>13858.8</v>
      </c>
      <c r="S544" s="9"/>
    </row>
    <row r="545" spans="1:19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t="str">
        <f>TEXT(TBL_Employees[[#This Row],[Hire Date]],"YYYY")</f>
        <v>2012</v>
      </c>
      <c r="J545" s="1">
        <v>40952</v>
      </c>
      <c r="K545" s="2">
        <v>118708</v>
      </c>
      <c r="L545" s="3">
        <v>7.0000000000000007E-2</v>
      </c>
      <c r="M545" t="s">
        <v>33</v>
      </c>
      <c r="N545" t="s">
        <v>74</v>
      </c>
      <c r="O545" t="str">
        <f>TEXT(TBL_Employees[[#This Row],[Exit Date]],"YYYY")</f>
        <v/>
      </c>
      <c r="P545" s="1" t="s">
        <v>21</v>
      </c>
      <c r="Q545" s="13">
        <f>TBL_Employees[[#This Row],[Annual Salary]]+TBL_Employees[[#This Row],[Annual Salary]]*TBL_Employees[[#This Row],[Bonus %]]</f>
        <v>127017.56</v>
      </c>
      <c r="R545">
        <f>TBL_Employees[[#This Row],[Annual Salary]]*TBL_Employees[[#This Row],[Bonus %]]</f>
        <v>8309.5600000000013</v>
      </c>
      <c r="S545" s="9"/>
    </row>
    <row r="546" spans="1:19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t="str">
        <f>TEXT(TBL_Employees[[#This Row],[Hire Date]],"YYYY")</f>
        <v>2017</v>
      </c>
      <c r="J546" s="1">
        <v>42914</v>
      </c>
      <c r="K546" s="2">
        <v>197649</v>
      </c>
      <c r="L546" s="3">
        <v>0.2</v>
      </c>
      <c r="M546" t="s">
        <v>19</v>
      </c>
      <c r="N546" t="s">
        <v>29</v>
      </c>
      <c r="O546" t="str">
        <f>TEXT(TBL_Employees[[#This Row],[Exit Date]],"YYYY")</f>
        <v/>
      </c>
      <c r="P546" s="1" t="s">
        <v>21</v>
      </c>
      <c r="Q546" s="13">
        <f>TBL_Employees[[#This Row],[Annual Salary]]+TBL_Employees[[#This Row],[Annual Salary]]*TBL_Employees[[#This Row],[Bonus %]]</f>
        <v>237178.8</v>
      </c>
      <c r="R546">
        <f>TBL_Employees[[#This Row],[Annual Salary]]*TBL_Employees[[#This Row],[Bonus %]]</f>
        <v>39529.800000000003</v>
      </c>
      <c r="S546" s="9"/>
    </row>
    <row r="547" spans="1:19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t="str">
        <f>TEXT(TBL_Employees[[#This Row],[Hire Date]],"YYYY")</f>
        <v>2020</v>
      </c>
      <c r="J547" s="1">
        <v>43999</v>
      </c>
      <c r="K547" s="2">
        <v>89841</v>
      </c>
      <c r="L547" s="3">
        <v>0</v>
      </c>
      <c r="M547" t="s">
        <v>33</v>
      </c>
      <c r="N547" t="s">
        <v>60</v>
      </c>
      <c r="O547" t="str">
        <f>TEXT(TBL_Employees[[#This Row],[Exit Date]],"YYYY")</f>
        <v/>
      </c>
      <c r="P547" s="1" t="s">
        <v>21</v>
      </c>
      <c r="Q547" s="13">
        <f>TBL_Employees[[#This Row],[Annual Salary]]+TBL_Employees[[#This Row],[Annual Salary]]*TBL_Employees[[#This Row],[Bonus %]]</f>
        <v>89841</v>
      </c>
      <c r="R547">
        <f>TBL_Employees[[#This Row],[Annual Salary]]*TBL_Employees[[#This Row],[Bonus %]]</f>
        <v>0</v>
      </c>
      <c r="S547" s="9"/>
    </row>
    <row r="548" spans="1:19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t="str">
        <f>TEXT(TBL_Employees[[#This Row],[Hire Date]],"YYYY")</f>
        <v>2019</v>
      </c>
      <c r="J548" s="1">
        <v>43819</v>
      </c>
      <c r="K548" s="2">
        <v>61026</v>
      </c>
      <c r="L548" s="3">
        <v>0</v>
      </c>
      <c r="M548" t="s">
        <v>19</v>
      </c>
      <c r="N548" t="s">
        <v>39</v>
      </c>
      <c r="O548" t="str">
        <f>TEXT(TBL_Employees[[#This Row],[Exit Date]],"YYYY")</f>
        <v/>
      </c>
      <c r="P548" s="1" t="s">
        <v>21</v>
      </c>
      <c r="Q548" s="13">
        <f>TBL_Employees[[#This Row],[Annual Salary]]+TBL_Employees[[#This Row],[Annual Salary]]*TBL_Employees[[#This Row],[Bonus %]]</f>
        <v>61026</v>
      </c>
      <c r="R548">
        <f>TBL_Employees[[#This Row],[Annual Salary]]*TBL_Employees[[#This Row],[Bonus %]]</f>
        <v>0</v>
      </c>
      <c r="S548" s="9"/>
    </row>
    <row r="549" spans="1:19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t="str">
        <f>TEXT(TBL_Employees[[#This Row],[Hire Date]],"YYYY")</f>
        <v>2014</v>
      </c>
      <c r="J549" s="1">
        <v>41907</v>
      </c>
      <c r="K549" s="2">
        <v>96693</v>
      </c>
      <c r="L549" s="3">
        <v>0</v>
      </c>
      <c r="M549" t="s">
        <v>19</v>
      </c>
      <c r="N549" t="s">
        <v>20</v>
      </c>
      <c r="O549" t="str">
        <f>TEXT(TBL_Employees[[#This Row],[Exit Date]],"YYYY")</f>
        <v/>
      </c>
      <c r="P549" s="1" t="s">
        <v>21</v>
      </c>
      <c r="Q549" s="13">
        <f>TBL_Employees[[#This Row],[Annual Salary]]+TBL_Employees[[#This Row],[Annual Salary]]*TBL_Employees[[#This Row],[Bonus %]]</f>
        <v>96693</v>
      </c>
      <c r="R549">
        <f>TBL_Employees[[#This Row],[Annual Salary]]*TBL_Employees[[#This Row],[Bonus %]]</f>
        <v>0</v>
      </c>
      <c r="S549" s="9"/>
    </row>
    <row r="550" spans="1:19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t="str">
        <f>TEXT(TBL_Employees[[#This Row],[Hire Date]],"YYYY")</f>
        <v>2009</v>
      </c>
      <c r="J550" s="1">
        <v>39991</v>
      </c>
      <c r="K550" s="2">
        <v>82907</v>
      </c>
      <c r="L550" s="3">
        <v>0</v>
      </c>
      <c r="M550" t="s">
        <v>19</v>
      </c>
      <c r="N550" t="s">
        <v>63</v>
      </c>
      <c r="O550" t="str">
        <f>TEXT(TBL_Employees[[#This Row],[Exit Date]],"YYYY")</f>
        <v/>
      </c>
      <c r="P550" s="1" t="s">
        <v>21</v>
      </c>
      <c r="Q550" s="13">
        <f>TBL_Employees[[#This Row],[Annual Salary]]+TBL_Employees[[#This Row],[Annual Salary]]*TBL_Employees[[#This Row],[Bonus %]]</f>
        <v>82907</v>
      </c>
      <c r="R550">
        <f>TBL_Employees[[#This Row],[Annual Salary]]*TBL_Employees[[#This Row],[Bonus %]]</f>
        <v>0</v>
      </c>
      <c r="S550" s="9"/>
    </row>
    <row r="551" spans="1:19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t="str">
        <f>TEXT(TBL_Employees[[#This Row],[Hire Date]],"YYYY")</f>
        <v>2014</v>
      </c>
      <c r="J551" s="1">
        <v>41916</v>
      </c>
      <c r="K551" s="2">
        <v>257194</v>
      </c>
      <c r="L551" s="3">
        <v>0.35</v>
      </c>
      <c r="M551" t="s">
        <v>33</v>
      </c>
      <c r="N551" t="s">
        <v>80</v>
      </c>
      <c r="O551" t="str">
        <f>TEXT(TBL_Employees[[#This Row],[Exit Date]],"YYYY")</f>
        <v/>
      </c>
      <c r="P551" s="1" t="s">
        <v>21</v>
      </c>
      <c r="Q551" s="13">
        <f>TBL_Employees[[#This Row],[Annual Salary]]+TBL_Employees[[#This Row],[Annual Salary]]*TBL_Employees[[#This Row],[Bonus %]]</f>
        <v>347211.9</v>
      </c>
      <c r="R551">
        <f>TBL_Employees[[#This Row],[Annual Salary]]*TBL_Employees[[#This Row],[Bonus %]]</f>
        <v>90017.9</v>
      </c>
      <c r="S551" s="9"/>
    </row>
    <row r="552" spans="1:19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t="str">
        <f>TEXT(TBL_Employees[[#This Row],[Hire Date]],"YYYY")</f>
        <v>2012</v>
      </c>
      <c r="J552" s="1">
        <v>40929</v>
      </c>
      <c r="K552" s="2">
        <v>94658</v>
      </c>
      <c r="L552" s="3">
        <v>0</v>
      </c>
      <c r="M552" t="s">
        <v>19</v>
      </c>
      <c r="N552" t="s">
        <v>45</v>
      </c>
      <c r="O552" t="str">
        <f>TEXT(TBL_Employees[[#This Row],[Exit Date]],"YYYY")</f>
        <v/>
      </c>
      <c r="P552" s="1" t="s">
        <v>21</v>
      </c>
      <c r="Q552" s="13">
        <f>TBL_Employees[[#This Row],[Annual Salary]]+TBL_Employees[[#This Row],[Annual Salary]]*TBL_Employees[[#This Row],[Bonus %]]</f>
        <v>94658</v>
      </c>
      <c r="R552">
        <f>TBL_Employees[[#This Row],[Annual Salary]]*TBL_Employees[[#This Row],[Bonus %]]</f>
        <v>0</v>
      </c>
      <c r="S552" s="9"/>
    </row>
    <row r="553" spans="1:19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t="str">
        <f>TEXT(TBL_Employees[[#This Row],[Hire Date]],"YYYY")</f>
        <v>2011</v>
      </c>
      <c r="J553" s="1">
        <v>40663</v>
      </c>
      <c r="K553" s="2">
        <v>89419</v>
      </c>
      <c r="L553" s="3">
        <v>0</v>
      </c>
      <c r="M553" t="s">
        <v>33</v>
      </c>
      <c r="N553" t="s">
        <v>74</v>
      </c>
      <c r="O553" t="str">
        <f>TEXT(TBL_Employees[[#This Row],[Exit Date]],"YYYY")</f>
        <v/>
      </c>
      <c r="P553" s="1" t="s">
        <v>21</v>
      </c>
      <c r="Q553" s="13">
        <f>TBL_Employees[[#This Row],[Annual Salary]]+TBL_Employees[[#This Row],[Annual Salary]]*TBL_Employees[[#This Row],[Bonus %]]</f>
        <v>89419</v>
      </c>
      <c r="R553">
        <f>TBL_Employees[[#This Row],[Annual Salary]]*TBL_Employees[[#This Row],[Bonus %]]</f>
        <v>0</v>
      </c>
      <c r="S553" s="9"/>
    </row>
    <row r="554" spans="1:19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t="str">
        <f>TEXT(TBL_Employees[[#This Row],[Hire Date]],"YYYY")</f>
        <v>2015</v>
      </c>
      <c r="J554" s="1">
        <v>42357</v>
      </c>
      <c r="K554" s="2">
        <v>51983</v>
      </c>
      <c r="L554" s="3">
        <v>0</v>
      </c>
      <c r="M554" t="s">
        <v>19</v>
      </c>
      <c r="N554" t="s">
        <v>29</v>
      </c>
      <c r="O554" t="str">
        <f>TEXT(TBL_Employees[[#This Row],[Exit Date]],"YYYY")</f>
        <v/>
      </c>
      <c r="P554" s="1" t="s">
        <v>21</v>
      </c>
      <c r="Q554" s="13">
        <f>TBL_Employees[[#This Row],[Annual Salary]]+TBL_Employees[[#This Row],[Annual Salary]]*TBL_Employees[[#This Row],[Bonus %]]</f>
        <v>51983</v>
      </c>
      <c r="R554">
        <f>TBL_Employees[[#This Row],[Annual Salary]]*TBL_Employees[[#This Row],[Bonus %]]</f>
        <v>0</v>
      </c>
      <c r="S554" s="9"/>
    </row>
    <row r="555" spans="1:19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t="str">
        <f>TEXT(TBL_Employees[[#This Row],[Hire Date]],"YYYY")</f>
        <v>2002</v>
      </c>
      <c r="J555" s="1">
        <v>37304</v>
      </c>
      <c r="K555" s="2">
        <v>179494</v>
      </c>
      <c r="L555" s="3">
        <v>0.2</v>
      </c>
      <c r="M555" t="s">
        <v>33</v>
      </c>
      <c r="N555" t="s">
        <v>80</v>
      </c>
      <c r="O555" t="str">
        <f>TEXT(TBL_Employees[[#This Row],[Exit Date]],"YYYY")</f>
        <v/>
      </c>
      <c r="P555" s="1" t="s">
        <v>21</v>
      </c>
      <c r="Q555" s="13">
        <f>TBL_Employees[[#This Row],[Annual Salary]]+TBL_Employees[[#This Row],[Annual Salary]]*TBL_Employees[[#This Row],[Bonus %]]</f>
        <v>215392.8</v>
      </c>
      <c r="R555">
        <f>TBL_Employees[[#This Row],[Annual Salary]]*TBL_Employees[[#This Row],[Bonus %]]</f>
        <v>35898.800000000003</v>
      </c>
      <c r="S555" s="9"/>
    </row>
    <row r="556" spans="1:19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t="str">
        <f>TEXT(TBL_Employees[[#This Row],[Hire Date]],"YYYY")</f>
        <v>2016</v>
      </c>
      <c r="J556" s="1">
        <v>42545</v>
      </c>
      <c r="K556" s="2">
        <v>68426</v>
      </c>
      <c r="L556" s="3">
        <v>0</v>
      </c>
      <c r="M556" t="s">
        <v>52</v>
      </c>
      <c r="N556" t="s">
        <v>66</v>
      </c>
      <c r="O556" t="str">
        <f>TEXT(TBL_Employees[[#This Row],[Exit Date]],"YYYY")</f>
        <v/>
      </c>
      <c r="P556" s="1" t="s">
        <v>21</v>
      </c>
      <c r="Q556" s="13">
        <f>TBL_Employees[[#This Row],[Annual Salary]]+TBL_Employees[[#This Row],[Annual Salary]]*TBL_Employees[[#This Row],[Bonus %]]</f>
        <v>68426</v>
      </c>
      <c r="R556">
        <f>TBL_Employees[[#This Row],[Annual Salary]]*TBL_Employees[[#This Row],[Bonus %]]</f>
        <v>0</v>
      </c>
      <c r="S556" s="9"/>
    </row>
    <row r="557" spans="1:19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t="str">
        <f>TEXT(TBL_Employees[[#This Row],[Hire Date]],"YYYY")</f>
        <v>2017</v>
      </c>
      <c r="J557" s="1">
        <v>42772</v>
      </c>
      <c r="K557" s="2">
        <v>144986</v>
      </c>
      <c r="L557" s="3">
        <v>0.12</v>
      </c>
      <c r="M557" t="s">
        <v>19</v>
      </c>
      <c r="N557" t="s">
        <v>39</v>
      </c>
      <c r="O557" t="str">
        <f>TEXT(TBL_Employees[[#This Row],[Exit Date]],"YYYY")</f>
        <v/>
      </c>
      <c r="P557" s="1" t="s">
        <v>21</v>
      </c>
      <c r="Q557" s="13">
        <f>TBL_Employees[[#This Row],[Annual Salary]]+TBL_Employees[[#This Row],[Annual Salary]]*TBL_Employees[[#This Row],[Bonus %]]</f>
        <v>162384.32000000001</v>
      </c>
      <c r="R557">
        <f>TBL_Employees[[#This Row],[Annual Salary]]*TBL_Employees[[#This Row],[Bonus %]]</f>
        <v>17398.32</v>
      </c>
      <c r="S557" s="9"/>
    </row>
    <row r="558" spans="1:19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t="str">
        <f>TEXT(TBL_Employees[[#This Row],[Hire Date]],"YYYY")</f>
        <v>2000</v>
      </c>
      <c r="J558" s="1">
        <v>36754</v>
      </c>
      <c r="K558" s="2">
        <v>60113</v>
      </c>
      <c r="L558" s="3">
        <v>0</v>
      </c>
      <c r="M558" t="s">
        <v>19</v>
      </c>
      <c r="N558" t="s">
        <v>20</v>
      </c>
      <c r="O558" t="str">
        <f>TEXT(TBL_Employees[[#This Row],[Exit Date]],"YYYY")</f>
        <v/>
      </c>
      <c r="P558" s="1" t="s">
        <v>21</v>
      </c>
      <c r="Q558" s="13">
        <f>TBL_Employees[[#This Row],[Annual Salary]]+TBL_Employees[[#This Row],[Annual Salary]]*TBL_Employees[[#This Row],[Bonus %]]</f>
        <v>60113</v>
      </c>
      <c r="R558">
        <f>TBL_Employees[[#This Row],[Annual Salary]]*TBL_Employees[[#This Row],[Bonus %]]</f>
        <v>0</v>
      </c>
      <c r="S558" s="9"/>
    </row>
    <row r="559" spans="1:19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t="str">
        <f>TEXT(TBL_Employees[[#This Row],[Hire Date]],"YYYY")</f>
        <v>2021</v>
      </c>
      <c r="J559" s="1">
        <v>44304</v>
      </c>
      <c r="K559" s="2">
        <v>50548</v>
      </c>
      <c r="L559" s="3">
        <v>0</v>
      </c>
      <c r="M559" t="s">
        <v>52</v>
      </c>
      <c r="N559" t="s">
        <v>53</v>
      </c>
      <c r="O559" t="str">
        <f>TEXT(TBL_Employees[[#This Row],[Exit Date]],"YYYY")</f>
        <v/>
      </c>
      <c r="P559" s="1" t="s">
        <v>21</v>
      </c>
      <c r="Q559" s="13">
        <f>TBL_Employees[[#This Row],[Annual Salary]]+TBL_Employees[[#This Row],[Annual Salary]]*TBL_Employees[[#This Row],[Bonus %]]</f>
        <v>50548</v>
      </c>
      <c r="R559">
        <f>TBL_Employees[[#This Row],[Annual Salary]]*TBL_Employees[[#This Row],[Bonus %]]</f>
        <v>0</v>
      </c>
      <c r="S559" s="9"/>
    </row>
    <row r="560" spans="1:19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t="str">
        <f>TEXT(TBL_Employees[[#This Row],[Hire Date]],"YYYY")</f>
        <v>2020</v>
      </c>
      <c r="J560" s="1">
        <v>43904</v>
      </c>
      <c r="K560" s="2">
        <v>68846</v>
      </c>
      <c r="L560" s="3">
        <v>0</v>
      </c>
      <c r="M560" t="s">
        <v>19</v>
      </c>
      <c r="N560" t="s">
        <v>20</v>
      </c>
      <c r="O560" t="str">
        <f>TEXT(TBL_Employees[[#This Row],[Exit Date]],"YYYY")</f>
        <v/>
      </c>
      <c r="P560" s="1" t="s">
        <v>21</v>
      </c>
      <c r="Q560" s="13">
        <f>TBL_Employees[[#This Row],[Annual Salary]]+TBL_Employees[[#This Row],[Annual Salary]]*TBL_Employees[[#This Row],[Bonus %]]</f>
        <v>68846</v>
      </c>
      <c r="R560">
        <f>TBL_Employees[[#This Row],[Annual Salary]]*TBL_Employees[[#This Row],[Bonus %]]</f>
        <v>0</v>
      </c>
      <c r="S560" s="9"/>
    </row>
    <row r="561" spans="1:19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t="str">
        <f>TEXT(TBL_Employees[[#This Row],[Hire Date]],"YYYY")</f>
        <v>2014</v>
      </c>
      <c r="J561" s="1">
        <v>41717</v>
      </c>
      <c r="K561" s="2">
        <v>90901</v>
      </c>
      <c r="L561" s="3">
        <v>0</v>
      </c>
      <c r="M561" t="s">
        <v>19</v>
      </c>
      <c r="N561" t="s">
        <v>63</v>
      </c>
      <c r="O561" t="str">
        <f>TEXT(TBL_Employees[[#This Row],[Exit Date]],"YYYY")</f>
        <v/>
      </c>
      <c r="P561" s="1" t="s">
        <v>21</v>
      </c>
      <c r="Q561" s="13">
        <f>TBL_Employees[[#This Row],[Annual Salary]]+TBL_Employees[[#This Row],[Annual Salary]]*TBL_Employees[[#This Row],[Bonus %]]</f>
        <v>90901</v>
      </c>
      <c r="R561">
        <f>TBL_Employees[[#This Row],[Annual Salary]]*TBL_Employees[[#This Row],[Bonus %]]</f>
        <v>0</v>
      </c>
      <c r="S561" s="9"/>
    </row>
    <row r="562" spans="1:19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t="str">
        <f>TEXT(TBL_Employees[[#This Row],[Hire Date]],"YYYY")</f>
        <v>2012</v>
      </c>
      <c r="J562" s="1">
        <v>41155</v>
      </c>
      <c r="K562" s="2">
        <v>102033</v>
      </c>
      <c r="L562" s="3">
        <v>0.08</v>
      </c>
      <c r="M562" t="s">
        <v>19</v>
      </c>
      <c r="N562" t="s">
        <v>25</v>
      </c>
      <c r="O562" t="str">
        <f>TEXT(TBL_Employees[[#This Row],[Exit Date]],"YYYY")</f>
        <v/>
      </c>
      <c r="P562" s="1" t="s">
        <v>21</v>
      </c>
      <c r="Q562" s="13">
        <f>TBL_Employees[[#This Row],[Annual Salary]]+TBL_Employees[[#This Row],[Annual Salary]]*TBL_Employees[[#This Row],[Bonus %]]</f>
        <v>110195.64</v>
      </c>
      <c r="R562">
        <f>TBL_Employees[[#This Row],[Annual Salary]]*TBL_Employees[[#This Row],[Bonus %]]</f>
        <v>8162.64</v>
      </c>
      <c r="S562" s="9"/>
    </row>
    <row r="563" spans="1:19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t="str">
        <f>TEXT(TBL_Employees[[#This Row],[Hire Date]],"YYYY")</f>
        <v>2021</v>
      </c>
      <c r="J563" s="1">
        <v>44219</v>
      </c>
      <c r="K563" s="2">
        <v>151783</v>
      </c>
      <c r="L563" s="3">
        <v>0.26</v>
      </c>
      <c r="M563" t="s">
        <v>19</v>
      </c>
      <c r="N563" t="s">
        <v>63</v>
      </c>
      <c r="O563" t="str">
        <f>TEXT(TBL_Employees[[#This Row],[Exit Date]],"YYYY")</f>
        <v/>
      </c>
      <c r="P563" s="1" t="s">
        <v>21</v>
      </c>
      <c r="Q563" s="13">
        <f>TBL_Employees[[#This Row],[Annual Salary]]+TBL_Employees[[#This Row],[Annual Salary]]*TBL_Employees[[#This Row],[Bonus %]]</f>
        <v>191246.58000000002</v>
      </c>
      <c r="R563">
        <f>TBL_Employees[[#This Row],[Annual Salary]]*TBL_Employees[[#This Row],[Bonus %]]</f>
        <v>39463.58</v>
      </c>
      <c r="S563" s="9"/>
    </row>
    <row r="564" spans="1:19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t="str">
        <f>TEXT(TBL_Employees[[#This Row],[Hire Date]],"YYYY")</f>
        <v>2018</v>
      </c>
      <c r="J564" s="1">
        <v>43441</v>
      </c>
      <c r="K564" s="2">
        <v>170164</v>
      </c>
      <c r="L564" s="3">
        <v>0.17</v>
      </c>
      <c r="M564" t="s">
        <v>19</v>
      </c>
      <c r="N564" t="s">
        <v>25</v>
      </c>
      <c r="O564" t="str">
        <f>TEXT(TBL_Employees[[#This Row],[Exit Date]],"YYYY")</f>
        <v/>
      </c>
      <c r="P564" s="1" t="s">
        <v>21</v>
      </c>
      <c r="Q564" s="13">
        <f>TBL_Employees[[#This Row],[Annual Salary]]+TBL_Employees[[#This Row],[Annual Salary]]*TBL_Employees[[#This Row],[Bonus %]]</f>
        <v>199091.88</v>
      </c>
      <c r="R564">
        <f>TBL_Employees[[#This Row],[Annual Salary]]*TBL_Employees[[#This Row],[Bonus %]]</f>
        <v>28927.88</v>
      </c>
      <c r="S564" s="9"/>
    </row>
    <row r="565" spans="1:19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t="str">
        <f>TEXT(TBL_Employees[[#This Row],[Hire Date]],"YYYY")</f>
        <v>2014</v>
      </c>
      <c r="J565" s="1">
        <v>41690</v>
      </c>
      <c r="K565" s="2">
        <v>155905</v>
      </c>
      <c r="L565" s="3">
        <v>0.14000000000000001</v>
      </c>
      <c r="M565" t="s">
        <v>19</v>
      </c>
      <c r="N565" t="s">
        <v>39</v>
      </c>
      <c r="O565" t="str">
        <f>TEXT(TBL_Employees[[#This Row],[Exit Date]],"YYYY")</f>
        <v/>
      </c>
      <c r="P565" s="1" t="s">
        <v>21</v>
      </c>
      <c r="Q565" s="13">
        <f>TBL_Employees[[#This Row],[Annual Salary]]+TBL_Employees[[#This Row],[Annual Salary]]*TBL_Employees[[#This Row],[Bonus %]]</f>
        <v>177731.7</v>
      </c>
      <c r="R565">
        <f>TBL_Employees[[#This Row],[Annual Salary]]*TBL_Employees[[#This Row],[Bonus %]]</f>
        <v>21826.7</v>
      </c>
      <c r="S565" s="9"/>
    </row>
    <row r="566" spans="1:19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t="str">
        <f>TEXT(TBL_Employees[[#This Row],[Hire Date]],"YYYY")</f>
        <v>2016</v>
      </c>
      <c r="J566" s="1">
        <v>42721</v>
      </c>
      <c r="K566" s="2">
        <v>50733</v>
      </c>
      <c r="L566" s="3">
        <v>0</v>
      </c>
      <c r="M566" t="s">
        <v>19</v>
      </c>
      <c r="N566" t="s">
        <v>45</v>
      </c>
      <c r="O566" t="str">
        <f>TEXT(TBL_Employees[[#This Row],[Exit Date]],"YYYY")</f>
        <v/>
      </c>
      <c r="P566" s="1" t="s">
        <v>21</v>
      </c>
      <c r="Q566" s="13">
        <f>TBL_Employees[[#This Row],[Annual Salary]]+TBL_Employees[[#This Row],[Annual Salary]]*TBL_Employees[[#This Row],[Bonus %]]</f>
        <v>50733</v>
      </c>
      <c r="R566">
        <f>TBL_Employees[[#This Row],[Annual Salary]]*TBL_Employees[[#This Row],[Bonus %]]</f>
        <v>0</v>
      </c>
      <c r="S566" s="9"/>
    </row>
    <row r="567" spans="1:19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t="str">
        <f>TEXT(TBL_Employees[[#This Row],[Hire Date]],"YYYY")</f>
        <v>2017</v>
      </c>
      <c r="J567" s="1">
        <v>42761</v>
      </c>
      <c r="K567" s="2">
        <v>88663</v>
      </c>
      <c r="L567" s="3">
        <v>0</v>
      </c>
      <c r="M567" t="s">
        <v>19</v>
      </c>
      <c r="N567" t="s">
        <v>39</v>
      </c>
      <c r="O567" t="str">
        <f>TEXT(TBL_Employees[[#This Row],[Exit Date]],"YYYY")</f>
        <v/>
      </c>
      <c r="P567" s="1" t="s">
        <v>21</v>
      </c>
      <c r="Q567" s="13">
        <f>TBL_Employees[[#This Row],[Annual Salary]]+TBL_Employees[[#This Row],[Annual Salary]]*TBL_Employees[[#This Row],[Bonus %]]</f>
        <v>88663</v>
      </c>
      <c r="R567">
        <f>TBL_Employees[[#This Row],[Annual Salary]]*TBL_Employees[[#This Row],[Bonus %]]</f>
        <v>0</v>
      </c>
      <c r="S567" s="9"/>
    </row>
    <row r="568" spans="1:19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t="str">
        <f>TEXT(TBL_Employees[[#This Row],[Hire Date]],"YYYY")</f>
        <v>1992</v>
      </c>
      <c r="J568" s="1">
        <v>33890</v>
      </c>
      <c r="K568" s="2">
        <v>88213</v>
      </c>
      <c r="L568" s="3">
        <v>0</v>
      </c>
      <c r="M568" t="s">
        <v>33</v>
      </c>
      <c r="N568" t="s">
        <v>80</v>
      </c>
      <c r="O568" t="str">
        <f>TEXT(TBL_Employees[[#This Row],[Exit Date]],"YYYY")</f>
        <v/>
      </c>
      <c r="P568" s="1" t="s">
        <v>21</v>
      </c>
      <c r="Q568" s="13">
        <f>TBL_Employees[[#This Row],[Annual Salary]]+TBL_Employees[[#This Row],[Annual Salary]]*TBL_Employees[[#This Row],[Bonus %]]</f>
        <v>88213</v>
      </c>
      <c r="R568">
        <f>TBL_Employees[[#This Row],[Annual Salary]]*TBL_Employees[[#This Row],[Bonus %]]</f>
        <v>0</v>
      </c>
      <c r="S568" s="9"/>
    </row>
    <row r="569" spans="1:19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t="str">
        <f>TEXT(TBL_Employees[[#This Row],[Hire Date]],"YYYY")</f>
        <v>2021</v>
      </c>
      <c r="J569" s="1">
        <v>44410</v>
      </c>
      <c r="K569" s="2">
        <v>67130</v>
      </c>
      <c r="L569" s="3">
        <v>0</v>
      </c>
      <c r="M569" t="s">
        <v>19</v>
      </c>
      <c r="N569" t="s">
        <v>45</v>
      </c>
      <c r="O569" t="str">
        <f>TEXT(TBL_Employees[[#This Row],[Exit Date]],"YYYY")</f>
        <v/>
      </c>
      <c r="P569" s="1" t="s">
        <v>21</v>
      </c>
      <c r="Q569" s="13">
        <f>TBL_Employees[[#This Row],[Annual Salary]]+TBL_Employees[[#This Row],[Annual Salary]]*TBL_Employees[[#This Row],[Bonus %]]</f>
        <v>67130</v>
      </c>
      <c r="R569">
        <f>TBL_Employees[[#This Row],[Annual Salary]]*TBL_Employees[[#This Row],[Bonus %]]</f>
        <v>0</v>
      </c>
      <c r="S569" s="9"/>
    </row>
    <row r="570" spans="1:19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t="str">
        <f>TEXT(TBL_Employees[[#This Row],[Hire Date]],"YYYY")</f>
        <v>2015</v>
      </c>
      <c r="J570" s="1">
        <v>42285</v>
      </c>
      <c r="K570" s="2">
        <v>94876</v>
      </c>
      <c r="L570" s="3">
        <v>0</v>
      </c>
      <c r="M570" t="s">
        <v>19</v>
      </c>
      <c r="N570" t="s">
        <v>45</v>
      </c>
      <c r="O570" t="str">
        <f>TEXT(TBL_Employees[[#This Row],[Exit Date]],"YYYY")</f>
        <v/>
      </c>
      <c r="P570" s="1" t="s">
        <v>21</v>
      </c>
      <c r="Q570" s="13">
        <f>TBL_Employees[[#This Row],[Annual Salary]]+TBL_Employees[[#This Row],[Annual Salary]]*TBL_Employees[[#This Row],[Bonus %]]</f>
        <v>94876</v>
      </c>
      <c r="R570">
        <f>TBL_Employees[[#This Row],[Annual Salary]]*TBL_Employees[[#This Row],[Bonus %]]</f>
        <v>0</v>
      </c>
      <c r="S570" s="9"/>
    </row>
    <row r="571" spans="1:19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t="str">
        <f>TEXT(TBL_Employees[[#This Row],[Hire Date]],"YYYY")</f>
        <v>1994</v>
      </c>
      <c r="J571" s="1">
        <v>34616</v>
      </c>
      <c r="K571" s="2">
        <v>98230</v>
      </c>
      <c r="L571" s="3">
        <v>0</v>
      </c>
      <c r="M571" t="s">
        <v>19</v>
      </c>
      <c r="N571" t="s">
        <v>45</v>
      </c>
      <c r="O571" t="str">
        <f>TEXT(TBL_Employees[[#This Row],[Exit Date]],"YYYY")</f>
        <v/>
      </c>
      <c r="P571" s="1" t="s">
        <v>21</v>
      </c>
      <c r="Q571" s="13">
        <f>TBL_Employees[[#This Row],[Annual Salary]]+TBL_Employees[[#This Row],[Annual Salary]]*TBL_Employees[[#This Row],[Bonus %]]</f>
        <v>98230</v>
      </c>
      <c r="R571">
        <f>TBL_Employees[[#This Row],[Annual Salary]]*TBL_Employees[[#This Row],[Bonus %]]</f>
        <v>0</v>
      </c>
      <c r="S571" s="9"/>
    </row>
    <row r="572" spans="1:19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t="str">
        <f>TEXT(TBL_Employees[[#This Row],[Hire Date]],"YYYY")</f>
        <v>2018</v>
      </c>
      <c r="J572" s="1">
        <v>43448</v>
      </c>
      <c r="K572" s="2">
        <v>96757</v>
      </c>
      <c r="L572" s="3">
        <v>0</v>
      </c>
      <c r="M572" t="s">
        <v>19</v>
      </c>
      <c r="N572" t="s">
        <v>29</v>
      </c>
      <c r="O572" t="str">
        <f>TEXT(TBL_Employees[[#This Row],[Exit Date]],"YYYY")</f>
        <v/>
      </c>
      <c r="P572" s="1" t="s">
        <v>21</v>
      </c>
      <c r="Q572" s="13">
        <f>TBL_Employees[[#This Row],[Annual Salary]]+TBL_Employees[[#This Row],[Annual Salary]]*TBL_Employees[[#This Row],[Bonus %]]</f>
        <v>96757</v>
      </c>
      <c r="R572">
        <f>TBL_Employees[[#This Row],[Annual Salary]]*TBL_Employees[[#This Row],[Bonus %]]</f>
        <v>0</v>
      </c>
      <c r="S572" s="9"/>
    </row>
    <row r="573" spans="1:19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t="str">
        <f>TEXT(TBL_Employees[[#This Row],[Hire Date]],"YYYY")</f>
        <v>2020</v>
      </c>
      <c r="J573" s="1">
        <v>44015</v>
      </c>
      <c r="K573" s="2">
        <v>51513</v>
      </c>
      <c r="L573" s="3">
        <v>0</v>
      </c>
      <c r="M573" t="s">
        <v>19</v>
      </c>
      <c r="N573" t="s">
        <v>29</v>
      </c>
      <c r="O573" t="str">
        <f>TEXT(TBL_Employees[[#This Row],[Exit Date]],"YYYY")</f>
        <v/>
      </c>
      <c r="P573" s="1" t="s">
        <v>21</v>
      </c>
      <c r="Q573" s="13">
        <f>TBL_Employees[[#This Row],[Annual Salary]]+TBL_Employees[[#This Row],[Annual Salary]]*TBL_Employees[[#This Row],[Bonus %]]</f>
        <v>51513</v>
      </c>
      <c r="R573">
        <f>TBL_Employees[[#This Row],[Annual Salary]]*TBL_Employees[[#This Row],[Bonus %]]</f>
        <v>0</v>
      </c>
      <c r="S573" s="9"/>
    </row>
    <row r="574" spans="1:19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t="str">
        <f>TEXT(TBL_Employees[[#This Row],[Hire Date]],"YYYY")</f>
        <v>2007</v>
      </c>
      <c r="J574" s="1">
        <v>39109</v>
      </c>
      <c r="K574" s="2">
        <v>234311</v>
      </c>
      <c r="L574" s="3">
        <v>0.37</v>
      </c>
      <c r="M574" t="s">
        <v>19</v>
      </c>
      <c r="N574" t="s">
        <v>45</v>
      </c>
      <c r="O574" t="str">
        <f>TEXT(TBL_Employees[[#This Row],[Exit Date]],"YYYY")</f>
        <v/>
      </c>
      <c r="P574" s="1" t="s">
        <v>21</v>
      </c>
      <c r="Q574" s="13">
        <f>TBL_Employees[[#This Row],[Annual Salary]]+TBL_Employees[[#This Row],[Annual Salary]]*TBL_Employees[[#This Row],[Bonus %]]</f>
        <v>321006.07</v>
      </c>
      <c r="R574">
        <f>TBL_Employees[[#This Row],[Annual Salary]]*TBL_Employees[[#This Row],[Bonus %]]</f>
        <v>86695.069999999992</v>
      </c>
      <c r="S574" s="9"/>
    </row>
    <row r="575" spans="1:19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t="str">
        <f>TEXT(TBL_Employees[[#This Row],[Hire Date]],"YYYY")</f>
        <v>2011</v>
      </c>
      <c r="J575" s="1">
        <v>40685</v>
      </c>
      <c r="K575" s="2">
        <v>152353</v>
      </c>
      <c r="L575" s="3">
        <v>0.14000000000000001</v>
      </c>
      <c r="M575" t="s">
        <v>19</v>
      </c>
      <c r="N575" t="s">
        <v>63</v>
      </c>
      <c r="O575" t="str">
        <f>TEXT(TBL_Employees[[#This Row],[Exit Date]],"YYYY")</f>
        <v/>
      </c>
      <c r="P575" s="1" t="s">
        <v>21</v>
      </c>
      <c r="Q575" s="13">
        <f>TBL_Employees[[#This Row],[Annual Salary]]+TBL_Employees[[#This Row],[Annual Salary]]*TBL_Employees[[#This Row],[Bonus %]]</f>
        <v>173682.42</v>
      </c>
      <c r="R575">
        <f>TBL_Employees[[#This Row],[Annual Salary]]*TBL_Employees[[#This Row],[Bonus %]]</f>
        <v>21329.420000000002</v>
      </c>
      <c r="S575" s="9"/>
    </row>
    <row r="576" spans="1:19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t="str">
        <f>TEXT(TBL_Employees[[#This Row],[Hire Date]],"YYYY")</f>
        <v>2010</v>
      </c>
      <c r="J576" s="1">
        <v>40389</v>
      </c>
      <c r="K576" s="2">
        <v>124774</v>
      </c>
      <c r="L576" s="3">
        <v>0.12</v>
      </c>
      <c r="M576" t="s">
        <v>19</v>
      </c>
      <c r="N576" t="s">
        <v>39</v>
      </c>
      <c r="O576" t="str">
        <f>TEXT(TBL_Employees[[#This Row],[Exit Date]],"YYYY")</f>
        <v/>
      </c>
      <c r="P576" s="1" t="s">
        <v>21</v>
      </c>
      <c r="Q576" s="13">
        <f>TBL_Employees[[#This Row],[Annual Salary]]+TBL_Employees[[#This Row],[Annual Salary]]*TBL_Employees[[#This Row],[Bonus %]]</f>
        <v>139746.88</v>
      </c>
      <c r="R576">
        <f>TBL_Employees[[#This Row],[Annual Salary]]*TBL_Employees[[#This Row],[Bonus %]]</f>
        <v>14972.88</v>
      </c>
      <c r="S576" s="9"/>
    </row>
    <row r="577" spans="1:19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t="str">
        <f>TEXT(TBL_Employees[[#This Row],[Hire Date]],"YYYY")</f>
        <v>2010</v>
      </c>
      <c r="J577" s="1">
        <v>40434</v>
      </c>
      <c r="K577" s="2">
        <v>157070</v>
      </c>
      <c r="L577" s="3">
        <v>0.28000000000000003</v>
      </c>
      <c r="M577" t="s">
        <v>33</v>
      </c>
      <c r="N577" t="s">
        <v>80</v>
      </c>
      <c r="O577" t="str">
        <f>TEXT(TBL_Employees[[#This Row],[Exit Date]],"YYYY")</f>
        <v/>
      </c>
      <c r="P577" s="1" t="s">
        <v>21</v>
      </c>
      <c r="Q577" s="13">
        <f>TBL_Employees[[#This Row],[Annual Salary]]+TBL_Employees[[#This Row],[Annual Salary]]*TBL_Employees[[#This Row],[Bonus %]]</f>
        <v>201049.60000000001</v>
      </c>
      <c r="R577">
        <f>TBL_Employees[[#This Row],[Annual Salary]]*TBL_Employees[[#This Row],[Bonus %]]</f>
        <v>43979.600000000006</v>
      </c>
      <c r="S577" s="9"/>
    </row>
    <row r="578" spans="1:19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t="str">
        <f>TEXT(TBL_Employees[[#This Row],[Hire Date]],"YYYY")</f>
        <v>2019</v>
      </c>
      <c r="J578" s="1">
        <v>43685</v>
      </c>
      <c r="K578" s="2">
        <v>130133</v>
      </c>
      <c r="L578" s="3">
        <v>0.15</v>
      </c>
      <c r="M578" t="s">
        <v>19</v>
      </c>
      <c r="N578" t="s">
        <v>25</v>
      </c>
      <c r="O578" t="str">
        <f>TEXT(TBL_Employees[[#This Row],[Exit Date]],"YYYY")</f>
        <v>2022</v>
      </c>
      <c r="P578" s="1">
        <v>44699</v>
      </c>
      <c r="Q578" s="13">
        <f>TBL_Employees[[#This Row],[Annual Salary]]+TBL_Employees[[#This Row],[Annual Salary]]*TBL_Employees[[#This Row],[Bonus %]]</f>
        <v>149652.95000000001</v>
      </c>
      <c r="R578">
        <f>TBL_Employees[[#This Row],[Annual Salary]]*TBL_Employees[[#This Row],[Bonus %]]</f>
        <v>19519.95</v>
      </c>
      <c r="S578" s="9"/>
    </row>
    <row r="579" spans="1:19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t="str">
        <f>TEXT(TBL_Employees[[#This Row],[Hire Date]],"YYYY")</f>
        <v>2019</v>
      </c>
      <c r="J579" s="1">
        <v>43729</v>
      </c>
      <c r="K579" s="2">
        <v>108780</v>
      </c>
      <c r="L579" s="3">
        <v>0.06</v>
      </c>
      <c r="M579" t="s">
        <v>33</v>
      </c>
      <c r="N579" t="s">
        <v>74</v>
      </c>
      <c r="O579" t="str">
        <f>TEXT(TBL_Employees[[#This Row],[Exit Date]],"YYYY")</f>
        <v/>
      </c>
      <c r="P579" s="1" t="s">
        <v>21</v>
      </c>
      <c r="Q579" s="13">
        <f>TBL_Employees[[#This Row],[Annual Salary]]+TBL_Employees[[#This Row],[Annual Salary]]*TBL_Employees[[#This Row],[Bonus %]]</f>
        <v>115306.8</v>
      </c>
      <c r="R579">
        <f>TBL_Employees[[#This Row],[Annual Salary]]*TBL_Employees[[#This Row],[Bonus %]]</f>
        <v>6526.8</v>
      </c>
      <c r="S579" s="9"/>
    </row>
    <row r="580" spans="1:19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t="str">
        <f>TEXT(TBL_Employees[[#This Row],[Hire Date]],"YYYY")</f>
        <v>2020</v>
      </c>
      <c r="J580" s="1">
        <v>44125</v>
      </c>
      <c r="K580" s="2">
        <v>151853</v>
      </c>
      <c r="L580" s="3">
        <v>0.16</v>
      </c>
      <c r="M580" t="s">
        <v>33</v>
      </c>
      <c r="N580" t="s">
        <v>34</v>
      </c>
      <c r="O580" t="str">
        <f>TEXT(TBL_Employees[[#This Row],[Exit Date]],"YYYY")</f>
        <v/>
      </c>
      <c r="P580" s="1" t="s">
        <v>21</v>
      </c>
      <c r="Q580" s="13">
        <f>TBL_Employees[[#This Row],[Annual Salary]]+TBL_Employees[[#This Row],[Annual Salary]]*TBL_Employees[[#This Row],[Bonus %]]</f>
        <v>176149.48</v>
      </c>
      <c r="R580">
        <f>TBL_Employees[[#This Row],[Annual Salary]]*TBL_Employees[[#This Row],[Bonus %]]</f>
        <v>24296.48</v>
      </c>
      <c r="S580" s="9"/>
    </row>
    <row r="581" spans="1:19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t="str">
        <f>TEXT(TBL_Employees[[#This Row],[Hire Date]],"YYYY")</f>
        <v>2006</v>
      </c>
      <c r="J581" s="1">
        <v>38977</v>
      </c>
      <c r="K581" s="2">
        <v>64669</v>
      </c>
      <c r="L581" s="3">
        <v>0</v>
      </c>
      <c r="M581" t="s">
        <v>33</v>
      </c>
      <c r="N581" t="s">
        <v>80</v>
      </c>
      <c r="O581" t="str">
        <f>TEXT(TBL_Employees[[#This Row],[Exit Date]],"YYYY")</f>
        <v/>
      </c>
      <c r="P581" s="1" t="s">
        <v>21</v>
      </c>
      <c r="Q581" s="13">
        <f>TBL_Employees[[#This Row],[Annual Salary]]+TBL_Employees[[#This Row],[Annual Salary]]*TBL_Employees[[#This Row],[Bonus %]]</f>
        <v>64669</v>
      </c>
      <c r="R581">
        <f>TBL_Employees[[#This Row],[Annual Salary]]*TBL_Employees[[#This Row],[Bonus %]]</f>
        <v>0</v>
      </c>
      <c r="S581" s="9"/>
    </row>
    <row r="582" spans="1:19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t="str">
        <f>TEXT(TBL_Employees[[#This Row],[Hire Date]],"YYYY")</f>
        <v>2008</v>
      </c>
      <c r="J582" s="1">
        <v>39568</v>
      </c>
      <c r="K582" s="2">
        <v>69352</v>
      </c>
      <c r="L582" s="3">
        <v>0</v>
      </c>
      <c r="M582" t="s">
        <v>52</v>
      </c>
      <c r="N582" t="s">
        <v>66</v>
      </c>
      <c r="O582" t="str">
        <f>TEXT(TBL_Employees[[#This Row],[Exit Date]],"YYYY")</f>
        <v/>
      </c>
      <c r="P582" s="1" t="s">
        <v>21</v>
      </c>
      <c r="Q582" s="13">
        <f>TBL_Employees[[#This Row],[Annual Salary]]+TBL_Employees[[#This Row],[Annual Salary]]*TBL_Employees[[#This Row],[Bonus %]]</f>
        <v>69352</v>
      </c>
      <c r="R582">
        <f>TBL_Employees[[#This Row],[Annual Salary]]*TBL_Employees[[#This Row],[Bonus %]]</f>
        <v>0</v>
      </c>
      <c r="S582" s="9"/>
    </row>
    <row r="583" spans="1:19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t="str">
        <f>TEXT(TBL_Employees[[#This Row],[Hire Date]],"YYYY")</f>
        <v>2001</v>
      </c>
      <c r="J583" s="1">
        <v>37181</v>
      </c>
      <c r="K583" s="2">
        <v>74631</v>
      </c>
      <c r="L583" s="3">
        <v>0</v>
      </c>
      <c r="M583" t="s">
        <v>33</v>
      </c>
      <c r="N583" t="s">
        <v>80</v>
      </c>
      <c r="O583" t="str">
        <f>TEXT(TBL_Employees[[#This Row],[Exit Date]],"YYYY")</f>
        <v/>
      </c>
      <c r="P583" s="1" t="s">
        <v>21</v>
      </c>
      <c r="Q583" s="13">
        <f>TBL_Employees[[#This Row],[Annual Salary]]+TBL_Employees[[#This Row],[Annual Salary]]*TBL_Employees[[#This Row],[Bonus %]]</f>
        <v>74631</v>
      </c>
      <c r="R583">
        <f>TBL_Employees[[#This Row],[Annual Salary]]*TBL_Employees[[#This Row],[Bonus %]]</f>
        <v>0</v>
      </c>
      <c r="S583" s="9"/>
    </row>
    <row r="584" spans="1:19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t="str">
        <f>TEXT(TBL_Employees[[#This Row],[Hire Date]],"YYYY")</f>
        <v>2012</v>
      </c>
      <c r="J584" s="1">
        <v>41028</v>
      </c>
      <c r="K584" s="2">
        <v>96441</v>
      </c>
      <c r="L584" s="3">
        <v>0</v>
      </c>
      <c r="M584" t="s">
        <v>52</v>
      </c>
      <c r="N584" t="s">
        <v>53</v>
      </c>
      <c r="O584" t="str">
        <f>TEXT(TBL_Employees[[#This Row],[Exit Date]],"YYYY")</f>
        <v/>
      </c>
      <c r="P584" s="1" t="s">
        <v>21</v>
      </c>
      <c r="Q584" s="13">
        <f>TBL_Employees[[#This Row],[Annual Salary]]+TBL_Employees[[#This Row],[Annual Salary]]*TBL_Employees[[#This Row],[Bonus %]]</f>
        <v>96441</v>
      </c>
      <c r="R584">
        <f>TBL_Employees[[#This Row],[Annual Salary]]*TBL_Employees[[#This Row],[Bonus %]]</f>
        <v>0</v>
      </c>
      <c r="S584" s="9"/>
    </row>
    <row r="585" spans="1:19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t="str">
        <f>TEXT(TBL_Employees[[#This Row],[Hire Date]],"YYYY")</f>
        <v>2011</v>
      </c>
      <c r="J585" s="1">
        <v>40836</v>
      </c>
      <c r="K585" s="2">
        <v>114250</v>
      </c>
      <c r="L585" s="3">
        <v>0.14000000000000001</v>
      </c>
      <c r="M585" t="s">
        <v>33</v>
      </c>
      <c r="N585" t="s">
        <v>34</v>
      </c>
      <c r="O585" t="str">
        <f>TEXT(TBL_Employees[[#This Row],[Exit Date]],"YYYY")</f>
        <v/>
      </c>
      <c r="P585" s="1" t="s">
        <v>21</v>
      </c>
      <c r="Q585" s="13">
        <f>TBL_Employees[[#This Row],[Annual Salary]]+TBL_Employees[[#This Row],[Annual Salary]]*TBL_Employees[[#This Row],[Bonus %]]</f>
        <v>130245</v>
      </c>
      <c r="R585">
        <f>TBL_Employees[[#This Row],[Annual Salary]]*TBL_Employees[[#This Row],[Bonus %]]</f>
        <v>15995.000000000002</v>
      </c>
      <c r="S585" s="9"/>
    </row>
    <row r="586" spans="1:19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t="str">
        <f>TEXT(TBL_Employees[[#This Row],[Hire Date]],"YYYY")</f>
        <v>2020</v>
      </c>
      <c r="J586" s="1">
        <v>44192</v>
      </c>
      <c r="K586" s="2">
        <v>70165</v>
      </c>
      <c r="L586" s="3">
        <v>7.0000000000000007E-2</v>
      </c>
      <c r="M586" t="s">
        <v>52</v>
      </c>
      <c r="N586" t="s">
        <v>81</v>
      </c>
      <c r="O586" t="str">
        <f>TEXT(TBL_Employees[[#This Row],[Exit Date]],"YYYY")</f>
        <v/>
      </c>
      <c r="P586" s="1" t="s">
        <v>21</v>
      </c>
      <c r="Q586" s="13">
        <f>TBL_Employees[[#This Row],[Annual Salary]]+TBL_Employees[[#This Row],[Annual Salary]]*TBL_Employees[[#This Row],[Bonus %]]</f>
        <v>75076.55</v>
      </c>
      <c r="R586">
        <f>TBL_Employees[[#This Row],[Annual Salary]]*TBL_Employees[[#This Row],[Bonus %]]</f>
        <v>4911.55</v>
      </c>
      <c r="S586" s="9"/>
    </row>
    <row r="587" spans="1:19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t="str">
        <f>TEXT(TBL_Employees[[#This Row],[Hire Date]],"YYYY")</f>
        <v>2000</v>
      </c>
      <c r="J587" s="1">
        <v>36554</v>
      </c>
      <c r="K587" s="2">
        <v>109059</v>
      </c>
      <c r="L587" s="3">
        <v>7.0000000000000007E-2</v>
      </c>
      <c r="M587" t="s">
        <v>33</v>
      </c>
      <c r="N587" t="s">
        <v>34</v>
      </c>
      <c r="O587" t="str">
        <f>TEXT(TBL_Employees[[#This Row],[Exit Date]],"YYYY")</f>
        <v/>
      </c>
      <c r="P587" s="1" t="s">
        <v>21</v>
      </c>
      <c r="Q587" s="13">
        <f>TBL_Employees[[#This Row],[Annual Salary]]+TBL_Employees[[#This Row],[Annual Salary]]*TBL_Employees[[#This Row],[Bonus %]]</f>
        <v>116693.13</v>
      </c>
      <c r="R587">
        <f>TBL_Employees[[#This Row],[Annual Salary]]*TBL_Employees[[#This Row],[Bonus %]]</f>
        <v>7634.130000000001</v>
      </c>
      <c r="S587" s="9"/>
    </row>
    <row r="588" spans="1:19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t="str">
        <f>TEXT(TBL_Employees[[#This Row],[Hire Date]],"YYYY")</f>
        <v>2015</v>
      </c>
      <c r="J588" s="1">
        <v>42322</v>
      </c>
      <c r="K588" s="2">
        <v>77442</v>
      </c>
      <c r="L588" s="3">
        <v>0</v>
      </c>
      <c r="M588" t="s">
        <v>19</v>
      </c>
      <c r="N588" t="s">
        <v>29</v>
      </c>
      <c r="O588" t="str">
        <f>TEXT(TBL_Employees[[#This Row],[Exit Date]],"YYYY")</f>
        <v/>
      </c>
      <c r="P588" s="1" t="s">
        <v>21</v>
      </c>
      <c r="Q588" s="13">
        <f>TBL_Employees[[#This Row],[Annual Salary]]+TBL_Employees[[#This Row],[Annual Salary]]*TBL_Employees[[#This Row],[Bonus %]]</f>
        <v>77442</v>
      </c>
      <c r="R588">
        <f>TBL_Employees[[#This Row],[Annual Salary]]*TBL_Employees[[#This Row],[Bonus %]]</f>
        <v>0</v>
      </c>
      <c r="S588" s="9"/>
    </row>
    <row r="589" spans="1:19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t="str">
        <f>TEXT(TBL_Employees[[#This Row],[Hire Date]],"YYYY")</f>
        <v>2012</v>
      </c>
      <c r="J589" s="1">
        <v>41066</v>
      </c>
      <c r="K589" s="2">
        <v>72126</v>
      </c>
      <c r="L589" s="3">
        <v>0</v>
      </c>
      <c r="M589" t="s">
        <v>52</v>
      </c>
      <c r="N589" t="s">
        <v>81</v>
      </c>
      <c r="O589" t="str">
        <f>TEXT(TBL_Employees[[#This Row],[Exit Date]],"YYYY")</f>
        <v/>
      </c>
      <c r="P589" s="1" t="s">
        <v>21</v>
      </c>
      <c r="Q589" s="13">
        <f>TBL_Employees[[#This Row],[Annual Salary]]+TBL_Employees[[#This Row],[Annual Salary]]*TBL_Employees[[#This Row],[Bonus %]]</f>
        <v>72126</v>
      </c>
      <c r="R589">
        <f>TBL_Employees[[#This Row],[Annual Salary]]*TBL_Employees[[#This Row],[Bonus %]]</f>
        <v>0</v>
      </c>
      <c r="S589" s="9"/>
    </row>
    <row r="590" spans="1:19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t="str">
        <f>TEXT(TBL_Employees[[#This Row],[Hire Date]],"YYYY")</f>
        <v>2013</v>
      </c>
      <c r="J590" s="1">
        <v>41565</v>
      </c>
      <c r="K590" s="2">
        <v>70334</v>
      </c>
      <c r="L590" s="3">
        <v>0</v>
      </c>
      <c r="M590" t="s">
        <v>19</v>
      </c>
      <c r="N590" t="s">
        <v>45</v>
      </c>
      <c r="O590" t="str">
        <f>TEXT(TBL_Employees[[#This Row],[Exit Date]],"YYYY")</f>
        <v/>
      </c>
      <c r="P590" s="1" t="s">
        <v>21</v>
      </c>
      <c r="Q590" s="13">
        <f>TBL_Employees[[#This Row],[Annual Salary]]+TBL_Employees[[#This Row],[Annual Salary]]*TBL_Employees[[#This Row],[Bonus %]]</f>
        <v>70334</v>
      </c>
      <c r="R590">
        <f>TBL_Employees[[#This Row],[Annual Salary]]*TBL_Employees[[#This Row],[Bonus %]]</f>
        <v>0</v>
      </c>
      <c r="S590" s="9"/>
    </row>
    <row r="591" spans="1:19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t="str">
        <f>TEXT(TBL_Employees[[#This Row],[Hire Date]],"YYYY")</f>
        <v>2009</v>
      </c>
      <c r="J591" s="1">
        <v>40170</v>
      </c>
      <c r="K591" s="2">
        <v>78006</v>
      </c>
      <c r="L591" s="3">
        <v>0</v>
      </c>
      <c r="M591" t="s">
        <v>19</v>
      </c>
      <c r="N591" t="s">
        <v>45</v>
      </c>
      <c r="O591" t="str">
        <f>TEXT(TBL_Employees[[#This Row],[Exit Date]],"YYYY")</f>
        <v/>
      </c>
      <c r="P591" s="1" t="s">
        <v>21</v>
      </c>
      <c r="Q591" s="13">
        <f>TBL_Employees[[#This Row],[Annual Salary]]+TBL_Employees[[#This Row],[Annual Salary]]*TBL_Employees[[#This Row],[Bonus %]]</f>
        <v>78006</v>
      </c>
      <c r="R591">
        <f>TBL_Employees[[#This Row],[Annual Salary]]*TBL_Employees[[#This Row],[Bonus %]]</f>
        <v>0</v>
      </c>
      <c r="S591" s="9"/>
    </row>
    <row r="592" spans="1:19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t="str">
        <f>TEXT(TBL_Employees[[#This Row],[Hire Date]],"YYYY")</f>
        <v>2021</v>
      </c>
      <c r="J592" s="1">
        <v>44221</v>
      </c>
      <c r="K592" s="2">
        <v>160385</v>
      </c>
      <c r="L592" s="3">
        <v>0.23</v>
      </c>
      <c r="M592" t="s">
        <v>19</v>
      </c>
      <c r="N592" t="s">
        <v>45</v>
      </c>
      <c r="O592" t="str">
        <f>TEXT(TBL_Employees[[#This Row],[Exit Date]],"YYYY")</f>
        <v>2021</v>
      </c>
      <c r="P592" s="1">
        <v>44334</v>
      </c>
      <c r="Q592" s="13">
        <f>TBL_Employees[[#This Row],[Annual Salary]]+TBL_Employees[[#This Row],[Annual Salary]]*TBL_Employees[[#This Row],[Bonus %]]</f>
        <v>197273.55</v>
      </c>
      <c r="R592">
        <f>TBL_Employees[[#This Row],[Annual Salary]]*TBL_Employees[[#This Row],[Bonus %]]</f>
        <v>36888.550000000003</v>
      </c>
      <c r="S592" s="9"/>
    </row>
    <row r="593" spans="1:19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t="str">
        <f>TEXT(TBL_Employees[[#This Row],[Hire Date]],"YYYY")</f>
        <v>2014</v>
      </c>
      <c r="J593" s="1">
        <v>41650</v>
      </c>
      <c r="K593" s="2">
        <v>202323</v>
      </c>
      <c r="L593" s="3">
        <v>0.39</v>
      </c>
      <c r="M593" t="s">
        <v>19</v>
      </c>
      <c r="N593" t="s">
        <v>20</v>
      </c>
      <c r="O593" t="str">
        <f>TEXT(TBL_Employees[[#This Row],[Exit Date]],"YYYY")</f>
        <v/>
      </c>
      <c r="P593" s="1" t="s">
        <v>21</v>
      </c>
      <c r="Q593" s="13">
        <f>TBL_Employees[[#This Row],[Annual Salary]]+TBL_Employees[[#This Row],[Annual Salary]]*TBL_Employees[[#This Row],[Bonus %]]</f>
        <v>281228.96999999997</v>
      </c>
      <c r="R593">
        <f>TBL_Employees[[#This Row],[Annual Salary]]*TBL_Employees[[#This Row],[Bonus %]]</f>
        <v>78905.97</v>
      </c>
      <c r="S593" s="9"/>
    </row>
    <row r="594" spans="1:19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t="str">
        <f>TEXT(TBL_Employees[[#This Row],[Hire Date]],"YYYY")</f>
        <v>2020</v>
      </c>
      <c r="J594" s="1">
        <v>44025</v>
      </c>
      <c r="K594" s="2">
        <v>141555</v>
      </c>
      <c r="L594" s="3">
        <v>0.11</v>
      </c>
      <c r="M594" t="s">
        <v>52</v>
      </c>
      <c r="N594" t="s">
        <v>81</v>
      </c>
      <c r="O594" t="str">
        <f>TEXT(TBL_Employees[[#This Row],[Exit Date]],"YYYY")</f>
        <v/>
      </c>
      <c r="P594" s="1" t="s">
        <v>21</v>
      </c>
      <c r="Q594" s="13">
        <f>TBL_Employees[[#This Row],[Annual Salary]]+TBL_Employees[[#This Row],[Annual Salary]]*TBL_Employees[[#This Row],[Bonus %]]</f>
        <v>157126.04999999999</v>
      </c>
      <c r="R594">
        <f>TBL_Employees[[#This Row],[Annual Salary]]*TBL_Employees[[#This Row],[Bonus %]]</f>
        <v>15571.05</v>
      </c>
      <c r="S594" s="9"/>
    </row>
    <row r="595" spans="1:19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t="str">
        <f>TEXT(TBL_Employees[[#This Row],[Hire Date]],"YYYY")</f>
        <v>2020</v>
      </c>
      <c r="J595" s="1">
        <v>44032</v>
      </c>
      <c r="K595" s="2">
        <v>184960</v>
      </c>
      <c r="L595" s="3">
        <v>0.18</v>
      </c>
      <c r="M595" t="s">
        <v>19</v>
      </c>
      <c r="N595" t="s">
        <v>63</v>
      </c>
      <c r="O595" t="str">
        <f>TEXT(TBL_Employees[[#This Row],[Exit Date]],"YYYY")</f>
        <v/>
      </c>
      <c r="P595" s="1" t="s">
        <v>21</v>
      </c>
      <c r="Q595" s="13">
        <f>TBL_Employees[[#This Row],[Annual Salary]]+TBL_Employees[[#This Row],[Annual Salary]]*TBL_Employees[[#This Row],[Bonus %]]</f>
        <v>218252.79999999999</v>
      </c>
      <c r="R595">
        <f>TBL_Employees[[#This Row],[Annual Salary]]*TBL_Employees[[#This Row],[Bonus %]]</f>
        <v>33292.799999999996</v>
      </c>
      <c r="S595" s="9"/>
    </row>
    <row r="596" spans="1:19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t="str">
        <f>TEXT(TBL_Employees[[#This Row],[Hire Date]],"YYYY")</f>
        <v>2011</v>
      </c>
      <c r="J596" s="1">
        <v>40719</v>
      </c>
      <c r="K596" s="2">
        <v>221592</v>
      </c>
      <c r="L596" s="3">
        <v>0.31</v>
      </c>
      <c r="M596" t="s">
        <v>19</v>
      </c>
      <c r="N596" t="s">
        <v>29</v>
      </c>
      <c r="O596" t="str">
        <f>TEXT(TBL_Employees[[#This Row],[Exit Date]],"YYYY")</f>
        <v/>
      </c>
      <c r="P596" s="1" t="s">
        <v>21</v>
      </c>
      <c r="Q596" s="13">
        <f>TBL_Employees[[#This Row],[Annual Salary]]+TBL_Employees[[#This Row],[Annual Salary]]*TBL_Employees[[#This Row],[Bonus %]]</f>
        <v>290285.52</v>
      </c>
      <c r="R596">
        <f>TBL_Employees[[#This Row],[Annual Salary]]*TBL_Employees[[#This Row],[Bonus %]]</f>
        <v>68693.52</v>
      </c>
      <c r="S596" s="9"/>
    </row>
    <row r="597" spans="1:19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t="str">
        <f>TEXT(TBL_Employees[[#This Row],[Hire Date]],"YYYY")</f>
        <v>2009</v>
      </c>
      <c r="J597" s="1">
        <v>39841</v>
      </c>
      <c r="K597" s="2">
        <v>53301</v>
      </c>
      <c r="L597" s="3">
        <v>0</v>
      </c>
      <c r="M597" t="s">
        <v>19</v>
      </c>
      <c r="N597" t="s">
        <v>63</v>
      </c>
      <c r="O597" t="str">
        <f>TEXT(TBL_Employees[[#This Row],[Exit Date]],"YYYY")</f>
        <v/>
      </c>
      <c r="P597" s="1" t="s">
        <v>21</v>
      </c>
      <c r="Q597" s="13">
        <f>TBL_Employees[[#This Row],[Annual Salary]]+TBL_Employees[[#This Row],[Annual Salary]]*TBL_Employees[[#This Row],[Bonus %]]</f>
        <v>53301</v>
      </c>
      <c r="R597">
        <f>TBL_Employees[[#This Row],[Annual Salary]]*TBL_Employees[[#This Row],[Bonus %]]</f>
        <v>0</v>
      </c>
      <c r="S597" s="9"/>
    </row>
    <row r="598" spans="1:19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t="str">
        <f>TEXT(TBL_Employees[[#This Row],[Hire Date]],"YYYY")</f>
        <v>2000</v>
      </c>
      <c r="J598" s="1">
        <v>36587</v>
      </c>
      <c r="K598" s="2">
        <v>91276</v>
      </c>
      <c r="L598" s="3">
        <v>0</v>
      </c>
      <c r="M598" t="s">
        <v>19</v>
      </c>
      <c r="N598" t="s">
        <v>63</v>
      </c>
      <c r="O598" t="str">
        <f>TEXT(TBL_Employees[[#This Row],[Exit Date]],"YYYY")</f>
        <v/>
      </c>
      <c r="P598" s="1" t="s">
        <v>21</v>
      </c>
      <c r="Q598" s="13">
        <f>TBL_Employees[[#This Row],[Annual Salary]]+TBL_Employees[[#This Row],[Annual Salary]]*TBL_Employees[[#This Row],[Bonus %]]</f>
        <v>91276</v>
      </c>
      <c r="R598">
        <f>TBL_Employees[[#This Row],[Annual Salary]]*TBL_Employees[[#This Row],[Bonus %]]</f>
        <v>0</v>
      </c>
      <c r="S598" s="9"/>
    </row>
    <row r="599" spans="1:19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t="str">
        <f>TEXT(TBL_Employees[[#This Row],[Hire Date]],"YYYY")</f>
        <v>2017</v>
      </c>
      <c r="J599" s="1">
        <v>42983</v>
      </c>
      <c r="K599" s="2">
        <v>140042</v>
      </c>
      <c r="L599" s="3">
        <v>0.13</v>
      </c>
      <c r="M599" t="s">
        <v>19</v>
      </c>
      <c r="N599" t="s">
        <v>25</v>
      </c>
      <c r="O599" t="str">
        <f>TEXT(TBL_Employees[[#This Row],[Exit Date]],"YYYY")</f>
        <v/>
      </c>
      <c r="P599" s="1" t="s">
        <v>21</v>
      </c>
      <c r="Q599" s="13">
        <f>TBL_Employees[[#This Row],[Annual Salary]]+TBL_Employees[[#This Row],[Annual Salary]]*TBL_Employees[[#This Row],[Bonus %]]</f>
        <v>158247.46</v>
      </c>
      <c r="R599">
        <f>TBL_Employees[[#This Row],[Annual Salary]]*TBL_Employees[[#This Row],[Bonus %]]</f>
        <v>18205.46</v>
      </c>
      <c r="S599" s="9"/>
    </row>
    <row r="600" spans="1:19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t="str">
        <f>TEXT(TBL_Employees[[#This Row],[Hire Date]],"YYYY")</f>
        <v>2018</v>
      </c>
      <c r="J600" s="1">
        <v>43440</v>
      </c>
      <c r="K600" s="2">
        <v>57225</v>
      </c>
      <c r="L600" s="3">
        <v>0</v>
      </c>
      <c r="M600" t="s">
        <v>19</v>
      </c>
      <c r="N600" t="s">
        <v>29</v>
      </c>
      <c r="O600" t="str">
        <f>TEXT(TBL_Employees[[#This Row],[Exit Date]],"YYYY")</f>
        <v/>
      </c>
      <c r="P600" s="1" t="s">
        <v>21</v>
      </c>
      <c r="Q600" s="13">
        <f>TBL_Employees[[#This Row],[Annual Salary]]+TBL_Employees[[#This Row],[Annual Salary]]*TBL_Employees[[#This Row],[Bonus %]]</f>
        <v>57225</v>
      </c>
      <c r="R600">
        <f>TBL_Employees[[#This Row],[Annual Salary]]*TBL_Employees[[#This Row],[Bonus %]]</f>
        <v>0</v>
      </c>
      <c r="S600" s="9"/>
    </row>
    <row r="601" spans="1:19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t="str">
        <f>TEXT(TBL_Employees[[#This Row],[Hire Date]],"YYYY")</f>
        <v>2010</v>
      </c>
      <c r="J601" s="1">
        <v>40233</v>
      </c>
      <c r="K601" s="2">
        <v>102839</v>
      </c>
      <c r="L601" s="3">
        <v>0.05</v>
      </c>
      <c r="M601" t="s">
        <v>19</v>
      </c>
      <c r="N601" t="s">
        <v>45</v>
      </c>
      <c r="O601" t="str">
        <f>TEXT(TBL_Employees[[#This Row],[Exit Date]],"YYYY")</f>
        <v/>
      </c>
      <c r="P601" s="1" t="s">
        <v>21</v>
      </c>
      <c r="Q601" s="13">
        <f>TBL_Employees[[#This Row],[Annual Salary]]+TBL_Employees[[#This Row],[Annual Salary]]*TBL_Employees[[#This Row],[Bonus %]]</f>
        <v>107980.95</v>
      </c>
      <c r="R601">
        <f>TBL_Employees[[#This Row],[Annual Salary]]*TBL_Employees[[#This Row],[Bonus %]]</f>
        <v>5141.9500000000007</v>
      </c>
      <c r="S601" s="9"/>
    </row>
    <row r="602" spans="1:19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t="str">
        <f>TEXT(TBL_Employees[[#This Row],[Hire Date]],"YYYY")</f>
        <v>2021</v>
      </c>
      <c r="J602" s="1">
        <v>44454</v>
      </c>
      <c r="K602" s="2">
        <v>199783</v>
      </c>
      <c r="L602" s="3">
        <v>0.21</v>
      </c>
      <c r="M602" t="s">
        <v>19</v>
      </c>
      <c r="N602" t="s">
        <v>20</v>
      </c>
      <c r="O602" t="str">
        <f>TEXT(TBL_Employees[[#This Row],[Exit Date]],"YYYY")</f>
        <v>2022</v>
      </c>
      <c r="P602" s="1">
        <v>44661</v>
      </c>
      <c r="Q602" s="13">
        <f>TBL_Employees[[#This Row],[Annual Salary]]+TBL_Employees[[#This Row],[Annual Salary]]*TBL_Employees[[#This Row],[Bonus %]]</f>
        <v>241737.43</v>
      </c>
      <c r="R602">
        <f>TBL_Employees[[#This Row],[Annual Salary]]*TBL_Employees[[#This Row],[Bonus %]]</f>
        <v>41954.43</v>
      </c>
      <c r="S602" s="9"/>
    </row>
    <row r="603" spans="1:19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t="str">
        <f>TEXT(TBL_Employees[[#This Row],[Hire Date]],"YYYY")</f>
        <v>2021</v>
      </c>
      <c r="J603" s="1">
        <v>44295</v>
      </c>
      <c r="K603" s="2">
        <v>70980</v>
      </c>
      <c r="L603" s="3">
        <v>0</v>
      </c>
      <c r="M603" t="s">
        <v>52</v>
      </c>
      <c r="N603" t="s">
        <v>66</v>
      </c>
      <c r="O603" t="str">
        <f>TEXT(TBL_Employees[[#This Row],[Exit Date]],"YYYY")</f>
        <v/>
      </c>
      <c r="P603" s="1" t="s">
        <v>21</v>
      </c>
      <c r="Q603" s="13">
        <f>TBL_Employees[[#This Row],[Annual Salary]]+TBL_Employees[[#This Row],[Annual Salary]]*TBL_Employees[[#This Row],[Bonus %]]</f>
        <v>70980</v>
      </c>
      <c r="R603">
        <f>TBL_Employees[[#This Row],[Annual Salary]]*TBL_Employees[[#This Row],[Bonus %]]</f>
        <v>0</v>
      </c>
      <c r="S603" s="9"/>
    </row>
    <row r="604" spans="1:19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t="str">
        <f>TEXT(TBL_Employees[[#This Row],[Hire Date]],"YYYY")</f>
        <v>1997</v>
      </c>
      <c r="J604" s="1">
        <v>35456</v>
      </c>
      <c r="K604" s="2">
        <v>104431</v>
      </c>
      <c r="L604" s="3">
        <v>7.0000000000000007E-2</v>
      </c>
      <c r="M604" t="s">
        <v>19</v>
      </c>
      <c r="N604" t="s">
        <v>39</v>
      </c>
      <c r="O604" t="str">
        <f>TEXT(TBL_Employees[[#This Row],[Exit Date]],"YYYY")</f>
        <v/>
      </c>
      <c r="P604" s="1" t="s">
        <v>21</v>
      </c>
      <c r="Q604" s="13">
        <f>TBL_Employees[[#This Row],[Annual Salary]]+TBL_Employees[[#This Row],[Annual Salary]]*TBL_Employees[[#This Row],[Bonus %]]</f>
        <v>111741.17</v>
      </c>
      <c r="R604">
        <f>TBL_Employees[[#This Row],[Annual Salary]]*TBL_Employees[[#This Row],[Bonus %]]</f>
        <v>7310.170000000001</v>
      </c>
      <c r="S604" s="9"/>
    </row>
    <row r="605" spans="1:19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t="str">
        <f>TEXT(TBL_Employees[[#This Row],[Hire Date]],"YYYY")</f>
        <v>2021</v>
      </c>
      <c r="J605" s="1">
        <v>44374</v>
      </c>
      <c r="K605" s="2">
        <v>48510</v>
      </c>
      <c r="L605" s="3">
        <v>0</v>
      </c>
      <c r="M605" t="s">
        <v>19</v>
      </c>
      <c r="N605" t="s">
        <v>20</v>
      </c>
      <c r="O605" t="str">
        <f>TEXT(TBL_Employees[[#This Row],[Exit Date]],"YYYY")</f>
        <v/>
      </c>
      <c r="P605" s="1" t="s">
        <v>21</v>
      </c>
      <c r="Q605" s="13">
        <f>TBL_Employees[[#This Row],[Annual Salary]]+TBL_Employees[[#This Row],[Annual Salary]]*TBL_Employees[[#This Row],[Bonus %]]</f>
        <v>48510</v>
      </c>
      <c r="R605">
        <f>TBL_Employees[[#This Row],[Annual Salary]]*TBL_Employees[[#This Row],[Bonus %]]</f>
        <v>0</v>
      </c>
      <c r="S605" s="9"/>
    </row>
    <row r="606" spans="1:19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t="str">
        <f>TEXT(TBL_Employees[[#This Row],[Hire Date]],"YYYY")</f>
        <v>2019</v>
      </c>
      <c r="J606" s="1">
        <v>43613</v>
      </c>
      <c r="K606" s="2">
        <v>70110</v>
      </c>
      <c r="L606" s="3">
        <v>0</v>
      </c>
      <c r="M606" t="s">
        <v>19</v>
      </c>
      <c r="N606" t="s">
        <v>45</v>
      </c>
      <c r="O606" t="str">
        <f>TEXT(TBL_Employees[[#This Row],[Exit Date]],"YYYY")</f>
        <v>2021</v>
      </c>
      <c r="P606" s="1">
        <v>44203</v>
      </c>
      <c r="Q606" s="13">
        <f>TBL_Employees[[#This Row],[Annual Salary]]+TBL_Employees[[#This Row],[Annual Salary]]*TBL_Employees[[#This Row],[Bonus %]]</f>
        <v>70110</v>
      </c>
      <c r="R606">
        <f>TBL_Employees[[#This Row],[Annual Salary]]*TBL_Employees[[#This Row],[Bonus %]]</f>
        <v>0</v>
      </c>
      <c r="S606" s="9"/>
    </row>
    <row r="607" spans="1:19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t="str">
        <f>TEXT(TBL_Employees[[#This Row],[Hire Date]],"YYYY")</f>
        <v>2008</v>
      </c>
      <c r="J607" s="1">
        <v>39519</v>
      </c>
      <c r="K607" s="2">
        <v>186138</v>
      </c>
      <c r="L607" s="3">
        <v>0.28000000000000003</v>
      </c>
      <c r="M607" t="s">
        <v>33</v>
      </c>
      <c r="N607" t="s">
        <v>80</v>
      </c>
      <c r="O607" t="str">
        <f>TEXT(TBL_Employees[[#This Row],[Exit Date]],"YYYY")</f>
        <v/>
      </c>
      <c r="P607" s="1" t="s">
        <v>21</v>
      </c>
      <c r="Q607" s="13">
        <f>TBL_Employees[[#This Row],[Annual Salary]]+TBL_Employees[[#This Row],[Annual Salary]]*TBL_Employees[[#This Row],[Bonus %]]</f>
        <v>238256.64000000001</v>
      </c>
      <c r="R607">
        <f>TBL_Employees[[#This Row],[Annual Salary]]*TBL_Employees[[#This Row],[Bonus %]]</f>
        <v>52118.640000000007</v>
      </c>
      <c r="S607" s="9"/>
    </row>
    <row r="608" spans="1:19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t="str">
        <f>TEXT(TBL_Employees[[#This Row],[Hire Date]],"YYYY")</f>
        <v>2010</v>
      </c>
      <c r="J608" s="1">
        <v>40287</v>
      </c>
      <c r="K608" s="2">
        <v>56350</v>
      </c>
      <c r="L608" s="3">
        <v>0</v>
      </c>
      <c r="M608" t="s">
        <v>52</v>
      </c>
      <c r="N608" t="s">
        <v>66</v>
      </c>
      <c r="O608" t="str">
        <f>TEXT(TBL_Employees[[#This Row],[Exit Date]],"YYYY")</f>
        <v/>
      </c>
      <c r="P608" s="1" t="s">
        <v>21</v>
      </c>
      <c r="Q608" s="13">
        <f>TBL_Employees[[#This Row],[Annual Salary]]+TBL_Employees[[#This Row],[Annual Salary]]*TBL_Employees[[#This Row],[Bonus %]]</f>
        <v>56350</v>
      </c>
      <c r="R608">
        <f>TBL_Employees[[#This Row],[Annual Salary]]*TBL_Employees[[#This Row],[Bonus %]]</f>
        <v>0</v>
      </c>
      <c r="S608" s="9"/>
    </row>
    <row r="609" spans="1:19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t="str">
        <f>TEXT(TBL_Employees[[#This Row],[Hire Date]],"YYYY")</f>
        <v>2016</v>
      </c>
      <c r="J609" s="1">
        <v>42379</v>
      </c>
      <c r="K609" s="2">
        <v>149761</v>
      </c>
      <c r="L609" s="3">
        <v>0.12</v>
      </c>
      <c r="M609" t="s">
        <v>19</v>
      </c>
      <c r="N609" t="s">
        <v>29</v>
      </c>
      <c r="O609" t="str">
        <f>TEXT(TBL_Employees[[#This Row],[Exit Date]],"YYYY")</f>
        <v/>
      </c>
      <c r="P609" s="1" t="s">
        <v>21</v>
      </c>
      <c r="Q609" s="13">
        <f>TBL_Employees[[#This Row],[Annual Salary]]+TBL_Employees[[#This Row],[Annual Salary]]*TBL_Employees[[#This Row],[Bonus %]]</f>
        <v>167732.32</v>
      </c>
      <c r="R609">
        <f>TBL_Employees[[#This Row],[Annual Salary]]*TBL_Employees[[#This Row],[Bonus %]]</f>
        <v>17971.32</v>
      </c>
      <c r="S609" s="9"/>
    </row>
    <row r="610" spans="1:19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t="str">
        <f>TEXT(TBL_Employees[[#This Row],[Hire Date]],"YYYY")</f>
        <v>2007</v>
      </c>
      <c r="J610" s="1">
        <v>39305</v>
      </c>
      <c r="K610" s="2">
        <v>126277</v>
      </c>
      <c r="L610" s="3">
        <v>0.13</v>
      </c>
      <c r="M610" t="s">
        <v>52</v>
      </c>
      <c r="N610" t="s">
        <v>81</v>
      </c>
      <c r="O610" t="str">
        <f>TEXT(TBL_Employees[[#This Row],[Exit Date]],"YYYY")</f>
        <v/>
      </c>
      <c r="P610" s="1" t="s">
        <v>21</v>
      </c>
      <c r="Q610" s="13">
        <f>TBL_Employees[[#This Row],[Annual Salary]]+TBL_Employees[[#This Row],[Annual Salary]]*TBL_Employees[[#This Row],[Bonus %]]</f>
        <v>142693.01</v>
      </c>
      <c r="R610">
        <f>TBL_Employees[[#This Row],[Annual Salary]]*TBL_Employees[[#This Row],[Bonus %]]</f>
        <v>16416.010000000002</v>
      </c>
      <c r="S610" s="9"/>
    </row>
    <row r="611" spans="1:19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t="str">
        <f>TEXT(TBL_Employees[[#This Row],[Hire Date]],"YYYY")</f>
        <v>2013</v>
      </c>
      <c r="J611" s="1">
        <v>41446</v>
      </c>
      <c r="K611" s="2">
        <v>119631</v>
      </c>
      <c r="L611" s="3">
        <v>0.06</v>
      </c>
      <c r="M611" t="s">
        <v>19</v>
      </c>
      <c r="N611" t="s">
        <v>39</v>
      </c>
      <c r="O611" t="str">
        <f>TEXT(TBL_Employees[[#This Row],[Exit Date]],"YYYY")</f>
        <v/>
      </c>
      <c r="P611" s="1" t="s">
        <v>21</v>
      </c>
      <c r="Q611" s="13">
        <f>TBL_Employees[[#This Row],[Annual Salary]]+TBL_Employees[[#This Row],[Annual Salary]]*TBL_Employees[[#This Row],[Bonus %]]</f>
        <v>126808.86</v>
      </c>
      <c r="R611">
        <f>TBL_Employees[[#This Row],[Annual Salary]]*TBL_Employees[[#This Row],[Bonus %]]</f>
        <v>7177.86</v>
      </c>
      <c r="S611" s="9"/>
    </row>
    <row r="612" spans="1:19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t="str">
        <f>TEXT(TBL_Employees[[#This Row],[Hire Date]],"YYYY")</f>
        <v>2020</v>
      </c>
      <c r="J612" s="1">
        <v>43960</v>
      </c>
      <c r="K612" s="2">
        <v>256561</v>
      </c>
      <c r="L612" s="3">
        <v>0.39</v>
      </c>
      <c r="M612" t="s">
        <v>19</v>
      </c>
      <c r="N612" t="s">
        <v>25</v>
      </c>
      <c r="O612" t="str">
        <f>TEXT(TBL_Employees[[#This Row],[Exit Date]],"YYYY")</f>
        <v/>
      </c>
      <c r="P612" s="1" t="s">
        <v>21</v>
      </c>
      <c r="Q612" s="13">
        <f>TBL_Employees[[#This Row],[Annual Salary]]+TBL_Employees[[#This Row],[Annual Salary]]*TBL_Employees[[#This Row],[Bonus %]]</f>
        <v>356619.79000000004</v>
      </c>
      <c r="R612">
        <f>TBL_Employees[[#This Row],[Annual Salary]]*TBL_Employees[[#This Row],[Bonus %]]</f>
        <v>100058.79000000001</v>
      </c>
      <c r="S612" s="9"/>
    </row>
    <row r="613" spans="1:19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t="str">
        <f>TEXT(TBL_Employees[[#This Row],[Hire Date]],"YYYY")</f>
        <v>2020</v>
      </c>
      <c r="J613" s="1">
        <v>43937</v>
      </c>
      <c r="K613" s="2">
        <v>66958</v>
      </c>
      <c r="L613" s="3">
        <v>0</v>
      </c>
      <c r="M613" t="s">
        <v>19</v>
      </c>
      <c r="N613" t="s">
        <v>45</v>
      </c>
      <c r="O613" t="str">
        <f>TEXT(TBL_Employees[[#This Row],[Exit Date]],"YYYY")</f>
        <v/>
      </c>
      <c r="P613" s="1" t="s">
        <v>21</v>
      </c>
      <c r="Q613" s="13">
        <f>TBL_Employees[[#This Row],[Annual Salary]]+TBL_Employees[[#This Row],[Annual Salary]]*TBL_Employees[[#This Row],[Bonus %]]</f>
        <v>66958</v>
      </c>
      <c r="R613">
        <f>TBL_Employees[[#This Row],[Annual Salary]]*TBL_Employees[[#This Row],[Bonus %]]</f>
        <v>0</v>
      </c>
      <c r="S613" s="9"/>
    </row>
    <row r="614" spans="1:19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t="str">
        <f>TEXT(TBL_Employees[[#This Row],[Hire Date]],"YYYY")</f>
        <v>2004</v>
      </c>
      <c r="J614" s="1">
        <v>38046</v>
      </c>
      <c r="K614" s="2">
        <v>158897</v>
      </c>
      <c r="L614" s="3">
        <v>0.1</v>
      </c>
      <c r="M614" t="s">
        <v>33</v>
      </c>
      <c r="N614" t="s">
        <v>80</v>
      </c>
      <c r="O614" t="str">
        <f>TEXT(TBL_Employees[[#This Row],[Exit Date]],"YYYY")</f>
        <v/>
      </c>
      <c r="P614" s="1" t="s">
        <v>21</v>
      </c>
      <c r="Q614" s="13">
        <f>TBL_Employees[[#This Row],[Annual Salary]]+TBL_Employees[[#This Row],[Annual Salary]]*TBL_Employees[[#This Row],[Bonus %]]</f>
        <v>174786.7</v>
      </c>
      <c r="R614">
        <f>TBL_Employees[[#This Row],[Annual Salary]]*TBL_Employees[[#This Row],[Bonus %]]</f>
        <v>15889.7</v>
      </c>
      <c r="S614" s="9"/>
    </row>
    <row r="615" spans="1:19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t="str">
        <f>TEXT(TBL_Employees[[#This Row],[Hire Date]],"YYYY")</f>
        <v>2008</v>
      </c>
      <c r="J615" s="1">
        <v>39493</v>
      </c>
      <c r="K615" s="2">
        <v>71695</v>
      </c>
      <c r="L615" s="3">
        <v>0</v>
      </c>
      <c r="M615" t="s">
        <v>19</v>
      </c>
      <c r="N615" t="s">
        <v>39</v>
      </c>
      <c r="O615" t="str">
        <f>TEXT(TBL_Employees[[#This Row],[Exit Date]],"YYYY")</f>
        <v/>
      </c>
      <c r="P615" s="1" t="s">
        <v>21</v>
      </c>
      <c r="Q615" s="13">
        <f>TBL_Employees[[#This Row],[Annual Salary]]+TBL_Employees[[#This Row],[Annual Salary]]*TBL_Employees[[#This Row],[Bonus %]]</f>
        <v>71695</v>
      </c>
      <c r="R615">
        <f>TBL_Employees[[#This Row],[Annual Salary]]*TBL_Employees[[#This Row],[Bonus %]]</f>
        <v>0</v>
      </c>
      <c r="S615" s="9"/>
    </row>
    <row r="616" spans="1:19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t="str">
        <f>TEXT(TBL_Employees[[#This Row],[Hire Date]],"YYYY")</f>
        <v>2014</v>
      </c>
      <c r="J616" s="1">
        <v>41904</v>
      </c>
      <c r="K616" s="2">
        <v>73779</v>
      </c>
      <c r="L616" s="3">
        <v>0</v>
      </c>
      <c r="M616" t="s">
        <v>33</v>
      </c>
      <c r="N616" t="s">
        <v>80</v>
      </c>
      <c r="O616" t="str">
        <f>TEXT(TBL_Employees[[#This Row],[Exit Date]],"YYYY")</f>
        <v>2019</v>
      </c>
      <c r="P616" s="1">
        <v>43594</v>
      </c>
      <c r="Q616" s="13">
        <f>TBL_Employees[[#This Row],[Annual Salary]]+TBL_Employees[[#This Row],[Annual Salary]]*TBL_Employees[[#This Row],[Bonus %]]</f>
        <v>73779</v>
      </c>
      <c r="R616">
        <f>TBL_Employees[[#This Row],[Annual Salary]]*TBL_Employees[[#This Row],[Bonus %]]</f>
        <v>0</v>
      </c>
      <c r="S616" s="9"/>
    </row>
    <row r="617" spans="1:19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t="str">
        <f>TEXT(TBL_Employees[[#This Row],[Hire Date]],"YYYY")</f>
        <v>2011</v>
      </c>
      <c r="J617" s="1">
        <v>40836</v>
      </c>
      <c r="K617" s="2">
        <v>123640</v>
      </c>
      <c r="L617" s="3">
        <v>7.0000000000000007E-2</v>
      </c>
      <c r="M617" t="s">
        <v>33</v>
      </c>
      <c r="N617" t="s">
        <v>74</v>
      </c>
      <c r="O617" t="str">
        <f>TEXT(TBL_Employees[[#This Row],[Exit Date]],"YYYY")</f>
        <v/>
      </c>
      <c r="P617" s="1" t="s">
        <v>21</v>
      </c>
      <c r="Q617" s="13">
        <f>TBL_Employees[[#This Row],[Annual Salary]]+TBL_Employees[[#This Row],[Annual Salary]]*TBL_Employees[[#This Row],[Bonus %]]</f>
        <v>132294.79999999999</v>
      </c>
      <c r="R617">
        <f>TBL_Employees[[#This Row],[Annual Salary]]*TBL_Employees[[#This Row],[Bonus %]]</f>
        <v>8654.8000000000011</v>
      </c>
      <c r="S617" s="9"/>
    </row>
    <row r="618" spans="1:19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t="str">
        <f>TEXT(TBL_Employees[[#This Row],[Hire Date]],"YYYY")</f>
        <v>2014</v>
      </c>
      <c r="J618" s="1">
        <v>41742</v>
      </c>
      <c r="K618" s="2">
        <v>46878</v>
      </c>
      <c r="L618" s="3">
        <v>0</v>
      </c>
      <c r="M618" t="s">
        <v>19</v>
      </c>
      <c r="N618" t="s">
        <v>45</v>
      </c>
      <c r="O618" t="str">
        <f>TEXT(TBL_Employees[[#This Row],[Exit Date]],"YYYY")</f>
        <v/>
      </c>
      <c r="P618" s="1" t="s">
        <v>21</v>
      </c>
      <c r="Q618" s="13">
        <f>TBL_Employees[[#This Row],[Annual Salary]]+TBL_Employees[[#This Row],[Annual Salary]]*TBL_Employees[[#This Row],[Bonus %]]</f>
        <v>46878</v>
      </c>
      <c r="R618">
        <f>TBL_Employees[[#This Row],[Annual Salary]]*TBL_Employees[[#This Row],[Bonus %]]</f>
        <v>0</v>
      </c>
      <c r="S618" s="9"/>
    </row>
    <row r="619" spans="1:19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t="str">
        <f>TEXT(TBL_Employees[[#This Row],[Hire Date]],"YYYY")</f>
        <v>2003</v>
      </c>
      <c r="J619" s="1">
        <v>37662</v>
      </c>
      <c r="K619" s="2">
        <v>57032</v>
      </c>
      <c r="L619" s="3">
        <v>0</v>
      </c>
      <c r="M619" t="s">
        <v>19</v>
      </c>
      <c r="N619" t="s">
        <v>45</v>
      </c>
      <c r="O619" t="str">
        <f>TEXT(TBL_Employees[[#This Row],[Exit Date]],"YYYY")</f>
        <v/>
      </c>
      <c r="P619" s="1" t="s">
        <v>21</v>
      </c>
      <c r="Q619" s="13">
        <f>TBL_Employees[[#This Row],[Annual Salary]]+TBL_Employees[[#This Row],[Annual Salary]]*TBL_Employees[[#This Row],[Bonus %]]</f>
        <v>57032</v>
      </c>
      <c r="R619">
        <f>TBL_Employees[[#This Row],[Annual Salary]]*TBL_Employees[[#This Row],[Bonus %]]</f>
        <v>0</v>
      </c>
      <c r="S619" s="9"/>
    </row>
    <row r="620" spans="1:19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t="str">
        <f>TEXT(TBL_Employees[[#This Row],[Hire Date]],"YYYY")</f>
        <v>2007</v>
      </c>
      <c r="J620" s="1">
        <v>39357</v>
      </c>
      <c r="K620" s="2">
        <v>98150</v>
      </c>
      <c r="L620" s="3">
        <v>0</v>
      </c>
      <c r="M620" t="s">
        <v>52</v>
      </c>
      <c r="N620" t="s">
        <v>66</v>
      </c>
      <c r="O620" t="str">
        <f>TEXT(TBL_Employees[[#This Row],[Exit Date]],"YYYY")</f>
        <v/>
      </c>
      <c r="P620" s="1" t="s">
        <v>21</v>
      </c>
      <c r="Q620" s="13">
        <f>TBL_Employees[[#This Row],[Annual Salary]]+TBL_Employees[[#This Row],[Annual Salary]]*TBL_Employees[[#This Row],[Bonus %]]</f>
        <v>98150</v>
      </c>
      <c r="R620">
        <f>TBL_Employees[[#This Row],[Annual Salary]]*TBL_Employees[[#This Row],[Bonus %]]</f>
        <v>0</v>
      </c>
      <c r="S620" s="9"/>
    </row>
    <row r="621" spans="1:19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t="str">
        <f>TEXT(TBL_Employees[[#This Row],[Hire Date]],"YYYY")</f>
        <v>2017</v>
      </c>
      <c r="J621" s="1">
        <v>42800</v>
      </c>
      <c r="K621" s="2">
        <v>171426</v>
      </c>
      <c r="L621" s="3">
        <v>0.15</v>
      </c>
      <c r="M621" t="s">
        <v>33</v>
      </c>
      <c r="N621" t="s">
        <v>60</v>
      </c>
      <c r="O621" t="str">
        <f>TEXT(TBL_Employees[[#This Row],[Exit Date]],"YYYY")</f>
        <v>2017</v>
      </c>
      <c r="P621" s="1">
        <v>43000</v>
      </c>
      <c r="Q621" s="13">
        <f>TBL_Employees[[#This Row],[Annual Salary]]+TBL_Employees[[#This Row],[Annual Salary]]*TBL_Employees[[#This Row],[Bonus %]]</f>
        <v>197139.9</v>
      </c>
      <c r="R621">
        <f>TBL_Employees[[#This Row],[Annual Salary]]*TBL_Employees[[#This Row],[Bonus %]]</f>
        <v>25713.899999999998</v>
      </c>
      <c r="S621" s="9"/>
    </row>
    <row r="622" spans="1:19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t="str">
        <f>TEXT(TBL_Employees[[#This Row],[Hire Date]],"YYYY")</f>
        <v>2021</v>
      </c>
      <c r="J622" s="1">
        <v>44302</v>
      </c>
      <c r="K622" s="2">
        <v>48266</v>
      </c>
      <c r="L622" s="3">
        <v>0</v>
      </c>
      <c r="M622" t="s">
        <v>19</v>
      </c>
      <c r="N622" t="s">
        <v>20</v>
      </c>
      <c r="O622" t="str">
        <f>TEXT(TBL_Employees[[#This Row],[Exit Date]],"YYYY")</f>
        <v/>
      </c>
      <c r="P622" s="1" t="s">
        <v>21</v>
      </c>
      <c r="Q622" s="13">
        <f>TBL_Employees[[#This Row],[Annual Salary]]+TBL_Employees[[#This Row],[Annual Salary]]*TBL_Employees[[#This Row],[Bonus %]]</f>
        <v>48266</v>
      </c>
      <c r="R622">
        <f>TBL_Employees[[#This Row],[Annual Salary]]*TBL_Employees[[#This Row],[Bonus %]]</f>
        <v>0</v>
      </c>
      <c r="S622" s="9"/>
    </row>
    <row r="623" spans="1:19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t="str">
        <f>TEXT(TBL_Employees[[#This Row],[Hire Date]],"YYYY")</f>
        <v>2018</v>
      </c>
      <c r="J623" s="1">
        <v>43330</v>
      </c>
      <c r="K623" s="2">
        <v>223404</v>
      </c>
      <c r="L623" s="3">
        <v>0.32</v>
      </c>
      <c r="M623" t="s">
        <v>19</v>
      </c>
      <c r="N623" t="s">
        <v>29</v>
      </c>
      <c r="O623" t="str">
        <f>TEXT(TBL_Employees[[#This Row],[Exit Date]],"YYYY")</f>
        <v/>
      </c>
      <c r="P623" s="1" t="s">
        <v>21</v>
      </c>
      <c r="Q623" s="13">
        <f>TBL_Employees[[#This Row],[Annual Salary]]+TBL_Employees[[#This Row],[Annual Salary]]*TBL_Employees[[#This Row],[Bonus %]]</f>
        <v>294893.28000000003</v>
      </c>
      <c r="R623">
        <f>TBL_Employees[[#This Row],[Annual Salary]]*TBL_Employees[[#This Row],[Bonus %]]</f>
        <v>71489.279999999999</v>
      </c>
      <c r="S623" s="9"/>
    </row>
    <row r="624" spans="1:19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t="str">
        <f>TEXT(TBL_Employees[[#This Row],[Hire Date]],"YYYY")</f>
        <v>2014</v>
      </c>
      <c r="J624" s="1">
        <v>41649</v>
      </c>
      <c r="K624" s="2">
        <v>74854</v>
      </c>
      <c r="L624" s="3">
        <v>0</v>
      </c>
      <c r="M624" t="s">
        <v>19</v>
      </c>
      <c r="N624" t="s">
        <v>63</v>
      </c>
      <c r="O624" t="str">
        <f>TEXT(TBL_Employees[[#This Row],[Exit Date]],"YYYY")</f>
        <v/>
      </c>
      <c r="P624" s="1" t="s">
        <v>21</v>
      </c>
      <c r="Q624" s="13">
        <f>TBL_Employees[[#This Row],[Annual Salary]]+TBL_Employees[[#This Row],[Annual Salary]]*TBL_Employees[[#This Row],[Bonus %]]</f>
        <v>74854</v>
      </c>
      <c r="R624">
        <f>TBL_Employees[[#This Row],[Annual Salary]]*TBL_Employees[[#This Row],[Bonus %]]</f>
        <v>0</v>
      </c>
      <c r="S624" s="9"/>
    </row>
    <row r="625" spans="1:19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t="str">
        <f>TEXT(TBL_Employees[[#This Row],[Hire Date]],"YYYY")</f>
        <v>2007</v>
      </c>
      <c r="J625" s="1">
        <v>39197</v>
      </c>
      <c r="K625" s="2">
        <v>217783</v>
      </c>
      <c r="L625" s="3">
        <v>0.36</v>
      </c>
      <c r="M625" t="s">
        <v>19</v>
      </c>
      <c r="N625" t="s">
        <v>63</v>
      </c>
      <c r="O625" t="str">
        <f>TEXT(TBL_Employees[[#This Row],[Exit Date]],"YYYY")</f>
        <v/>
      </c>
      <c r="P625" s="1" t="s">
        <v>21</v>
      </c>
      <c r="Q625" s="13">
        <f>TBL_Employees[[#This Row],[Annual Salary]]+TBL_Employees[[#This Row],[Annual Salary]]*TBL_Employees[[#This Row],[Bonus %]]</f>
        <v>296184.88</v>
      </c>
      <c r="R625">
        <f>TBL_Employees[[#This Row],[Annual Salary]]*TBL_Employees[[#This Row],[Bonus %]]</f>
        <v>78401.87999999999</v>
      </c>
      <c r="S625" s="9"/>
    </row>
    <row r="626" spans="1:19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t="str">
        <f>TEXT(TBL_Employees[[#This Row],[Hire Date]],"YYYY")</f>
        <v>2004</v>
      </c>
      <c r="J626" s="1">
        <v>38214</v>
      </c>
      <c r="K626" s="2">
        <v>44735</v>
      </c>
      <c r="L626" s="3">
        <v>0</v>
      </c>
      <c r="M626" t="s">
        <v>52</v>
      </c>
      <c r="N626" t="s">
        <v>81</v>
      </c>
      <c r="O626" t="str">
        <f>TEXT(TBL_Employees[[#This Row],[Exit Date]],"YYYY")</f>
        <v/>
      </c>
      <c r="P626" s="1" t="s">
        <v>21</v>
      </c>
      <c r="Q626" s="13">
        <f>TBL_Employees[[#This Row],[Annual Salary]]+TBL_Employees[[#This Row],[Annual Salary]]*TBL_Employees[[#This Row],[Bonus %]]</f>
        <v>44735</v>
      </c>
      <c r="R626">
        <f>TBL_Employees[[#This Row],[Annual Salary]]*TBL_Employees[[#This Row],[Bonus %]]</f>
        <v>0</v>
      </c>
      <c r="S626" s="9"/>
    </row>
    <row r="627" spans="1:19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t="str">
        <f>TEXT(TBL_Employees[[#This Row],[Hire Date]],"YYYY")</f>
        <v>2007</v>
      </c>
      <c r="J627" s="1">
        <v>39091</v>
      </c>
      <c r="K627" s="2">
        <v>50685</v>
      </c>
      <c r="L627" s="3">
        <v>0</v>
      </c>
      <c r="M627" t="s">
        <v>19</v>
      </c>
      <c r="N627" t="s">
        <v>29</v>
      </c>
      <c r="O627" t="str">
        <f>TEXT(TBL_Employees[[#This Row],[Exit Date]],"YYYY")</f>
        <v/>
      </c>
      <c r="P627" s="1" t="s">
        <v>21</v>
      </c>
      <c r="Q627" s="13">
        <f>TBL_Employees[[#This Row],[Annual Salary]]+TBL_Employees[[#This Row],[Annual Salary]]*TBL_Employees[[#This Row],[Bonus %]]</f>
        <v>50685</v>
      </c>
      <c r="R627">
        <f>TBL_Employees[[#This Row],[Annual Salary]]*TBL_Employees[[#This Row],[Bonus %]]</f>
        <v>0</v>
      </c>
      <c r="S627" s="9"/>
    </row>
    <row r="628" spans="1:19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t="str">
        <f>TEXT(TBL_Employees[[#This Row],[Hire Date]],"YYYY")</f>
        <v>2018</v>
      </c>
      <c r="J628" s="1">
        <v>43169</v>
      </c>
      <c r="K628" s="2">
        <v>58993</v>
      </c>
      <c r="L628" s="3">
        <v>0</v>
      </c>
      <c r="M628" t="s">
        <v>19</v>
      </c>
      <c r="N628" t="s">
        <v>25</v>
      </c>
      <c r="O628" t="str">
        <f>TEXT(TBL_Employees[[#This Row],[Exit Date]],"YYYY")</f>
        <v/>
      </c>
      <c r="P628" s="1" t="s">
        <v>21</v>
      </c>
      <c r="Q628" s="13">
        <f>TBL_Employees[[#This Row],[Annual Salary]]+TBL_Employees[[#This Row],[Annual Salary]]*TBL_Employees[[#This Row],[Bonus %]]</f>
        <v>58993</v>
      </c>
      <c r="R628">
        <f>TBL_Employees[[#This Row],[Annual Salary]]*TBL_Employees[[#This Row],[Bonus %]]</f>
        <v>0</v>
      </c>
      <c r="S628" s="9"/>
    </row>
    <row r="629" spans="1:19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t="str">
        <f>TEXT(TBL_Employees[[#This Row],[Hire Date]],"YYYY")</f>
        <v>2020</v>
      </c>
      <c r="J629" s="1">
        <v>43990</v>
      </c>
      <c r="K629" s="2">
        <v>115765</v>
      </c>
      <c r="L629" s="3">
        <v>0</v>
      </c>
      <c r="M629" t="s">
        <v>19</v>
      </c>
      <c r="N629" t="s">
        <v>45</v>
      </c>
      <c r="O629" t="str">
        <f>TEXT(TBL_Employees[[#This Row],[Exit Date]],"YYYY")</f>
        <v>2021</v>
      </c>
      <c r="P629" s="1">
        <v>44229</v>
      </c>
      <c r="Q629" s="13">
        <f>TBL_Employees[[#This Row],[Annual Salary]]+TBL_Employees[[#This Row],[Annual Salary]]*TBL_Employees[[#This Row],[Bonus %]]</f>
        <v>115765</v>
      </c>
      <c r="R629">
        <f>TBL_Employees[[#This Row],[Annual Salary]]*TBL_Employees[[#This Row],[Bonus %]]</f>
        <v>0</v>
      </c>
      <c r="S629" s="9"/>
    </row>
    <row r="630" spans="1:19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t="str">
        <f>TEXT(TBL_Employees[[#This Row],[Hire Date]],"YYYY")</f>
        <v>2007</v>
      </c>
      <c r="J630" s="1">
        <v>39147</v>
      </c>
      <c r="K630" s="2">
        <v>193044</v>
      </c>
      <c r="L630" s="3">
        <v>0.15</v>
      </c>
      <c r="M630" t="s">
        <v>19</v>
      </c>
      <c r="N630" t="s">
        <v>45</v>
      </c>
      <c r="O630" t="str">
        <f>TEXT(TBL_Employees[[#This Row],[Exit Date]],"YYYY")</f>
        <v/>
      </c>
      <c r="P630" s="1" t="s">
        <v>21</v>
      </c>
      <c r="Q630" s="13">
        <f>TBL_Employees[[#This Row],[Annual Salary]]+TBL_Employees[[#This Row],[Annual Salary]]*TBL_Employees[[#This Row],[Bonus %]]</f>
        <v>222000.6</v>
      </c>
      <c r="R630">
        <f>TBL_Employees[[#This Row],[Annual Salary]]*TBL_Employees[[#This Row],[Bonus %]]</f>
        <v>28956.6</v>
      </c>
      <c r="S630" s="9"/>
    </row>
    <row r="631" spans="1:19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t="str">
        <f>TEXT(TBL_Employees[[#This Row],[Hire Date]],"YYYY")</f>
        <v>2011</v>
      </c>
      <c r="J631" s="1">
        <v>40711</v>
      </c>
      <c r="K631" s="2">
        <v>56686</v>
      </c>
      <c r="L631" s="3">
        <v>0</v>
      </c>
      <c r="M631" t="s">
        <v>19</v>
      </c>
      <c r="N631" t="s">
        <v>63</v>
      </c>
      <c r="O631" t="str">
        <f>TEXT(TBL_Employees[[#This Row],[Exit Date]],"YYYY")</f>
        <v>2015</v>
      </c>
      <c r="P631" s="1">
        <v>42164</v>
      </c>
      <c r="Q631" s="13">
        <f>TBL_Employees[[#This Row],[Annual Salary]]+TBL_Employees[[#This Row],[Annual Salary]]*TBL_Employees[[#This Row],[Bonus %]]</f>
        <v>56686</v>
      </c>
      <c r="R631">
        <f>TBL_Employees[[#This Row],[Annual Salary]]*TBL_Employees[[#This Row],[Bonus %]]</f>
        <v>0</v>
      </c>
      <c r="S631" s="9"/>
    </row>
    <row r="632" spans="1:19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t="str">
        <f>TEXT(TBL_Employees[[#This Row],[Hire Date]],"YYYY")</f>
        <v>2019</v>
      </c>
      <c r="J632" s="1">
        <v>43763</v>
      </c>
      <c r="K632" s="2">
        <v>131652</v>
      </c>
      <c r="L632" s="3">
        <v>0.11</v>
      </c>
      <c r="M632" t="s">
        <v>19</v>
      </c>
      <c r="N632" t="s">
        <v>63</v>
      </c>
      <c r="O632" t="str">
        <f>TEXT(TBL_Employees[[#This Row],[Exit Date]],"YYYY")</f>
        <v/>
      </c>
      <c r="P632" s="1" t="s">
        <v>21</v>
      </c>
      <c r="Q632" s="13">
        <f>TBL_Employees[[#This Row],[Annual Salary]]+TBL_Employees[[#This Row],[Annual Salary]]*TBL_Employees[[#This Row],[Bonus %]]</f>
        <v>146133.72</v>
      </c>
      <c r="R632">
        <f>TBL_Employees[[#This Row],[Annual Salary]]*TBL_Employees[[#This Row],[Bonus %]]</f>
        <v>14481.72</v>
      </c>
      <c r="S632" s="9"/>
    </row>
    <row r="633" spans="1:19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t="str">
        <f>TEXT(TBL_Employees[[#This Row],[Hire Date]],"YYYY")</f>
        <v>2008</v>
      </c>
      <c r="J633" s="1">
        <v>39507</v>
      </c>
      <c r="K633" s="2">
        <v>150577</v>
      </c>
      <c r="L633" s="3">
        <v>0.25</v>
      </c>
      <c r="M633" t="s">
        <v>19</v>
      </c>
      <c r="N633" t="s">
        <v>45</v>
      </c>
      <c r="O633" t="str">
        <f>TEXT(TBL_Employees[[#This Row],[Exit Date]],"YYYY")</f>
        <v/>
      </c>
      <c r="P633" s="1" t="s">
        <v>21</v>
      </c>
      <c r="Q633" s="13">
        <f>TBL_Employees[[#This Row],[Annual Salary]]+TBL_Employees[[#This Row],[Annual Salary]]*TBL_Employees[[#This Row],[Bonus %]]</f>
        <v>188221.25</v>
      </c>
      <c r="R633">
        <f>TBL_Employees[[#This Row],[Annual Salary]]*TBL_Employees[[#This Row],[Bonus %]]</f>
        <v>37644.25</v>
      </c>
      <c r="S633" s="9"/>
    </row>
    <row r="634" spans="1:19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t="str">
        <f>TEXT(TBL_Employees[[#This Row],[Hire Date]],"YYYY")</f>
        <v>2018</v>
      </c>
      <c r="J634" s="1">
        <v>43461</v>
      </c>
      <c r="K634" s="2">
        <v>87359</v>
      </c>
      <c r="L634" s="3">
        <v>0.11</v>
      </c>
      <c r="M634" t="s">
        <v>52</v>
      </c>
      <c r="N634" t="s">
        <v>66</v>
      </c>
      <c r="O634" t="str">
        <f>TEXT(TBL_Employees[[#This Row],[Exit Date]],"YYYY")</f>
        <v/>
      </c>
      <c r="P634" s="1" t="s">
        <v>21</v>
      </c>
      <c r="Q634" s="13">
        <f>TBL_Employees[[#This Row],[Annual Salary]]+TBL_Employees[[#This Row],[Annual Salary]]*TBL_Employees[[#This Row],[Bonus %]]</f>
        <v>96968.49</v>
      </c>
      <c r="R634">
        <f>TBL_Employees[[#This Row],[Annual Salary]]*TBL_Employees[[#This Row],[Bonus %]]</f>
        <v>9609.49</v>
      </c>
      <c r="S634" s="9"/>
    </row>
    <row r="635" spans="1:19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t="str">
        <f>TEXT(TBL_Employees[[#This Row],[Hire Date]],"YYYY")</f>
        <v>2014</v>
      </c>
      <c r="J635" s="1">
        <v>41647</v>
      </c>
      <c r="K635" s="2">
        <v>51877</v>
      </c>
      <c r="L635" s="3">
        <v>0</v>
      </c>
      <c r="M635" t="s">
        <v>33</v>
      </c>
      <c r="N635" t="s">
        <v>60</v>
      </c>
      <c r="O635" t="str">
        <f>TEXT(TBL_Employees[[#This Row],[Exit Date]],"YYYY")</f>
        <v/>
      </c>
      <c r="P635" s="1" t="s">
        <v>21</v>
      </c>
      <c r="Q635" s="13">
        <f>TBL_Employees[[#This Row],[Annual Salary]]+TBL_Employees[[#This Row],[Annual Salary]]*TBL_Employees[[#This Row],[Bonus %]]</f>
        <v>51877</v>
      </c>
      <c r="R635">
        <f>TBL_Employees[[#This Row],[Annual Salary]]*TBL_Employees[[#This Row],[Bonus %]]</f>
        <v>0</v>
      </c>
      <c r="S635" s="9"/>
    </row>
    <row r="636" spans="1:19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t="str">
        <f>TEXT(TBL_Employees[[#This Row],[Hire Date]],"YYYY")</f>
        <v>2017</v>
      </c>
      <c r="J636" s="1">
        <v>42753</v>
      </c>
      <c r="K636" s="2">
        <v>86417</v>
      </c>
      <c r="L636" s="3">
        <v>0</v>
      </c>
      <c r="M636" t="s">
        <v>19</v>
      </c>
      <c r="N636" t="s">
        <v>20</v>
      </c>
      <c r="O636" t="str">
        <f>TEXT(TBL_Employees[[#This Row],[Exit Date]],"YYYY")</f>
        <v/>
      </c>
      <c r="P636" s="1" t="s">
        <v>21</v>
      </c>
      <c r="Q636" s="13">
        <f>TBL_Employees[[#This Row],[Annual Salary]]+TBL_Employees[[#This Row],[Annual Salary]]*TBL_Employees[[#This Row],[Bonus %]]</f>
        <v>86417</v>
      </c>
      <c r="R636">
        <f>TBL_Employees[[#This Row],[Annual Salary]]*TBL_Employees[[#This Row],[Bonus %]]</f>
        <v>0</v>
      </c>
      <c r="S636" s="9"/>
    </row>
    <row r="637" spans="1:19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t="str">
        <f>TEXT(TBL_Employees[[#This Row],[Hire Date]],"YYYY")</f>
        <v>2003</v>
      </c>
      <c r="J637" s="1">
        <v>37749</v>
      </c>
      <c r="K637" s="2">
        <v>96548</v>
      </c>
      <c r="L637" s="3">
        <v>0</v>
      </c>
      <c r="M637" t="s">
        <v>19</v>
      </c>
      <c r="N637" t="s">
        <v>25</v>
      </c>
      <c r="O637" t="str">
        <f>TEXT(TBL_Employees[[#This Row],[Exit Date]],"YYYY")</f>
        <v/>
      </c>
      <c r="P637" s="1" t="s">
        <v>21</v>
      </c>
      <c r="Q637" s="13">
        <f>TBL_Employees[[#This Row],[Annual Salary]]+TBL_Employees[[#This Row],[Annual Salary]]*TBL_Employees[[#This Row],[Bonus %]]</f>
        <v>96548</v>
      </c>
      <c r="R637">
        <f>TBL_Employees[[#This Row],[Annual Salary]]*TBL_Employees[[#This Row],[Bonus %]]</f>
        <v>0</v>
      </c>
      <c r="S637" s="9"/>
    </row>
    <row r="638" spans="1:19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t="str">
        <f>TEXT(TBL_Employees[[#This Row],[Hire Date]],"YYYY")</f>
        <v>2014</v>
      </c>
      <c r="J638" s="1">
        <v>41662</v>
      </c>
      <c r="K638" s="2">
        <v>92940</v>
      </c>
      <c r="L638" s="3">
        <v>0</v>
      </c>
      <c r="M638" t="s">
        <v>33</v>
      </c>
      <c r="N638" t="s">
        <v>34</v>
      </c>
      <c r="O638" t="str">
        <f>TEXT(TBL_Employees[[#This Row],[Exit Date]],"YYYY")</f>
        <v/>
      </c>
      <c r="P638" s="1" t="s">
        <v>21</v>
      </c>
      <c r="Q638" s="13">
        <f>TBL_Employees[[#This Row],[Annual Salary]]+TBL_Employees[[#This Row],[Annual Salary]]*TBL_Employees[[#This Row],[Bonus %]]</f>
        <v>92940</v>
      </c>
      <c r="R638">
        <f>TBL_Employees[[#This Row],[Annual Salary]]*TBL_Employees[[#This Row],[Bonus %]]</f>
        <v>0</v>
      </c>
      <c r="S638" s="9"/>
    </row>
    <row r="639" spans="1:19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t="str">
        <f>TEXT(TBL_Employees[[#This Row],[Hire Date]],"YYYY")</f>
        <v>2018</v>
      </c>
      <c r="J639" s="1">
        <v>43336</v>
      </c>
      <c r="K639" s="2">
        <v>61410</v>
      </c>
      <c r="L639" s="3">
        <v>0</v>
      </c>
      <c r="M639" t="s">
        <v>19</v>
      </c>
      <c r="N639" t="s">
        <v>39</v>
      </c>
      <c r="O639" t="str">
        <f>TEXT(TBL_Employees[[#This Row],[Exit Date]],"YYYY")</f>
        <v/>
      </c>
      <c r="P639" s="1" t="s">
        <v>21</v>
      </c>
      <c r="Q639" s="13">
        <f>TBL_Employees[[#This Row],[Annual Salary]]+TBL_Employees[[#This Row],[Annual Salary]]*TBL_Employees[[#This Row],[Bonus %]]</f>
        <v>61410</v>
      </c>
      <c r="R639">
        <f>TBL_Employees[[#This Row],[Annual Salary]]*TBL_Employees[[#This Row],[Bonus %]]</f>
        <v>0</v>
      </c>
      <c r="S639" s="9"/>
    </row>
    <row r="640" spans="1:19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t="str">
        <f>TEXT(TBL_Employees[[#This Row],[Hire Date]],"YYYY")</f>
        <v>2010</v>
      </c>
      <c r="J640" s="1">
        <v>40293</v>
      </c>
      <c r="K640" s="2">
        <v>110302</v>
      </c>
      <c r="L640" s="3">
        <v>0.06</v>
      </c>
      <c r="M640" t="s">
        <v>19</v>
      </c>
      <c r="N640" t="s">
        <v>45</v>
      </c>
      <c r="O640" t="str">
        <f>TEXT(TBL_Employees[[#This Row],[Exit Date]],"YYYY")</f>
        <v/>
      </c>
      <c r="P640" s="1" t="s">
        <v>21</v>
      </c>
      <c r="Q640" s="13">
        <f>TBL_Employees[[#This Row],[Annual Salary]]+TBL_Employees[[#This Row],[Annual Salary]]*TBL_Employees[[#This Row],[Bonus %]]</f>
        <v>116920.12</v>
      </c>
      <c r="R640">
        <f>TBL_Employees[[#This Row],[Annual Salary]]*TBL_Employees[[#This Row],[Bonus %]]</f>
        <v>6618.12</v>
      </c>
      <c r="S640" s="9"/>
    </row>
    <row r="641" spans="1:19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t="str">
        <f>TEXT(TBL_Employees[[#This Row],[Hire Date]],"YYYY")</f>
        <v>2018</v>
      </c>
      <c r="J641" s="1">
        <v>43212</v>
      </c>
      <c r="K641" s="2">
        <v>187205</v>
      </c>
      <c r="L641" s="3">
        <v>0.24</v>
      </c>
      <c r="M641" t="s">
        <v>19</v>
      </c>
      <c r="N641" t="s">
        <v>29</v>
      </c>
      <c r="O641" t="str">
        <f>TEXT(TBL_Employees[[#This Row],[Exit Date]],"YYYY")</f>
        <v>2022</v>
      </c>
      <c r="P641" s="1">
        <v>44732</v>
      </c>
      <c r="Q641" s="13">
        <f>TBL_Employees[[#This Row],[Annual Salary]]+TBL_Employees[[#This Row],[Annual Salary]]*TBL_Employees[[#This Row],[Bonus %]]</f>
        <v>232134.2</v>
      </c>
      <c r="R641">
        <f>TBL_Employees[[#This Row],[Annual Salary]]*TBL_Employees[[#This Row],[Bonus %]]</f>
        <v>44929.2</v>
      </c>
      <c r="S641" s="9"/>
    </row>
    <row r="642" spans="1:19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t="str">
        <f>TEXT(TBL_Employees[[#This Row],[Hire Date]],"YYYY")</f>
        <v>2011</v>
      </c>
      <c r="J642" s="1">
        <v>40618</v>
      </c>
      <c r="K642" s="2">
        <v>81687</v>
      </c>
      <c r="L642" s="3">
        <v>0</v>
      </c>
      <c r="M642" t="s">
        <v>19</v>
      </c>
      <c r="N642" t="s">
        <v>39</v>
      </c>
      <c r="O642" t="str">
        <f>TEXT(TBL_Employees[[#This Row],[Exit Date]],"YYYY")</f>
        <v/>
      </c>
      <c r="P642" s="1" t="s">
        <v>21</v>
      </c>
      <c r="Q642" s="13">
        <f>TBL_Employees[[#This Row],[Annual Salary]]+TBL_Employees[[#This Row],[Annual Salary]]*TBL_Employees[[#This Row],[Bonus %]]</f>
        <v>81687</v>
      </c>
      <c r="R642">
        <f>TBL_Employees[[#This Row],[Annual Salary]]*TBL_Employees[[#This Row],[Bonus %]]</f>
        <v>0</v>
      </c>
      <c r="S642" s="9"/>
    </row>
    <row r="643" spans="1:19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t="str">
        <f>TEXT(TBL_Employees[[#This Row],[Hire Date]],"YYYY")</f>
        <v>2009</v>
      </c>
      <c r="J643" s="1">
        <v>40040</v>
      </c>
      <c r="K643" s="2">
        <v>241083</v>
      </c>
      <c r="L643" s="3">
        <v>0.39</v>
      </c>
      <c r="M643" t="s">
        <v>19</v>
      </c>
      <c r="N643" t="s">
        <v>29</v>
      </c>
      <c r="O643" t="str">
        <f>TEXT(TBL_Employees[[#This Row],[Exit Date]],"YYYY")</f>
        <v/>
      </c>
      <c r="P643" s="1" t="s">
        <v>21</v>
      </c>
      <c r="Q643" s="13">
        <f>TBL_Employees[[#This Row],[Annual Salary]]+TBL_Employees[[#This Row],[Annual Salary]]*TBL_Employees[[#This Row],[Bonus %]]</f>
        <v>335105.37</v>
      </c>
      <c r="R643">
        <f>TBL_Employees[[#This Row],[Annual Salary]]*TBL_Employees[[#This Row],[Bonus %]]</f>
        <v>94022.37000000001</v>
      </c>
      <c r="S643" s="9"/>
    </row>
    <row r="644" spans="1:19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t="str">
        <f>TEXT(TBL_Employees[[#This Row],[Hire Date]],"YYYY")</f>
        <v>2018</v>
      </c>
      <c r="J644" s="1">
        <v>43413</v>
      </c>
      <c r="K644" s="2">
        <v>223805</v>
      </c>
      <c r="L644" s="3">
        <v>0.36</v>
      </c>
      <c r="M644" t="s">
        <v>19</v>
      </c>
      <c r="N644" t="s">
        <v>20</v>
      </c>
      <c r="O644" t="str">
        <f>TEXT(TBL_Employees[[#This Row],[Exit Date]],"YYYY")</f>
        <v/>
      </c>
      <c r="P644" s="1" t="s">
        <v>21</v>
      </c>
      <c r="Q644" s="13">
        <f>TBL_Employees[[#This Row],[Annual Salary]]+TBL_Employees[[#This Row],[Annual Salary]]*TBL_Employees[[#This Row],[Bonus %]]</f>
        <v>304374.8</v>
      </c>
      <c r="R644">
        <f>TBL_Employees[[#This Row],[Annual Salary]]*TBL_Employees[[#This Row],[Bonus %]]</f>
        <v>80569.8</v>
      </c>
      <c r="S644" s="9"/>
    </row>
    <row r="645" spans="1:19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t="str">
        <f>TEXT(TBL_Employees[[#This Row],[Hire Date]],"YYYY")</f>
        <v>2021</v>
      </c>
      <c r="J645" s="1">
        <v>44393</v>
      </c>
      <c r="K645" s="2">
        <v>161759</v>
      </c>
      <c r="L645" s="3">
        <v>0.16</v>
      </c>
      <c r="M645" t="s">
        <v>19</v>
      </c>
      <c r="N645" t="s">
        <v>45</v>
      </c>
      <c r="O645" t="str">
        <f>TEXT(TBL_Employees[[#This Row],[Exit Date]],"YYYY")</f>
        <v/>
      </c>
      <c r="P645" s="1" t="s">
        <v>21</v>
      </c>
      <c r="Q645" s="13">
        <f>TBL_Employees[[#This Row],[Annual Salary]]+TBL_Employees[[#This Row],[Annual Salary]]*TBL_Employees[[#This Row],[Bonus %]]</f>
        <v>187640.44</v>
      </c>
      <c r="R645">
        <f>TBL_Employees[[#This Row],[Annual Salary]]*TBL_Employees[[#This Row],[Bonus %]]</f>
        <v>25881.440000000002</v>
      </c>
      <c r="S645" s="9"/>
    </row>
    <row r="646" spans="1:19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t="str">
        <f>TEXT(TBL_Employees[[#This Row],[Hire Date]],"YYYY")</f>
        <v>2019</v>
      </c>
      <c r="J646" s="1">
        <v>43520</v>
      </c>
      <c r="K646" s="2">
        <v>95899</v>
      </c>
      <c r="L646" s="3">
        <v>0.1</v>
      </c>
      <c r="M646" t="s">
        <v>19</v>
      </c>
      <c r="N646" t="s">
        <v>29</v>
      </c>
      <c r="O646" t="str">
        <f>TEXT(TBL_Employees[[#This Row],[Exit Date]],"YYYY")</f>
        <v>2021</v>
      </c>
      <c r="P646" s="1">
        <v>44263</v>
      </c>
      <c r="Q646" s="13">
        <f>TBL_Employees[[#This Row],[Annual Salary]]+TBL_Employees[[#This Row],[Annual Salary]]*TBL_Employees[[#This Row],[Bonus %]]</f>
        <v>105488.9</v>
      </c>
      <c r="R646">
        <f>TBL_Employees[[#This Row],[Annual Salary]]*TBL_Employees[[#This Row],[Bonus %]]</f>
        <v>9589.9</v>
      </c>
      <c r="S646" s="9"/>
    </row>
    <row r="647" spans="1:19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t="str">
        <f>TEXT(TBL_Employees[[#This Row],[Hire Date]],"YYYY")</f>
        <v>2019</v>
      </c>
      <c r="J647" s="1">
        <v>43623</v>
      </c>
      <c r="K647" s="2">
        <v>80700</v>
      </c>
      <c r="L647" s="3">
        <v>0</v>
      </c>
      <c r="M647" t="s">
        <v>19</v>
      </c>
      <c r="N647" t="s">
        <v>29</v>
      </c>
      <c r="O647" t="str">
        <f>TEXT(TBL_Employees[[#This Row],[Exit Date]],"YYYY")</f>
        <v/>
      </c>
      <c r="P647" s="1" t="s">
        <v>21</v>
      </c>
      <c r="Q647" s="13">
        <f>TBL_Employees[[#This Row],[Annual Salary]]+TBL_Employees[[#This Row],[Annual Salary]]*TBL_Employees[[#This Row],[Bonus %]]</f>
        <v>80700</v>
      </c>
      <c r="R647">
        <f>TBL_Employees[[#This Row],[Annual Salary]]*TBL_Employees[[#This Row],[Bonus %]]</f>
        <v>0</v>
      </c>
      <c r="S647" s="9"/>
    </row>
    <row r="648" spans="1:19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t="str">
        <f>TEXT(TBL_Employees[[#This Row],[Hire Date]],"YYYY")</f>
        <v>1997</v>
      </c>
      <c r="J648" s="1">
        <v>35500</v>
      </c>
      <c r="K648" s="2">
        <v>128136</v>
      </c>
      <c r="L648" s="3">
        <v>0.05</v>
      </c>
      <c r="M648" t="s">
        <v>33</v>
      </c>
      <c r="N648" t="s">
        <v>60</v>
      </c>
      <c r="O648" t="str">
        <f>TEXT(TBL_Employees[[#This Row],[Exit Date]],"YYYY")</f>
        <v/>
      </c>
      <c r="P648" s="1" t="s">
        <v>21</v>
      </c>
      <c r="Q648" s="13">
        <f>TBL_Employees[[#This Row],[Annual Salary]]+TBL_Employees[[#This Row],[Annual Salary]]*TBL_Employees[[#This Row],[Bonus %]]</f>
        <v>134542.79999999999</v>
      </c>
      <c r="R648">
        <f>TBL_Employees[[#This Row],[Annual Salary]]*TBL_Employees[[#This Row],[Bonus %]]</f>
        <v>6406.8</v>
      </c>
      <c r="S648" s="9"/>
    </row>
    <row r="649" spans="1:19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t="str">
        <f>TEXT(TBL_Employees[[#This Row],[Hire Date]],"YYYY")</f>
        <v>2017</v>
      </c>
      <c r="J649" s="1">
        <v>42843</v>
      </c>
      <c r="K649" s="2">
        <v>58745</v>
      </c>
      <c r="L649" s="3">
        <v>0</v>
      </c>
      <c r="M649" t="s">
        <v>19</v>
      </c>
      <c r="N649" t="s">
        <v>25</v>
      </c>
      <c r="O649" t="str">
        <f>TEXT(TBL_Employees[[#This Row],[Exit Date]],"YYYY")</f>
        <v/>
      </c>
      <c r="P649" s="1" t="s">
        <v>21</v>
      </c>
      <c r="Q649" s="13">
        <f>TBL_Employees[[#This Row],[Annual Salary]]+TBL_Employees[[#This Row],[Annual Salary]]*TBL_Employees[[#This Row],[Bonus %]]</f>
        <v>58745</v>
      </c>
      <c r="R649">
        <f>TBL_Employees[[#This Row],[Annual Salary]]*TBL_Employees[[#This Row],[Bonus %]]</f>
        <v>0</v>
      </c>
      <c r="S649" s="9"/>
    </row>
    <row r="650" spans="1:19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t="str">
        <f>TEXT(TBL_Employees[[#This Row],[Hire Date]],"YYYY")</f>
        <v>1992</v>
      </c>
      <c r="J650" s="1">
        <v>33728</v>
      </c>
      <c r="K650" s="2">
        <v>76202</v>
      </c>
      <c r="L650" s="3">
        <v>0</v>
      </c>
      <c r="M650" t="s">
        <v>19</v>
      </c>
      <c r="N650" t="s">
        <v>25</v>
      </c>
      <c r="O650" t="str">
        <f>TEXT(TBL_Employees[[#This Row],[Exit Date]],"YYYY")</f>
        <v>1994</v>
      </c>
      <c r="P650" s="1">
        <v>34686</v>
      </c>
      <c r="Q650" s="13">
        <f>TBL_Employees[[#This Row],[Annual Salary]]+TBL_Employees[[#This Row],[Annual Salary]]*TBL_Employees[[#This Row],[Bonus %]]</f>
        <v>76202</v>
      </c>
      <c r="R650">
        <f>TBL_Employees[[#This Row],[Annual Salary]]*TBL_Employees[[#This Row],[Bonus %]]</f>
        <v>0</v>
      </c>
      <c r="S650" s="9"/>
    </row>
    <row r="651" spans="1:19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t="str">
        <f>TEXT(TBL_Employees[[#This Row],[Hire Date]],"YYYY")</f>
        <v>2018</v>
      </c>
      <c r="J651" s="1">
        <v>43178</v>
      </c>
      <c r="K651" s="2">
        <v>195200</v>
      </c>
      <c r="L651" s="3">
        <v>0.36</v>
      </c>
      <c r="M651" t="s">
        <v>19</v>
      </c>
      <c r="N651" t="s">
        <v>25</v>
      </c>
      <c r="O651" t="str">
        <f>TEXT(TBL_Employees[[#This Row],[Exit Date]],"YYYY")</f>
        <v/>
      </c>
      <c r="P651" s="1" t="s">
        <v>21</v>
      </c>
      <c r="Q651" s="13">
        <f>TBL_Employees[[#This Row],[Annual Salary]]+TBL_Employees[[#This Row],[Annual Salary]]*TBL_Employees[[#This Row],[Bonus %]]</f>
        <v>265472</v>
      </c>
      <c r="R651">
        <f>TBL_Employees[[#This Row],[Annual Salary]]*TBL_Employees[[#This Row],[Bonus %]]</f>
        <v>70272</v>
      </c>
      <c r="S651" s="9"/>
    </row>
    <row r="652" spans="1:19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t="str">
        <f>TEXT(TBL_Employees[[#This Row],[Hire Date]],"YYYY")</f>
        <v>2016</v>
      </c>
      <c r="J652" s="1">
        <v>42711</v>
      </c>
      <c r="K652" s="2">
        <v>71454</v>
      </c>
      <c r="L652" s="3">
        <v>0</v>
      </c>
      <c r="M652" t="s">
        <v>33</v>
      </c>
      <c r="N652" t="s">
        <v>74</v>
      </c>
      <c r="O652" t="str">
        <f>TEXT(TBL_Employees[[#This Row],[Exit Date]],"YYYY")</f>
        <v/>
      </c>
      <c r="P652" s="1" t="s">
        <v>21</v>
      </c>
      <c r="Q652" s="13">
        <f>TBL_Employees[[#This Row],[Annual Salary]]+TBL_Employees[[#This Row],[Annual Salary]]*TBL_Employees[[#This Row],[Bonus %]]</f>
        <v>71454</v>
      </c>
      <c r="R652">
        <f>TBL_Employees[[#This Row],[Annual Salary]]*TBL_Employees[[#This Row],[Bonus %]]</f>
        <v>0</v>
      </c>
      <c r="S652" s="9"/>
    </row>
    <row r="653" spans="1:19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t="str">
        <f>TEXT(TBL_Employees[[#This Row],[Hire Date]],"YYYY")</f>
        <v>2020</v>
      </c>
      <c r="J653" s="1">
        <v>43864</v>
      </c>
      <c r="K653" s="2">
        <v>94652</v>
      </c>
      <c r="L653" s="3">
        <v>0</v>
      </c>
      <c r="M653" t="s">
        <v>19</v>
      </c>
      <c r="N653" t="s">
        <v>63</v>
      </c>
      <c r="O653" t="str">
        <f>TEXT(TBL_Employees[[#This Row],[Exit Date]],"YYYY")</f>
        <v/>
      </c>
      <c r="P653" s="1" t="s">
        <v>21</v>
      </c>
      <c r="Q653" s="13">
        <f>TBL_Employees[[#This Row],[Annual Salary]]+TBL_Employees[[#This Row],[Annual Salary]]*TBL_Employees[[#This Row],[Bonus %]]</f>
        <v>94652</v>
      </c>
      <c r="R653">
        <f>TBL_Employees[[#This Row],[Annual Salary]]*TBL_Employees[[#This Row],[Bonus %]]</f>
        <v>0</v>
      </c>
      <c r="S653" s="9"/>
    </row>
    <row r="654" spans="1:19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t="str">
        <f>TEXT(TBL_Employees[[#This Row],[Hire Date]],"YYYY")</f>
        <v>2016</v>
      </c>
      <c r="J654" s="1">
        <v>42416</v>
      </c>
      <c r="K654" s="2">
        <v>63411</v>
      </c>
      <c r="L654" s="3">
        <v>0</v>
      </c>
      <c r="M654" t="s">
        <v>19</v>
      </c>
      <c r="N654" t="s">
        <v>45</v>
      </c>
      <c r="O654" t="str">
        <f>TEXT(TBL_Employees[[#This Row],[Exit Date]],"YYYY")</f>
        <v/>
      </c>
      <c r="P654" s="1" t="s">
        <v>21</v>
      </c>
      <c r="Q654" s="13">
        <f>TBL_Employees[[#This Row],[Annual Salary]]+TBL_Employees[[#This Row],[Annual Salary]]*TBL_Employees[[#This Row],[Bonus %]]</f>
        <v>63411</v>
      </c>
      <c r="R654">
        <f>TBL_Employees[[#This Row],[Annual Salary]]*TBL_Employees[[#This Row],[Bonus %]]</f>
        <v>0</v>
      </c>
      <c r="S654" s="9"/>
    </row>
    <row r="655" spans="1:19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t="str">
        <f>TEXT(TBL_Employees[[#This Row],[Hire Date]],"YYYY")</f>
        <v>2020</v>
      </c>
      <c r="J655" s="1">
        <v>43878</v>
      </c>
      <c r="K655" s="2">
        <v>67171</v>
      </c>
      <c r="L655" s="3">
        <v>0</v>
      </c>
      <c r="M655" t="s">
        <v>33</v>
      </c>
      <c r="N655" t="s">
        <v>80</v>
      </c>
      <c r="O655" t="str">
        <f>TEXT(TBL_Employees[[#This Row],[Exit Date]],"YYYY")</f>
        <v>2021</v>
      </c>
      <c r="P655" s="1">
        <v>44317</v>
      </c>
      <c r="Q655" s="13">
        <f>TBL_Employees[[#This Row],[Annual Salary]]+TBL_Employees[[#This Row],[Annual Salary]]*TBL_Employees[[#This Row],[Bonus %]]</f>
        <v>67171</v>
      </c>
      <c r="R655">
        <f>TBL_Employees[[#This Row],[Annual Salary]]*TBL_Employees[[#This Row],[Bonus %]]</f>
        <v>0</v>
      </c>
      <c r="S655" s="9"/>
    </row>
    <row r="656" spans="1:19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t="str">
        <f>TEXT(TBL_Employees[[#This Row],[Hire Date]],"YYYY")</f>
        <v>2019</v>
      </c>
      <c r="J656" s="1">
        <v>43652</v>
      </c>
      <c r="K656" s="2">
        <v>152036</v>
      </c>
      <c r="L656" s="3">
        <v>0.15</v>
      </c>
      <c r="M656" t="s">
        <v>52</v>
      </c>
      <c r="N656" t="s">
        <v>66</v>
      </c>
      <c r="O656" t="str">
        <f>TEXT(TBL_Employees[[#This Row],[Exit Date]],"YYYY")</f>
        <v/>
      </c>
      <c r="P656" s="1" t="s">
        <v>21</v>
      </c>
      <c r="Q656" s="13">
        <f>TBL_Employees[[#This Row],[Annual Salary]]+TBL_Employees[[#This Row],[Annual Salary]]*TBL_Employees[[#This Row],[Bonus %]]</f>
        <v>174841.4</v>
      </c>
      <c r="R656">
        <f>TBL_Employees[[#This Row],[Annual Salary]]*TBL_Employees[[#This Row],[Bonus %]]</f>
        <v>22805.399999999998</v>
      </c>
      <c r="S656" s="9"/>
    </row>
    <row r="657" spans="1:19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t="str">
        <f>TEXT(TBL_Employees[[#This Row],[Hire Date]],"YYYY")</f>
        <v>2021</v>
      </c>
      <c r="J657" s="1">
        <v>44276</v>
      </c>
      <c r="K657" s="2">
        <v>95562</v>
      </c>
      <c r="L657" s="3">
        <v>0</v>
      </c>
      <c r="M657" t="s">
        <v>19</v>
      </c>
      <c r="N657" t="s">
        <v>20</v>
      </c>
      <c r="O657" t="str">
        <f>TEXT(TBL_Employees[[#This Row],[Exit Date]],"YYYY")</f>
        <v/>
      </c>
      <c r="P657" s="1" t="s">
        <v>21</v>
      </c>
      <c r="Q657" s="13">
        <f>TBL_Employees[[#This Row],[Annual Salary]]+TBL_Employees[[#This Row],[Annual Salary]]*TBL_Employees[[#This Row],[Bonus %]]</f>
        <v>95562</v>
      </c>
      <c r="R657">
        <f>TBL_Employees[[#This Row],[Annual Salary]]*TBL_Employees[[#This Row],[Bonus %]]</f>
        <v>0</v>
      </c>
      <c r="S657" s="9"/>
    </row>
    <row r="658" spans="1:19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t="str">
        <f>TEXT(TBL_Employees[[#This Row],[Hire Date]],"YYYY")</f>
        <v>2019</v>
      </c>
      <c r="J658" s="1">
        <v>43773</v>
      </c>
      <c r="K658" s="2">
        <v>96092</v>
      </c>
      <c r="L658" s="3">
        <v>0</v>
      </c>
      <c r="M658" t="s">
        <v>19</v>
      </c>
      <c r="N658" t="s">
        <v>25</v>
      </c>
      <c r="O658" t="str">
        <f>TEXT(TBL_Employees[[#This Row],[Exit Date]],"YYYY")</f>
        <v/>
      </c>
      <c r="P658" s="1" t="s">
        <v>21</v>
      </c>
      <c r="Q658" s="13">
        <f>TBL_Employees[[#This Row],[Annual Salary]]+TBL_Employees[[#This Row],[Annual Salary]]*TBL_Employees[[#This Row],[Bonus %]]</f>
        <v>96092</v>
      </c>
      <c r="R658">
        <f>TBL_Employees[[#This Row],[Annual Salary]]*TBL_Employees[[#This Row],[Bonus %]]</f>
        <v>0</v>
      </c>
      <c r="S658" s="9"/>
    </row>
    <row r="659" spans="1:19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t="str">
        <f>TEXT(TBL_Employees[[#This Row],[Hire Date]],"YYYY")</f>
        <v>2013</v>
      </c>
      <c r="J659" s="1">
        <v>41428</v>
      </c>
      <c r="K659" s="2">
        <v>254289</v>
      </c>
      <c r="L659" s="3">
        <v>0.39</v>
      </c>
      <c r="M659" t="s">
        <v>19</v>
      </c>
      <c r="N659" t="s">
        <v>20</v>
      </c>
      <c r="O659" t="str">
        <f>TEXT(TBL_Employees[[#This Row],[Exit Date]],"YYYY")</f>
        <v/>
      </c>
      <c r="P659" s="1" t="s">
        <v>21</v>
      </c>
      <c r="Q659" s="13">
        <f>TBL_Employees[[#This Row],[Annual Salary]]+TBL_Employees[[#This Row],[Annual Salary]]*TBL_Employees[[#This Row],[Bonus %]]</f>
        <v>353461.71</v>
      </c>
      <c r="R659">
        <f>TBL_Employees[[#This Row],[Annual Salary]]*TBL_Employees[[#This Row],[Bonus %]]</f>
        <v>99172.71</v>
      </c>
      <c r="S659" s="9"/>
    </row>
    <row r="660" spans="1:19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t="str">
        <f>TEXT(TBL_Employees[[#This Row],[Hire Date]],"YYYY")</f>
        <v>2019</v>
      </c>
      <c r="J660" s="1">
        <v>43656</v>
      </c>
      <c r="K660" s="2">
        <v>69110</v>
      </c>
      <c r="L660" s="3">
        <v>0.05</v>
      </c>
      <c r="M660" t="s">
        <v>19</v>
      </c>
      <c r="N660" t="s">
        <v>20</v>
      </c>
      <c r="O660" t="str">
        <f>TEXT(TBL_Employees[[#This Row],[Exit Date]],"YYYY")</f>
        <v/>
      </c>
      <c r="P660" s="1" t="s">
        <v>21</v>
      </c>
      <c r="Q660" s="13">
        <f>TBL_Employees[[#This Row],[Annual Salary]]+TBL_Employees[[#This Row],[Annual Salary]]*TBL_Employees[[#This Row],[Bonus %]]</f>
        <v>72565.5</v>
      </c>
      <c r="R660">
        <f>TBL_Employees[[#This Row],[Annual Salary]]*TBL_Employees[[#This Row],[Bonus %]]</f>
        <v>3455.5</v>
      </c>
      <c r="S660" s="9"/>
    </row>
    <row r="661" spans="1:19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t="str">
        <f>TEXT(TBL_Employees[[#This Row],[Hire Date]],"YYYY")</f>
        <v>2002</v>
      </c>
      <c r="J661" s="1">
        <v>37418</v>
      </c>
      <c r="K661" s="2">
        <v>236314</v>
      </c>
      <c r="L661" s="3">
        <v>0.34</v>
      </c>
      <c r="M661" t="s">
        <v>19</v>
      </c>
      <c r="N661" t="s">
        <v>45</v>
      </c>
      <c r="O661" t="str">
        <f>TEXT(TBL_Employees[[#This Row],[Exit Date]],"YYYY")</f>
        <v/>
      </c>
      <c r="P661" s="1" t="s">
        <v>21</v>
      </c>
      <c r="Q661" s="13">
        <f>TBL_Employees[[#This Row],[Annual Salary]]+TBL_Employees[[#This Row],[Annual Salary]]*TBL_Employees[[#This Row],[Bonus %]]</f>
        <v>316660.76</v>
      </c>
      <c r="R661">
        <f>TBL_Employees[[#This Row],[Annual Salary]]*TBL_Employees[[#This Row],[Bonus %]]</f>
        <v>80346.760000000009</v>
      </c>
      <c r="S661" s="9"/>
    </row>
    <row r="662" spans="1:19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t="str">
        <f>TEXT(TBL_Employees[[#This Row],[Hire Date]],"YYYY")</f>
        <v>2007</v>
      </c>
      <c r="J662" s="1">
        <v>39252</v>
      </c>
      <c r="K662" s="2">
        <v>45206</v>
      </c>
      <c r="L662" s="3">
        <v>0</v>
      </c>
      <c r="M662" t="s">
        <v>19</v>
      </c>
      <c r="N662" t="s">
        <v>29</v>
      </c>
      <c r="O662" t="str">
        <f>TEXT(TBL_Employees[[#This Row],[Exit Date]],"YYYY")</f>
        <v/>
      </c>
      <c r="P662" s="1" t="s">
        <v>21</v>
      </c>
      <c r="Q662" s="13">
        <f>TBL_Employees[[#This Row],[Annual Salary]]+TBL_Employees[[#This Row],[Annual Salary]]*TBL_Employees[[#This Row],[Bonus %]]</f>
        <v>45206</v>
      </c>
      <c r="R662">
        <f>TBL_Employees[[#This Row],[Annual Salary]]*TBL_Employees[[#This Row],[Bonus %]]</f>
        <v>0</v>
      </c>
      <c r="S662" s="9"/>
    </row>
    <row r="663" spans="1:19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t="str">
        <f>TEXT(TBL_Employees[[#This Row],[Hire Date]],"YYYY")</f>
        <v>2021</v>
      </c>
      <c r="J663" s="1">
        <v>44515</v>
      </c>
      <c r="K663" s="2">
        <v>210708</v>
      </c>
      <c r="L663" s="3">
        <v>0.33</v>
      </c>
      <c r="M663" t="s">
        <v>19</v>
      </c>
      <c r="N663" t="s">
        <v>20</v>
      </c>
      <c r="O663" t="str">
        <f>TEXT(TBL_Employees[[#This Row],[Exit Date]],"YYYY")</f>
        <v/>
      </c>
      <c r="P663" s="1" t="s">
        <v>21</v>
      </c>
      <c r="Q663" s="13">
        <f>TBL_Employees[[#This Row],[Annual Salary]]+TBL_Employees[[#This Row],[Annual Salary]]*TBL_Employees[[#This Row],[Bonus %]]</f>
        <v>280241.64</v>
      </c>
      <c r="R663">
        <f>TBL_Employees[[#This Row],[Annual Salary]]*TBL_Employees[[#This Row],[Bonus %]]</f>
        <v>69533.64</v>
      </c>
      <c r="S663" s="9"/>
    </row>
    <row r="664" spans="1:19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t="str">
        <f>TEXT(TBL_Employees[[#This Row],[Hire Date]],"YYYY")</f>
        <v>2021</v>
      </c>
      <c r="J664" s="1">
        <v>44465</v>
      </c>
      <c r="K664" s="2">
        <v>87770</v>
      </c>
      <c r="L664" s="3">
        <v>0</v>
      </c>
      <c r="M664" t="s">
        <v>19</v>
      </c>
      <c r="N664" t="s">
        <v>25</v>
      </c>
      <c r="O664" t="str">
        <f>TEXT(TBL_Employees[[#This Row],[Exit Date]],"YYYY")</f>
        <v/>
      </c>
      <c r="P664" s="1" t="s">
        <v>21</v>
      </c>
      <c r="Q664" s="13">
        <f>TBL_Employees[[#This Row],[Annual Salary]]+TBL_Employees[[#This Row],[Annual Salary]]*TBL_Employees[[#This Row],[Bonus %]]</f>
        <v>87770</v>
      </c>
      <c r="R664">
        <f>TBL_Employees[[#This Row],[Annual Salary]]*TBL_Employees[[#This Row],[Bonus %]]</f>
        <v>0</v>
      </c>
      <c r="S664" s="9"/>
    </row>
    <row r="665" spans="1:19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t="str">
        <f>TEXT(TBL_Employees[[#This Row],[Hire Date]],"YYYY")</f>
        <v>2015</v>
      </c>
      <c r="J665" s="1">
        <v>42228</v>
      </c>
      <c r="K665" s="2">
        <v>106858</v>
      </c>
      <c r="L665" s="3">
        <v>0.05</v>
      </c>
      <c r="M665" t="s">
        <v>19</v>
      </c>
      <c r="N665" t="s">
        <v>63</v>
      </c>
      <c r="O665" t="str">
        <f>TEXT(TBL_Employees[[#This Row],[Exit Date]],"YYYY")</f>
        <v/>
      </c>
      <c r="P665" s="1" t="s">
        <v>21</v>
      </c>
      <c r="Q665" s="13">
        <f>TBL_Employees[[#This Row],[Annual Salary]]+TBL_Employees[[#This Row],[Annual Salary]]*TBL_Employees[[#This Row],[Bonus %]]</f>
        <v>112200.9</v>
      </c>
      <c r="R665">
        <f>TBL_Employees[[#This Row],[Annual Salary]]*TBL_Employees[[#This Row],[Bonus %]]</f>
        <v>5342.9000000000005</v>
      </c>
      <c r="S665" s="9"/>
    </row>
    <row r="666" spans="1:19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t="str">
        <f>TEXT(TBL_Employees[[#This Row],[Hire Date]],"YYYY")</f>
        <v>2015</v>
      </c>
      <c r="J666" s="1">
        <v>42108</v>
      </c>
      <c r="K666" s="2">
        <v>155788</v>
      </c>
      <c r="L666" s="3">
        <v>0.17</v>
      </c>
      <c r="M666" t="s">
        <v>19</v>
      </c>
      <c r="N666" t="s">
        <v>63</v>
      </c>
      <c r="O666" t="str">
        <f>TEXT(TBL_Employees[[#This Row],[Exit Date]],"YYYY")</f>
        <v/>
      </c>
      <c r="P666" s="1" t="s">
        <v>21</v>
      </c>
      <c r="Q666" s="13">
        <f>TBL_Employees[[#This Row],[Annual Salary]]+TBL_Employees[[#This Row],[Annual Salary]]*TBL_Employees[[#This Row],[Bonus %]]</f>
        <v>182271.96</v>
      </c>
      <c r="R666">
        <f>TBL_Employees[[#This Row],[Annual Salary]]*TBL_Employees[[#This Row],[Bonus %]]</f>
        <v>26483.960000000003</v>
      </c>
      <c r="S666" s="9"/>
    </row>
    <row r="667" spans="1:19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t="str">
        <f>TEXT(TBL_Employees[[#This Row],[Hire Date]],"YYYY")</f>
        <v>2019</v>
      </c>
      <c r="J667" s="1">
        <v>43581</v>
      </c>
      <c r="K667" s="2">
        <v>74891</v>
      </c>
      <c r="L667" s="3">
        <v>0</v>
      </c>
      <c r="M667" t="s">
        <v>52</v>
      </c>
      <c r="N667" t="s">
        <v>66</v>
      </c>
      <c r="O667" t="str">
        <f>TEXT(TBL_Employees[[#This Row],[Exit Date]],"YYYY")</f>
        <v/>
      </c>
      <c r="P667" s="1" t="s">
        <v>21</v>
      </c>
      <c r="Q667" s="13">
        <f>TBL_Employees[[#This Row],[Annual Salary]]+TBL_Employees[[#This Row],[Annual Salary]]*TBL_Employees[[#This Row],[Bonus %]]</f>
        <v>74891</v>
      </c>
      <c r="R667">
        <f>TBL_Employees[[#This Row],[Annual Salary]]*TBL_Employees[[#This Row],[Bonus %]]</f>
        <v>0</v>
      </c>
      <c r="S667" s="9"/>
    </row>
    <row r="668" spans="1:19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t="str">
        <f>TEXT(TBL_Employees[[#This Row],[Hire Date]],"YYYY")</f>
        <v>2021</v>
      </c>
      <c r="J668" s="1">
        <v>44548</v>
      </c>
      <c r="K668" s="2">
        <v>95670</v>
      </c>
      <c r="L668" s="3">
        <v>0</v>
      </c>
      <c r="M668" t="s">
        <v>19</v>
      </c>
      <c r="N668" t="s">
        <v>39</v>
      </c>
      <c r="O668" t="str">
        <f>TEXT(TBL_Employees[[#This Row],[Exit Date]],"YYYY")</f>
        <v/>
      </c>
      <c r="P668" s="1" t="s">
        <v>21</v>
      </c>
      <c r="Q668" s="13">
        <f>TBL_Employees[[#This Row],[Annual Salary]]+TBL_Employees[[#This Row],[Annual Salary]]*TBL_Employees[[#This Row],[Bonus %]]</f>
        <v>95670</v>
      </c>
      <c r="R668">
        <f>TBL_Employees[[#This Row],[Annual Salary]]*TBL_Employees[[#This Row],[Bonus %]]</f>
        <v>0</v>
      </c>
      <c r="S668" s="9"/>
    </row>
    <row r="669" spans="1:19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t="str">
        <f>TEXT(TBL_Employees[[#This Row],[Hire Date]],"YYYY")</f>
        <v>2000</v>
      </c>
      <c r="J669" s="1">
        <v>36798</v>
      </c>
      <c r="K669" s="2">
        <v>67837</v>
      </c>
      <c r="L669" s="3">
        <v>0</v>
      </c>
      <c r="M669" t="s">
        <v>19</v>
      </c>
      <c r="N669" t="s">
        <v>25</v>
      </c>
      <c r="O669" t="str">
        <f>TEXT(TBL_Employees[[#This Row],[Exit Date]],"YYYY")</f>
        <v/>
      </c>
      <c r="P669" s="1" t="s">
        <v>21</v>
      </c>
      <c r="Q669" s="13">
        <f>TBL_Employees[[#This Row],[Annual Salary]]+TBL_Employees[[#This Row],[Annual Salary]]*TBL_Employees[[#This Row],[Bonus %]]</f>
        <v>67837</v>
      </c>
      <c r="R669">
        <f>TBL_Employees[[#This Row],[Annual Salary]]*TBL_Employees[[#This Row],[Bonus %]]</f>
        <v>0</v>
      </c>
      <c r="S669" s="9"/>
    </row>
    <row r="670" spans="1:19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t="str">
        <f>TEXT(TBL_Employees[[#This Row],[Hire Date]],"YYYY")</f>
        <v>2010</v>
      </c>
      <c r="J670" s="1">
        <v>40333</v>
      </c>
      <c r="K670" s="2">
        <v>72425</v>
      </c>
      <c r="L670" s="3">
        <v>0</v>
      </c>
      <c r="M670" t="s">
        <v>33</v>
      </c>
      <c r="N670" t="s">
        <v>60</v>
      </c>
      <c r="O670" t="str">
        <f>TEXT(TBL_Employees[[#This Row],[Exit Date]],"YYYY")</f>
        <v/>
      </c>
      <c r="P670" s="1" t="s">
        <v>21</v>
      </c>
      <c r="Q670" s="13">
        <f>TBL_Employees[[#This Row],[Annual Salary]]+TBL_Employees[[#This Row],[Annual Salary]]*TBL_Employees[[#This Row],[Bonus %]]</f>
        <v>72425</v>
      </c>
      <c r="R670">
        <f>TBL_Employees[[#This Row],[Annual Salary]]*TBL_Employees[[#This Row],[Bonus %]]</f>
        <v>0</v>
      </c>
      <c r="S670" s="9"/>
    </row>
    <row r="671" spans="1:19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t="str">
        <f>TEXT(TBL_Employees[[#This Row],[Hire Date]],"YYYY")</f>
        <v>1994</v>
      </c>
      <c r="J671" s="1">
        <v>34623</v>
      </c>
      <c r="K671" s="2">
        <v>93103</v>
      </c>
      <c r="L671" s="3">
        <v>0</v>
      </c>
      <c r="M671" t="s">
        <v>19</v>
      </c>
      <c r="N671" t="s">
        <v>39</v>
      </c>
      <c r="O671" t="str">
        <f>TEXT(TBL_Employees[[#This Row],[Exit Date]],"YYYY")</f>
        <v/>
      </c>
      <c r="P671" s="1" t="s">
        <v>21</v>
      </c>
      <c r="Q671" s="13">
        <f>TBL_Employees[[#This Row],[Annual Salary]]+TBL_Employees[[#This Row],[Annual Salary]]*TBL_Employees[[#This Row],[Bonus %]]</f>
        <v>93103</v>
      </c>
      <c r="R671">
        <f>TBL_Employees[[#This Row],[Annual Salary]]*TBL_Employees[[#This Row],[Bonus %]]</f>
        <v>0</v>
      </c>
      <c r="S671" s="9"/>
    </row>
    <row r="672" spans="1:19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t="str">
        <f>TEXT(TBL_Employees[[#This Row],[Hire Date]],"YYYY")</f>
        <v>2015</v>
      </c>
      <c r="J672" s="1">
        <v>42291</v>
      </c>
      <c r="K672" s="2">
        <v>76272</v>
      </c>
      <c r="L672" s="3">
        <v>0</v>
      </c>
      <c r="M672" t="s">
        <v>19</v>
      </c>
      <c r="N672" t="s">
        <v>45</v>
      </c>
      <c r="O672" t="str">
        <f>TEXT(TBL_Employees[[#This Row],[Exit Date]],"YYYY")</f>
        <v>2021</v>
      </c>
      <c r="P672" s="1">
        <v>44491</v>
      </c>
      <c r="Q672" s="13">
        <f>TBL_Employees[[#This Row],[Annual Salary]]+TBL_Employees[[#This Row],[Annual Salary]]*TBL_Employees[[#This Row],[Bonus %]]</f>
        <v>76272</v>
      </c>
      <c r="R672">
        <f>TBL_Employees[[#This Row],[Annual Salary]]*TBL_Employees[[#This Row],[Bonus %]]</f>
        <v>0</v>
      </c>
      <c r="S672" s="9"/>
    </row>
    <row r="673" spans="1:19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t="str">
        <f>TEXT(TBL_Employees[[#This Row],[Hire Date]],"YYYY")</f>
        <v>2003</v>
      </c>
      <c r="J673" s="1">
        <v>37796</v>
      </c>
      <c r="K673" s="2">
        <v>55760</v>
      </c>
      <c r="L673" s="3">
        <v>0</v>
      </c>
      <c r="M673" t="s">
        <v>19</v>
      </c>
      <c r="N673" t="s">
        <v>25</v>
      </c>
      <c r="O673" t="str">
        <f>TEXT(TBL_Employees[[#This Row],[Exit Date]],"YYYY")</f>
        <v/>
      </c>
      <c r="P673" s="1" t="s">
        <v>21</v>
      </c>
      <c r="Q673" s="13">
        <f>TBL_Employees[[#This Row],[Annual Salary]]+TBL_Employees[[#This Row],[Annual Salary]]*TBL_Employees[[#This Row],[Bonus %]]</f>
        <v>55760</v>
      </c>
      <c r="R673">
        <f>TBL_Employees[[#This Row],[Annual Salary]]*TBL_Employees[[#This Row],[Bonus %]]</f>
        <v>0</v>
      </c>
      <c r="S673" s="9"/>
    </row>
    <row r="674" spans="1:19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t="str">
        <f>TEXT(TBL_Employees[[#This Row],[Hire Date]],"YYYY")</f>
        <v>2020</v>
      </c>
      <c r="J674" s="1">
        <v>43843</v>
      </c>
      <c r="K674" s="2">
        <v>253294</v>
      </c>
      <c r="L674" s="3">
        <v>0.4</v>
      </c>
      <c r="M674" t="s">
        <v>19</v>
      </c>
      <c r="N674" t="s">
        <v>45</v>
      </c>
      <c r="O674" t="str">
        <f>TEXT(TBL_Employees[[#This Row],[Exit Date]],"YYYY")</f>
        <v/>
      </c>
      <c r="P674" s="1" t="s">
        <v>21</v>
      </c>
      <c r="Q674" s="13">
        <f>TBL_Employees[[#This Row],[Annual Salary]]+TBL_Employees[[#This Row],[Annual Salary]]*TBL_Employees[[#This Row],[Bonus %]]</f>
        <v>354611.6</v>
      </c>
      <c r="R674">
        <f>TBL_Employees[[#This Row],[Annual Salary]]*TBL_Employees[[#This Row],[Bonus %]]</f>
        <v>101317.6</v>
      </c>
      <c r="S674" s="9"/>
    </row>
    <row r="675" spans="1:19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t="str">
        <f>TEXT(TBL_Employees[[#This Row],[Hire Date]],"YYYY")</f>
        <v>2007</v>
      </c>
      <c r="J675" s="1">
        <v>39310</v>
      </c>
      <c r="K675" s="2">
        <v>58671</v>
      </c>
      <c r="L675" s="3">
        <v>0</v>
      </c>
      <c r="M675" t="s">
        <v>19</v>
      </c>
      <c r="N675" t="s">
        <v>29</v>
      </c>
      <c r="O675" t="str">
        <f>TEXT(TBL_Employees[[#This Row],[Exit Date]],"YYYY")</f>
        <v/>
      </c>
      <c r="P675" s="1" t="s">
        <v>21</v>
      </c>
      <c r="Q675" s="13">
        <f>TBL_Employees[[#This Row],[Annual Salary]]+TBL_Employees[[#This Row],[Annual Salary]]*TBL_Employees[[#This Row],[Bonus %]]</f>
        <v>58671</v>
      </c>
      <c r="R675">
        <f>TBL_Employees[[#This Row],[Annual Salary]]*TBL_Employees[[#This Row],[Bonus %]]</f>
        <v>0</v>
      </c>
      <c r="S675" s="9"/>
    </row>
    <row r="676" spans="1:19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t="str">
        <f>TEXT(TBL_Employees[[#This Row],[Hire Date]],"YYYY")</f>
        <v>2018</v>
      </c>
      <c r="J676" s="1">
        <v>43175</v>
      </c>
      <c r="K676" s="2">
        <v>55457</v>
      </c>
      <c r="L676" s="3">
        <v>0</v>
      </c>
      <c r="M676" t="s">
        <v>19</v>
      </c>
      <c r="N676" t="s">
        <v>29</v>
      </c>
      <c r="O676" t="str">
        <f>TEXT(TBL_Employees[[#This Row],[Exit Date]],"YYYY")</f>
        <v/>
      </c>
      <c r="P676" s="1" t="s">
        <v>21</v>
      </c>
      <c r="Q676" s="13">
        <f>TBL_Employees[[#This Row],[Annual Salary]]+TBL_Employees[[#This Row],[Annual Salary]]*TBL_Employees[[#This Row],[Bonus %]]</f>
        <v>55457</v>
      </c>
      <c r="R676">
        <f>TBL_Employees[[#This Row],[Annual Salary]]*TBL_Employees[[#This Row],[Bonus %]]</f>
        <v>0</v>
      </c>
      <c r="S676" s="9"/>
    </row>
    <row r="677" spans="1:19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t="str">
        <f>TEXT(TBL_Employees[[#This Row],[Hire Date]],"YYYY")</f>
        <v>2017</v>
      </c>
      <c r="J677" s="1">
        <v>43004</v>
      </c>
      <c r="K677" s="2">
        <v>72340</v>
      </c>
      <c r="L677" s="3">
        <v>0</v>
      </c>
      <c r="M677" t="s">
        <v>19</v>
      </c>
      <c r="N677" t="s">
        <v>39</v>
      </c>
      <c r="O677" t="str">
        <f>TEXT(TBL_Employees[[#This Row],[Exit Date]],"YYYY")</f>
        <v>2019</v>
      </c>
      <c r="P677" s="1">
        <v>43558</v>
      </c>
      <c r="Q677" s="13">
        <f>TBL_Employees[[#This Row],[Annual Salary]]+TBL_Employees[[#This Row],[Annual Salary]]*TBL_Employees[[#This Row],[Bonus %]]</f>
        <v>72340</v>
      </c>
      <c r="R677">
        <f>TBL_Employees[[#This Row],[Annual Salary]]*TBL_Employees[[#This Row],[Bonus %]]</f>
        <v>0</v>
      </c>
      <c r="S677" s="9"/>
    </row>
    <row r="678" spans="1:19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t="str">
        <f>TEXT(TBL_Employees[[#This Row],[Hire Date]],"YYYY")</f>
        <v>2016</v>
      </c>
      <c r="J678" s="1">
        <v>42676</v>
      </c>
      <c r="K678" s="2">
        <v>122054</v>
      </c>
      <c r="L678" s="3">
        <v>0.06</v>
      </c>
      <c r="M678" t="s">
        <v>19</v>
      </c>
      <c r="N678" t="s">
        <v>39</v>
      </c>
      <c r="O678" t="str">
        <f>TEXT(TBL_Employees[[#This Row],[Exit Date]],"YYYY")</f>
        <v/>
      </c>
      <c r="P678" s="1" t="s">
        <v>21</v>
      </c>
      <c r="Q678" s="13">
        <f>TBL_Employees[[#This Row],[Annual Salary]]+TBL_Employees[[#This Row],[Annual Salary]]*TBL_Employees[[#This Row],[Bonus %]]</f>
        <v>129377.24</v>
      </c>
      <c r="R678">
        <f>TBL_Employees[[#This Row],[Annual Salary]]*TBL_Employees[[#This Row],[Bonus %]]</f>
        <v>7323.24</v>
      </c>
      <c r="S678" s="9"/>
    </row>
    <row r="679" spans="1:19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t="str">
        <f>TEXT(TBL_Employees[[#This Row],[Hire Date]],"YYYY")</f>
        <v>2018</v>
      </c>
      <c r="J679" s="1">
        <v>43103</v>
      </c>
      <c r="K679" s="2">
        <v>167100</v>
      </c>
      <c r="L679" s="3">
        <v>0.2</v>
      </c>
      <c r="M679" t="s">
        <v>33</v>
      </c>
      <c r="N679" t="s">
        <v>34</v>
      </c>
      <c r="O679" t="str">
        <f>TEXT(TBL_Employees[[#This Row],[Exit Date]],"YYYY")</f>
        <v/>
      </c>
      <c r="P679" s="1" t="s">
        <v>21</v>
      </c>
      <c r="Q679" s="13">
        <f>TBL_Employees[[#This Row],[Annual Salary]]+TBL_Employees[[#This Row],[Annual Salary]]*TBL_Employees[[#This Row],[Bonus %]]</f>
        <v>200520</v>
      </c>
      <c r="R679">
        <f>TBL_Employees[[#This Row],[Annual Salary]]*TBL_Employees[[#This Row],[Bonus %]]</f>
        <v>33420</v>
      </c>
      <c r="S679" s="9"/>
    </row>
    <row r="680" spans="1:19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t="str">
        <f>TEXT(TBL_Employees[[#This Row],[Hire Date]],"YYYY")</f>
        <v>1997</v>
      </c>
      <c r="J680" s="1">
        <v>35543</v>
      </c>
      <c r="K680" s="2">
        <v>78153</v>
      </c>
      <c r="L680" s="3">
        <v>0</v>
      </c>
      <c r="M680" t="s">
        <v>19</v>
      </c>
      <c r="N680" t="s">
        <v>45</v>
      </c>
      <c r="O680" t="str">
        <f>TEXT(TBL_Employees[[#This Row],[Exit Date]],"YYYY")</f>
        <v/>
      </c>
      <c r="P680" s="1" t="s">
        <v>21</v>
      </c>
      <c r="Q680" s="13">
        <f>TBL_Employees[[#This Row],[Annual Salary]]+TBL_Employees[[#This Row],[Annual Salary]]*TBL_Employees[[#This Row],[Bonus %]]</f>
        <v>78153</v>
      </c>
      <c r="R680">
        <f>TBL_Employees[[#This Row],[Annual Salary]]*TBL_Employees[[#This Row],[Bonus %]]</f>
        <v>0</v>
      </c>
      <c r="S680" s="9"/>
    </row>
    <row r="681" spans="1:19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t="str">
        <f>TEXT(TBL_Employees[[#This Row],[Hire Date]],"YYYY")</f>
        <v>2020</v>
      </c>
      <c r="J681" s="1">
        <v>43935</v>
      </c>
      <c r="K681" s="2">
        <v>103524</v>
      </c>
      <c r="L681" s="3">
        <v>0.09</v>
      </c>
      <c r="M681" t="s">
        <v>19</v>
      </c>
      <c r="N681" t="s">
        <v>39</v>
      </c>
      <c r="O681" t="str">
        <f>TEXT(TBL_Employees[[#This Row],[Exit Date]],"YYYY")</f>
        <v/>
      </c>
      <c r="P681" s="1" t="s">
        <v>21</v>
      </c>
      <c r="Q681" s="13">
        <f>TBL_Employees[[#This Row],[Annual Salary]]+TBL_Employees[[#This Row],[Annual Salary]]*TBL_Employees[[#This Row],[Bonus %]]</f>
        <v>112841.16</v>
      </c>
      <c r="R681">
        <f>TBL_Employees[[#This Row],[Annual Salary]]*TBL_Employees[[#This Row],[Bonus %]]</f>
        <v>9317.16</v>
      </c>
      <c r="S681" s="9"/>
    </row>
    <row r="682" spans="1:19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t="str">
        <f>TEXT(TBL_Employees[[#This Row],[Hire Date]],"YYYY")</f>
        <v>2017</v>
      </c>
      <c r="J682" s="1">
        <v>42952</v>
      </c>
      <c r="K682" s="2">
        <v>119906</v>
      </c>
      <c r="L682" s="3">
        <v>0.05</v>
      </c>
      <c r="M682" t="s">
        <v>19</v>
      </c>
      <c r="N682" t="s">
        <v>29</v>
      </c>
      <c r="O682" t="str">
        <f>TEXT(TBL_Employees[[#This Row],[Exit Date]],"YYYY")</f>
        <v/>
      </c>
      <c r="P682" s="1" t="s">
        <v>21</v>
      </c>
      <c r="Q682" s="13">
        <f>TBL_Employees[[#This Row],[Annual Salary]]+TBL_Employees[[#This Row],[Annual Salary]]*TBL_Employees[[#This Row],[Bonus %]]</f>
        <v>125901.3</v>
      </c>
      <c r="R682">
        <f>TBL_Employees[[#This Row],[Annual Salary]]*TBL_Employees[[#This Row],[Bonus %]]</f>
        <v>5995.3</v>
      </c>
      <c r="S682" s="9"/>
    </row>
    <row r="683" spans="1:19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t="str">
        <f>TEXT(TBL_Employees[[#This Row],[Hire Date]],"YYYY")</f>
        <v>2020</v>
      </c>
      <c r="J683" s="1">
        <v>43847</v>
      </c>
      <c r="K683" s="2">
        <v>45061</v>
      </c>
      <c r="L683" s="3">
        <v>0</v>
      </c>
      <c r="M683" t="s">
        <v>19</v>
      </c>
      <c r="N683" t="s">
        <v>45</v>
      </c>
      <c r="O683" t="str">
        <f>TEXT(TBL_Employees[[#This Row],[Exit Date]],"YYYY")</f>
        <v/>
      </c>
      <c r="P683" s="1" t="s">
        <v>21</v>
      </c>
      <c r="Q683" s="13">
        <f>TBL_Employees[[#This Row],[Annual Salary]]+TBL_Employees[[#This Row],[Annual Salary]]*TBL_Employees[[#This Row],[Bonus %]]</f>
        <v>45061</v>
      </c>
      <c r="R683">
        <f>TBL_Employees[[#This Row],[Annual Salary]]*TBL_Employees[[#This Row],[Bonus %]]</f>
        <v>0</v>
      </c>
      <c r="S683" s="9"/>
    </row>
    <row r="684" spans="1:19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t="str">
        <f>TEXT(TBL_Employees[[#This Row],[Hire Date]],"YYYY")</f>
        <v>2003</v>
      </c>
      <c r="J684" s="1">
        <v>37638</v>
      </c>
      <c r="K684" s="2">
        <v>91399</v>
      </c>
      <c r="L684" s="3">
        <v>0</v>
      </c>
      <c r="M684" t="s">
        <v>19</v>
      </c>
      <c r="N684" t="s">
        <v>63</v>
      </c>
      <c r="O684" t="str">
        <f>TEXT(TBL_Employees[[#This Row],[Exit Date]],"YYYY")</f>
        <v/>
      </c>
      <c r="P684" s="1" t="s">
        <v>21</v>
      </c>
      <c r="Q684" s="13">
        <f>TBL_Employees[[#This Row],[Annual Salary]]+TBL_Employees[[#This Row],[Annual Salary]]*TBL_Employees[[#This Row],[Bonus %]]</f>
        <v>91399</v>
      </c>
      <c r="R684">
        <f>TBL_Employees[[#This Row],[Annual Salary]]*TBL_Employees[[#This Row],[Bonus %]]</f>
        <v>0</v>
      </c>
      <c r="S684" s="9"/>
    </row>
    <row r="685" spans="1:19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t="str">
        <f>TEXT(TBL_Employees[[#This Row],[Hire Date]],"YYYY")</f>
        <v>2017</v>
      </c>
      <c r="J685" s="1">
        <v>43006</v>
      </c>
      <c r="K685" s="2">
        <v>97336</v>
      </c>
      <c r="L685" s="3">
        <v>0</v>
      </c>
      <c r="M685" t="s">
        <v>19</v>
      </c>
      <c r="N685" t="s">
        <v>25</v>
      </c>
      <c r="O685" t="str">
        <f>TEXT(TBL_Employees[[#This Row],[Exit Date]],"YYYY")</f>
        <v/>
      </c>
      <c r="P685" s="1" t="s">
        <v>21</v>
      </c>
      <c r="Q685" s="13">
        <f>TBL_Employees[[#This Row],[Annual Salary]]+TBL_Employees[[#This Row],[Annual Salary]]*TBL_Employees[[#This Row],[Bonus %]]</f>
        <v>97336</v>
      </c>
      <c r="R685">
        <f>TBL_Employees[[#This Row],[Annual Salary]]*TBL_Employees[[#This Row],[Bonus %]]</f>
        <v>0</v>
      </c>
      <c r="S685" s="9"/>
    </row>
    <row r="686" spans="1:19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t="str">
        <f>TEXT(TBL_Employees[[#This Row],[Hire Date]],"YYYY")</f>
        <v>2017</v>
      </c>
      <c r="J686" s="1">
        <v>42755</v>
      </c>
      <c r="K686" s="2">
        <v>124629</v>
      </c>
      <c r="L686" s="3">
        <v>0.1</v>
      </c>
      <c r="M686" t="s">
        <v>19</v>
      </c>
      <c r="N686" t="s">
        <v>29</v>
      </c>
      <c r="O686" t="str">
        <f>TEXT(TBL_Employees[[#This Row],[Exit Date]],"YYYY")</f>
        <v/>
      </c>
      <c r="P686" s="1" t="s">
        <v>21</v>
      </c>
      <c r="Q686" s="13">
        <f>TBL_Employees[[#This Row],[Annual Salary]]+TBL_Employees[[#This Row],[Annual Salary]]*TBL_Employees[[#This Row],[Bonus %]]</f>
        <v>137091.9</v>
      </c>
      <c r="R686">
        <f>TBL_Employees[[#This Row],[Annual Salary]]*TBL_Employees[[#This Row],[Bonus %]]</f>
        <v>12462.900000000001</v>
      </c>
      <c r="S686" s="9"/>
    </row>
    <row r="687" spans="1:19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t="str">
        <f>TEXT(TBL_Employees[[#This Row],[Hire Date]],"YYYY")</f>
        <v>2021</v>
      </c>
      <c r="J687" s="1">
        <v>44402</v>
      </c>
      <c r="K687" s="2">
        <v>231850</v>
      </c>
      <c r="L687" s="3">
        <v>0.39</v>
      </c>
      <c r="M687" t="s">
        <v>19</v>
      </c>
      <c r="N687" t="s">
        <v>45</v>
      </c>
      <c r="O687" t="str">
        <f>TEXT(TBL_Employees[[#This Row],[Exit Date]],"YYYY")</f>
        <v/>
      </c>
      <c r="P687" s="1" t="s">
        <v>21</v>
      </c>
      <c r="Q687" s="13">
        <f>TBL_Employees[[#This Row],[Annual Salary]]+TBL_Employees[[#This Row],[Annual Salary]]*TBL_Employees[[#This Row],[Bonus %]]</f>
        <v>322271.5</v>
      </c>
      <c r="R687">
        <f>TBL_Employees[[#This Row],[Annual Salary]]*TBL_Employees[[#This Row],[Bonus %]]</f>
        <v>90421.5</v>
      </c>
      <c r="S687" s="9"/>
    </row>
    <row r="688" spans="1:19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t="str">
        <f>TEXT(TBL_Employees[[#This Row],[Hire Date]],"YYYY")</f>
        <v>2018</v>
      </c>
      <c r="J688" s="1">
        <v>43255</v>
      </c>
      <c r="K688" s="2">
        <v>128329</v>
      </c>
      <c r="L688" s="3">
        <v>0.08</v>
      </c>
      <c r="M688" t="s">
        <v>19</v>
      </c>
      <c r="N688" t="s">
        <v>39</v>
      </c>
      <c r="O688" t="str">
        <f>TEXT(TBL_Employees[[#This Row],[Exit Date]],"YYYY")</f>
        <v/>
      </c>
      <c r="P688" s="1" t="s">
        <v>21</v>
      </c>
      <c r="Q688" s="13">
        <f>TBL_Employees[[#This Row],[Annual Salary]]+TBL_Employees[[#This Row],[Annual Salary]]*TBL_Employees[[#This Row],[Bonus %]]</f>
        <v>138595.32</v>
      </c>
      <c r="R688">
        <f>TBL_Employees[[#This Row],[Annual Salary]]*TBL_Employees[[#This Row],[Bonus %]]</f>
        <v>10266.32</v>
      </c>
      <c r="S688" s="9"/>
    </row>
    <row r="689" spans="1:19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t="str">
        <f>TEXT(TBL_Employees[[#This Row],[Hire Date]],"YYYY")</f>
        <v>2021</v>
      </c>
      <c r="J689" s="1">
        <v>44283</v>
      </c>
      <c r="K689" s="2">
        <v>186033</v>
      </c>
      <c r="L689" s="3">
        <v>0.34</v>
      </c>
      <c r="M689" t="s">
        <v>52</v>
      </c>
      <c r="N689" t="s">
        <v>53</v>
      </c>
      <c r="O689" t="str">
        <f>TEXT(TBL_Employees[[#This Row],[Exit Date]],"YYYY")</f>
        <v/>
      </c>
      <c r="P689" s="1" t="s">
        <v>21</v>
      </c>
      <c r="Q689" s="13">
        <f>TBL_Employees[[#This Row],[Annual Salary]]+TBL_Employees[[#This Row],[Annual Salary]]*TBL_Employees[[#This Row],[Bonus %]]</f>
        <v>249284.22</v>
      </c>
      <c r="R689">
        <f>TBL_Employees[[#This Row],[Annual Salary]]*TBL_Employees[[#This Row],[Bonus %]]</f>
        <v>63251.22</v>
      </c>
      <c r="S689" s="9"/>
    </row>
    <row r="690" spans="1:19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t="str">
        <f>TEXT(TBL_Employees[[#This Row],[Hire Date]],"YYYY")</f>
        <v>2021</v>
      </c>
      <c r="J690" s="1">
        <v>44403</v>
      </c>
      <c r="K690" s="2">
        <v>121480</v>
      </c>
      <c r="L690" s="3">
        <v>0.14000000000000001</v>
      </c>
      <c r="M690" t="s">
        <v>19</v>
      </c>
      <c r="N690" t="s">
        <v>39</v>
      </c>
      <c r="O690" t="str">
        <f>TEXT(TBL_Employees[[#This Row],[Exit Date]],"YYYY")</f>
        <v/>
      </c>
      <c r="P690" s="1" t="s">
        <v>21</v>
      </c>
      <c r="Q690" s="13">
        <f>TBL_Employees[[#This Row],[Annual Salary]]+TBL_Employees[[#This Row],[Annual Salary]]*TBL_Employees[[#This Row],[Bonus %]]</f>
        <v>138487.20000000001</v>
      </c>
      <c r="R690">
        <f>TBL_Employees[[#This Row],[Annual Salary]]*TBL_Employees[[#This Row],[Bonus %]]</f>
        <v>17007.2</v>
      </c>
      <c r="S690" s="9"/>
    </row>
    <row r="691" spans="1:19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t="str">
        <f>TEXT(TBL_Employees[[#This Row],[Hire Date]],"YYYY")</f>
        <v>2010</v>
      </c>
      <c r="J691" s="1">
        <v>40319</v>
      </c>
      <c r="K691" s="2">
        <v>153275</v>
      </c>
      <c r="L691" s="3">
        <v>0.24</v>
      </c>
      <c r="M691" t="s">
        <v>19</v>
      </c>
      <c r="N691" t="s">
        <v>29</v>
      </c>
      <c r="O691" t="str">
        <f>TEXT(TBL_Employees[[#This Row],[Exit Date]],"YYYY")</f>
        <v/>
      </c>
      <c r="P691" s="1" t="s">
        <v>21</v>
      </c>
      <c r="Q691" s="13">
        <f>TBL_Employees[[#This Row],[Annual Salary]]+TBL_Employees[[#This Row],[Annual Salary]]*TBL_Employees[[#This Row],[Bonus %]]</f>
        <v>190061</v>
      </c>
      <c r="R691">
        <f>TBL_Employees[[#This Row],[Annual Salary]]*TBL_Employees[[#This Row],[Bonus %]]</f>
        <v>36786</v>
      </c>
      <c r="S691" s="9"/>
    </row>
    <row r="692" spans="1:19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t="str">
        <f>TEXT(TBL_Employees[[#This Row],[Hire Date]],"YYYY")</f>
        <v>2020</v>
      </c>
      <c r="J692" s="1">
        <v>43969</v>
      </c>
      <c r="K692" s="2">
        <v>97830</v>
      </c>
      <c r="L692" s="3">
        <v>0</v>
      </c>
      <c r="M692" t="s">
        <v>19</v>
      </c>
      <c r="N692" t="s">
        <v>25</v>
      </c>
      <c r="O692" t="str">
        <f>TEXT(TBL_Employees[[#This Row],[Exit Date]],"YYYY")</f>
        <v/>
      </c>
      <c r="P692" s="1" t="s">
        <v>21</v>
      </c>
      <c r="Q692" s="13">
        <f>TBL_Employees[[#This Row],[Annual Salary]]+TBL_Employees[[#This Row],[Annual Salary]]*TBL_Employees[[#This Row],[Bonus %]]</f>
        <v>97830</v>
      </c>
      <c r="R692">
        <f>TBL_Employees[[#This Row],[Annual Salary]]*TBL_Employees[[#This Row],[Bonus %]]</f>
        <v>0</v>
      </c>
      <c r="S692" s="9"/>
    </row>
    <row r="693" spans="1:19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t="str">
        <f>TEXT(TBL_Employees[[#This Row],[Hire Date]],"YYYY")</f>
        <v>1999</v>
      </c>
      <c r="J693" s="1">
        <v>36232</v>
      </c>
      <c r="K693" s="2">
        <v>239394</v>
      </c>
      <c r="L693" s="3">
        <v>0.32</v>
      </c>
      <c r="M693" t="s">
        <v>19</v>
      </c>
      <c r="N693" t="s">
        <v>25</v>
      </c>
      <c r="O693" t="str">
        <f>TEXT(TBL_Employees[[#This Row],[Exit Date]],"YYYY")</f>
        <v/>
      </c>
      <c r="P693" s="1" t="s">
        <v>21</v>
      </c>
      <c r="Q693" s="13">
        <f>TBL_Employees[[#This Row],[Annual Salary]]+TBL_Employees[[#This Row],[Annual Salary]]*TBL_Employees[[#This Row],[Bonus %]]</f>
        <v>316000.08</v>
      </c>
      <c r="R693">
        <f>TBL_Employees[[#This Row],[Annual Salary]]*TBL_Employees[[#This Row],[Bonus %]]</f>
        <v>76606.080000000002</v>
      </c>
      <c r="S693" s="9"/>
    </row>
    <row r="694" spans="1:19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t="str">
        <f>TEXT(TBL_Employees[[#This Row],[Hire Date]],"YYYY")</f>
        <v>2002</v>
      </c>
      <c r="J694" s="1">
        <v>37519</v>
      </c>
      <c r="K694" s="2">
        <v>49738</v>
      </c>
      <c r="L694" s="3">
        <v>0</v>
      </c>
      <c r="M694" t="s">
        <v>33</v>
      </c>
      <c r="N694" t="s">
        <v>60</v>
      </c>
      <c r="O694" t="str">
        <f>TEXT(TBL_Employees[[#This Row],[Exit Date]],"YYYY")</f>
        <v/>
      </c>
      <c r="P694" s="1" t="s">
        <v>21</v>
      </c>
      <c r="Q694" s="13">
        <f>TBL_Employees[[#This Row],[Annual Salary]]+TBL_Employees[[#This Row],[Annual Salary]]*TBL_Employees[[#This Row],[Bonus %]]</f>
        <v>49738</v>
      </c>
      <c r="R694">
        <f>TBL_Employees[[#This Row],[Annual Salary]]*TBL_Employees[[#This Row],[Bonus %]]</f>
        <v>0</v>
      </c>
      <c r="S694" s="9"/>
    </row>
    <row r="695" spans="1:19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t="str">
        <f>TEXT(TBL_Employees[[#This Row],[Hire Date]],"YYYY")</f>
        <v>2018</v>
      </c>
      <c r="J695" s="1">
        <v>43247</v>
      </c>
      <c r="K695" s="2">
        <v>45049</v>
      </c>
      <c r="L695" s="3">
        <v>0</v>
      </c>
      <c r="M695" t="s">
        <v>19</v>
      </c>
      <c r="N695" t="s">
        <v>63</v>
      </c>
      <c r="O695" t="str">
        <f>TEXT(TBL_Employees[[#This Row],[Exit Date]],"YYYY")</f>
        <v/>
      </c>
      <c r="P695" s="1" t="s">
        <v>21</v>
      </c>
      <c r="Q695" s="13">
        <f>TBL_Employees[[#This Row],[Annual Salary]]+TBL_Employees[[#This Row],[Annual Salary]]*TBL_Employees[[#This Row],[Bonus %]]</f>
        <v>45049</v>
      </c>
      <c r="R695">
        <f>TBL_Employees[[#This Row],[Annual Salary]]*TBL_Employees[[#This Row],[Bonus %]]</f>
        <v>0</v>
      </c>
      <c r="S695" s="9"/>
    </row>
    <row r="696" spans="1:19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t="str">
        <f>TEXT(TBL_Employees[[#This Row],[Hire Date]],"YYYY")</f>
        <v>2020</v>
      </c>
      <c r="J696" s="1">
        <v>43977</v>
      </c>
      <c r="K696" s="2">
        <v>153628</v>
      </c>
      <c r="L696" s="3">
        <v>0.28999999999999998</v>
      </c>
      <c r="M696" t="s">
        <v>33</v>
      </c>
      <c r="N696" t="s">
        <v>80</v>
      </c>
      <c r="O696" t="str">
        <f>TEXT(TBL_Employees[[#This Row],[Exit Date]],"YYYY")</f>
        <v>2020</v>
      </c>
      <c r="P696" s="1">
        <v>44177</v>
      </c>
      <c r="Q696" s="13">
        <f>TBL_Employees[[#This Row],[Annual Salary]]+TBL_Employees[[#This Row],[Annual Salary]]*TBL_Employees[[#This Row],[Bonus %]]</f>
        <v>198180.12</v>
      </c>
      <c r="R696">
        <f>TBL_Employees[[#This Row],[Annual Salary]]*TBL_Employees[[#This Row],[Bonus %]]</f>
        <v>44552.119999999995</v>
      </c>
      <c r="S696" s="9"/>
    </row>
    <row r="697" spans="1:19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t="str">
        <f>TEXT(TBL_Employees[[#This Row],[Hire Date]],"YYYY")</f>
        <v>2021</v>
      </c>
      <c r="J697" s="1">
        <v>44362</v>
      </c>
      <c r="K697" s="2">
        <v>142731</v>
      </c>
      <c r="L697" s="3">
        <v>0.11</v>
      </c>
      <c r="M697" t="s">
        <v>33</v>
      </c>
      <c r="N697" t="s">
        <v>74</v>
      </c>
      <c r="O697" t="str">
        <f>TEXT(TBL_Employees[[#This Row],[Exit Date]],"YYYY")</f>
        <v>2022</v>
      </c>
      <c r="P697" s="1">
        <v>44715</v>
      </c>
      <c r="Q697" s="13">
        <f>TBL_Employees[[#This Row],[Annual Salary]]+TBL_Employees[[#This Row],[Annual Salary]]*TBL_Employees[[#This Row],[Bonus %]]</f>
        <v>158431.41</v>
      </c>
      <c r="R697">
        <f>TBL_Employees[[#This Row],[Annual Salary]]*TBL_Employees[[#This Row],[Bonus %]]</f>
        <v>15700.41</v>
      </c>
      <c r="S697" s="9"/>
    </row>
    <row r="698" spans="1:19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t="str">
        <f>TEXT(TBL_Employees[[#This Row],[Hire Date]],"YYYY")</f>
        <v>2020</v>
      </c>
      <c r="J698" s="1">
        <v>43966</v>
      </c>
      <c r="K698" s="2">
        <v>137106</v>
      </c>
      <c r="L698" s="3">
        <v>0.12</v>
      </c>
      <c r="M698" t="s">
        <v>52</v>
      </c>
      <c r="N698" t="s">
        <v>53</v>
      </c>
      <c r="O698" t="str">
        <f>TEXT(TBL_Employees[[#This Row],[Exit Date]],"YYYY")</f>
        <v/>
      </c>
      <c r="P698" s="1" t="s">
        <v>21</v>
      </c>
      <c r="Q698" s="13">
        <f>TBL_Employees[[#This Row],[Annual Salary]]+TBL_Employees[[#This Row],[Annual Salary]]*TBL_Employees[[#This Row],[Bonus %]]</f>
        <v>153558.72</v>
      </c>
      <c r="R698">
        <f>TBL_Employees[[#This Row],[Annual Salary]]*TBL_Employees[[#This Row],[Bonus %]]</f>
        <v>16452.72</v>
      </c>
      <c r="S698" s="9"/>
    </row>
    <row r="699" spans="1:19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t="str">
        <f>TEXT(TBL_Employees[[#This Row],[Hire Date]],"YYYY")</f>
        <v>2007</v>
      </c>
      <c r="J699" s="1">
        <v>39330</v>
      </c>
      <c r="K699" s="2">
        <v>183239</v>
      </c>
      <c r="L699" s="3">
        <v>0.32</v>
      </c>
      <c r="M699" t="s">
        <v>19</v>
      </c>
      <c r="N699" t="s">
        <v>63</v>
      </c>
      <c r="O699" t="str">
        <f>TEXT(TBL_Employees[[#This Row],[Exit Date]],"YYYY")</f>
        <v/>
      </c>
      <c r="P699" s="1" t="s">
        <v>21</v>
      </c>
      <c r="Q699" s="13">
        <f>TBL_Employees[[#This Row],[Annual Salary]]+TBL_Employees[[#This Row],[Annual Salary]]*TBL_Employees[[#This Row],[Bonus %]]</f>
        <v>241875.48</v>
      </c>
      <c r="R699">
        <f>TBL_Employees[[#This Row],[Annual Salary]]*TBL_Employees[[#This Row],[Bonus %]]</f>
        <v>58636.480000000003</v>
      </c>
      <c r="S699" s="9"/>
    </row>
    <row r="700" spans="1:19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t="str">
        <f>TEXT(TBL_Employees[[#This Row],[Hire Date]],"YYYY")</f>
        <v>2019</v>
      </c>
      <c r="J700" s="1">
        <v>43610</v>
      </c>
      <c r="K700" s="2">
        <v>45819</v>
      </c>
      <c r="L700" s="3">
        <v>0</v>
      </c>
      <c r="M700" t="s">
        <v>19</v>
      </c>
      <c r="N700" t="s">
        <v>45</v>
      </c>
      <c r="O700" t="str">
        <f>TEXT(TBL_Employees[[#This Row],[Exit Date]],"YYYY")</f>
        <v/>
      </c>
      <c r="P700" s="1" t="s">
        <v>21</v>
      </c>
      <c r="Q700" s="13">
        <f>TBL_Employees[[#This Row],[Annual Salary]]+TBL_Employees[[#This Row],[Annual Salary]]*TBL_Employees[[#This Row],[Bonus %]]</f>
        <v>45819</v>
      </c>
      <c r="R700">
        <f>TBL_Employees[[#This Row],[Annual Salary]]*TBL_Employees[[#This Row],[Bonus %]]</f>
        <v>0</v>
      </c>
      <c r="S700" s="9"/>
    </row>
    <row r="701" spans="1:19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t="str">
        <f>TEXT(TBL_Employees[[#This Row],[Hire Date]],"YYYY")</f>
        <v>2006</v>
      </c>
      <c r="J701" s="1">
        <v>39080</v>
      </c>
      <c r="K701" s="2">
        <v>55518</v>
      </c>
      <c r="L701" s="3">
        <v>0</v>
      </c>
      <c r="M701" t="s">
        <v>19</v>
      </c>
      <c r="N701" t="s">
        <v>29</v>
      </c>
      <c r="O701" t="str">
        <f>TEXT(TBL_Employees[[#This Row],[Exit Date]],"YYYY")</f>
        <v/>
      </c>
      <c r="P701" s="1" t="s">
        <v>21</v>
      </c>
      <c r="Q701" s="13">
        <f>TBL_Employees[[#This Row],[Annual Salary]]+TBL_Employees[[#This Row],[Annual Salary]]*TBL_Employees[[#This Row],[Bonus %]]</f>
        <v>55518</v>
      </c>
      <c r="R701">
        <f>TBL_Employees[[#This Row],[Annual Salary]]*TBL_Employees[[#This Row],[Bonus %]]</f>
        <v>0</v>
      </c>
      <c r="S701" s="9"/>
    </row>
    <row r="702" spans="1:19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t="str">
        <f>TEXT(TBL_Employees[[#This Row],[Hire Date]],"YYYY")</f>
        <v>2012</v>
      </c>
      <c r="J702" s="1">
        <v>40979</v>
      </c>
      <c r="K702" s="2">
        <v>108134</v>
      </c>
      <c r="L702" s="3">
        <v>0.1</v>
      </c>
      <c r="M702" t="s">
        <v>33</v>
      </c>
      <c r="N702" t="s">
        <v>74</v>
      </c>
      <c r="O702" t="str">
        <f>TEXT(TBL_Employees[[#This Row],[Exit Date]],"YYYY")</f>
        <v/>
      </c>
      <c r="P702" s="1" t="s">
        <v>21</v>
      </c>
      <c r="Q702" s="13">
        <f>TBL_Employees[[#This Row],[Annual Salary]]+TBL_Employees[[#This Row],[Annual Salary]]*TBL_Employees[[#This Row],[Bonus %]]</f>
        <v>118947.4</v>
      </c>
      <c r="R702">
        <f>TBL_Employees[[#This Row],[Annual Salary]]*TBL_Employees[[#This Row],[Bonus %]]</f>
        <v>10813.400000000001</v>
      </c>
      <c r="S702" s="9"/>
    </row>
    <row r="703" spans="1:19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t="str">
        <f>TEXT(TBL_Employees[[#This Row],[Hire Date]],"YYYY")</f>
        <v>1992</v>
      </c>
      <c r="J703" s="1">
        <v>33958</v>
      </c>
      <c r="K703" s="2">
        <v>113950</v>
      </c>
      <c r="L703" s="3">
        <v>0.09</v>
      </c>
      <c r="M703" t="s">
        <v>19</v>
      </c>
      <c r="N703" t="s">
        <v>45</v>
      </c>
      <c r="O703" t="str">
        <f>TEXT(TBL_Employees[[#This Row],[Exit Date]],"YYYY")</f>
        <v/>
      </c>
      <c r="P703" s="1" t="s">
        <v>21</v>
      </c>
      <c r="Q703" s="13">
        <f>TBL_Employees[[#This Row],[Annual Salary]]+TBL_Employees[[#This Row],[Annual Salary]]*TBL_Employees[[#This Row],[Bonus %]]</f>
        <v>124205.5</v>
      </c>
      <c r="R703">
        <f>TBL_Employees[[#This Row],[Annual Salary]]*TBL_Employees[[#This Row],[Bonus %]]</f>
        <v>10255.5</v>
      </c>
      <c r="S703" s="9"/>
    </row>
    <row r="704" spans="1:19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t="str">
        <f>TEXT(TBL_Employees[[#This Row],[Hire Date]],"YYYY")</f>
        <v>1998</v>
      </c>
      <c r="J704" s="1">
        <v>35886</v>
      </c>
      <c r="K704" s="2">
        <v>182035</v>
      </c>
      <c r="L704" s="3">
        <v>0.3</v>
      </c>
      <c r="M704" t="s">
        <v>19</v>
      </c>
      <c r="N704" t="s">
        <v>20</v>
      </c>
      <c r="O704" t="str">
        <f>TEXT(TBL_Employees[[#This Row],[Exit Date]],"YYYY")</f>
        <v/>
      </c>
      <c r="P704" s="1" t="s">
        <v>21</v>
      </c>
      <c r="Q704" s="13">
        <f>TBL_Employees[[#This Row],[Annual Salary]]+TBL_Employees[[#This Row],[Annual Salary]]*TBL_Employees[[#This Row],[Bonus %]]</f>
        <v>236645.5</v>
      </c>
      <c r="R704">
        <f>TBL_Employees[[#This Row],[Annual Salary]]*TBL_Employees[[#This Row],[Bonus %]]</f>
        <v>54610.5</v>
      </c>
      <c r="S704" s="9"/>
    </row>
    <row r="705" spans="1:19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t="str">
        <f>TEXT(TBL_Employees[[#This Row],[Hire Date]],"YYYY")</f>
        <v>2017</v>
      </c>
      <c r="J705" s="1">
        <v>42963</v>
      </c>
      <c r="K705" s="2">
        <v>181356</v>
      </c>
      <c r="L705" s="3">
        <v>0.23</v>
      </c>
      <c r="M705" t="s">
        <v>33</v>
      </c>
      <c r="N705" t="s">
        <v>60</v>
      </c>
      <c r="O705" t="str">
        <f>TEXT(TBL_Employees[[#This Row],[Exit Date]],"YYYY")</f>
        <v/>
      </c>
      <c r="P705" s="1" t="s">
        <v>21</v>
      </c>
      <c r="Q705" s="13">
        <f>TBL_Employees[[#This Row],[Annual Salary]]+TBL_Employees[[#This Row],[Annual Salary]]*TBL_Employees[[#This Row],[Bonus %]]</f>
        <v>223067.88</v>
      </c>
      <c r="R705">
        <f>TBL_Employees[[#This Row],[Annual Salary]]*TBL_Employees[[#This Row],[Bonus %]]</f>
        <v>41711.880000000005</v>
      </c>
      <c r="S705" s="9"/>
    </row>
    <row r="706" spans="1:19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t="str">
        <f>TEXT(TBL_Employees[[#This Row],[Hire Date]],"YYYY")</f>
        <v>2019</v>
      </c>
      <c r="J706" s="1">
        <v>43698</v>
      </c>
      <c r="K706" s="2">
        <v>66084</v>
      </c>
      <c r="L706" s="3">
        <v>0</v>
      </c>
      <c r="M706" t="s">
        <v>19</v>
      </c>
      <c r="N706" t="s">
        <v>63</v>
      </c>
      <c r="O706" t="str">
        <f>TEXT(TBL_Employees[[#This Row],[Exit Date]],"YYYY")</f>
        <v/>
      </c>
      <c r="P706" s="1" t="s">
        <v>21</v>
      </c>
      <c r="Q706" s="13">
        <f>TBL_Employees[[#This Row],[Annual Salary]]+TBL_Employees[[#This Row],[Annual Salary]]*TBL_Employees[[#This Row],[Bonus %]]</f>
        <v>66084</v>
      </c>
      <c r="R706">
        <f>TBL_Employees[[#This Row],[Annual Salary]]*TBL_Employees[[#This Row],[Bonus %]]</f>
        <v>0</v>
      </c>
      <c r="S706" s="9"/>
    </row>
    <row r="707" spans="1:19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t="str">
        <f>TEXT(TBL_Employees[[#This Row],[Hire Date]],"YYYY")</f>
        <v>2010</v>
      </c>
      <c r="J707" s="1">
        <v>40290</v>
      </c>
      <c r="K707" s="2">
        <v>76912</v>
      </c>
      <c r="L707" s="3">
        <v>0</v>
      </c>
      <c r="M707" t="s">
        <v>52</v>
      </c>
      <c r="N707" t="s">
        <v>53</v>
      </c>
      <c r="O707" t="str">
        <f>TEXT(TBL_Employees[[#This Row],[Exit Date]],"YYYY")</f>
        <v/>
      </c>
      <c r="P707" s="1" t="s">
        <v>21</v>
      </c>
      <c r="Q707" s="13">
        <f>TBL_Employees[[#This Row],[Annual Salary]]+TBL_Employees[[#This Row],[Annual Salary]]*TBL_Employees[[#This Row],[Bonus %]]</f>
        <v>76912</v>
      </c>
      <c r="R707">
        <f>TBL_Employees[[#This Row],[Annual Salary]]*TBL_Employees[[#This Row],[Bonus %]]</f>
        <v>0</v>
      </c>
      <c r="S707" s="9"/>
    </row>
    <row r="708" spans="1:19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t="str">
        <f>TEXT(TBL_Employees[[#This Row],[Hire Date]],"YYYY")</f>
        <v>2018</v>
      </c>
      <c r="J708" s="1">
        <v>43227</v>
      </c>
      <c r="K708" s="2">
        <v>67987</v>
      </c>
      <c r="L708" s="3">
        <v>0</v>
      </c>
      <c r="M708" t="s">
        <v>19</v>
      </c>
      <c r="N708" t="s">
        <v>45</v>
      </c>
      <c r="O708" t="str">
        <f>TEXT(TBL_Employees[[#This Row],[Exit Date]],"YYYY")</f>
        <v/>
      </c>
      <c r="P708" s="1" t="s">
        <v>21</v>
      </c>
      <c r="Q708" s="13">
        <f>TBL_Employees[[#This Row],[Annual Salary]]+TBL_Employees[[#This Row],[Annual Salary]]*TBL_Employees[[#This Row],[Bonus %]]</f>
        <v>67987</v>
      </c>
      <c r="R708">
        <f>TBL_Employees[[#This Row],[Annual Salary]]*TBL_Employees[[#This Row],[Bonus %]]</f>
        <v>0</v>
      </c>
      <c r="S708" s="9"/>
    </row>
    <row r="709" spans="1:19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t="str">
        <f>TEXT(TBL_Employees[[#This Row],[Hire Date]],"YYYY")</f>
        <v>2005</v>
      </c>
      <c r="J709" s="1">
        <v>38584</v>
      </c>
      <c r="K709" s="2">
        <v>59833</v>
      </c>
      <c r="L709" s="3">
        <v>0</v>
      </c>
      <c r="M709" t="s">
        <v>19</v>
      </c>
      <c r="N709" t="s">
        <v>29</v>
      </c>
      <c r="O709" t="str">
        <f>TEXT(TBL_Employees[[#This Row],[Exit Date]],"YYYY")</f>
        <v/>
      </c>
      <c r="P709" s="1" t="s">
        <v>21</v>
      </c>
      <c r="Q709" s="13">
        <f>TBL_Employees[[#This Row],[Annual Salary]]+TBL_Employees[[#This Row],[Annual Salary]]*TBL_Employees[[#This Row],[Bonus %]]</f>
        <v>59833</v>
      </c>
      <c r="R709">
        <f>TBL_Employees[[#This Row],[Annual Salary]]*TBL_Employees[[#This Row],[Bonus %]]</f>
        <v>0</v>
      </c>
      <c r="S709" s="9"/>
    </row>
    <row r="710" spans="1:19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t="str">
        <f>TEXT(TBL_Employees[[#This Row],[Hire Date]],"YYYY")</f>
        <v>2005</v>
      </c>
      <c r="J710" s="1">
        <v>38453</v>
      </c>
      <c r="K710" s="2">
        <v>128468</v>
      </c>
      <c r="L710" s="3">
        <v>0.11</v>
      </c>
      <c r="M710" t="s">
        <v>19</v>
      </c>
      <c r="N710" t="s">
        <v>20</v>
      </c>
      <c r="O710" t="str">
        <f>TEXT(TBL_Employees[[#This Row],[Exit Date]],"YYYY")</f>
        <v/>
      </c>
      <c r="P710" s="1" t="s">
        <v>21</v>
      </c>
      <c r="Q710" s="13">
        <f>TBL_Employees[[#This Row],[Annual Salary]]+TBL_Employees[[#This Row],[Annual Salary]]*TBL_Employees[[#This Row],[Bonus %]]</f>
        <v>142599.48000000001</v>
      </c>
      <c r="R710">
        <f>TBL_Employees[[#This Row],[Annual Salary]]*TBL_Employees[[#This Row],[Bonus %]]</f>
        <v>14131.48</v>
      </c>
      <c r="S710" s="9"/>
    </row>
    <row r="711" spans="1:19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t="str">
        <f>TEXT(TBL_Employees[[#This Row],[Hire Date]],"YYYY")</f>
        <v>2011</v>
      </c>
      <c r="J711" s="1">
        <v>40692</v>
      </c>
      <c r="K711" s="2">
        <v>102440</v>
      </c>
      <c r="L711" s="3">
        <v>0.06</v>
      </c>
      <c r="M711" t="s">
        <v>19</v>
      </c>
      <c r="N711" t="s">
        <v>20</v>
      </c>
      <c r="O711" t="str">
        <f>TEXT(TBL_Employees[[#This Row],[Exit Date]],"YYYY")</f>
        <v/>
      </c>
      <c r="P711" s="1" t="s">
        <v>21</v>
      </c>
      <c r="Q711" s="13">
        <f>TBL_Employees[[#This Row],[Annual Salary]]+TBL_Employees[[#This Row],[Annual Salary]]*TBL_Employees[[#This Row],[Bonus %]]</f>
        <v>108586.4</v>
      </c>
      <c r="R711">
        <f>TBL_Employees[[#This Row],[Annual Salary]]*TBL_Employees[[#This Row],[Bonus %]]</f>
        <v>6146.4</v>
      </c>
      <c r="S711" s="9"/>
    </row>
    <row r="712" spans="1:19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t="str">
        <f>TEXT(TBL_Employees[[#This Row],[Hire Date]],"YYYY")</f>
        <v>2010</v>
      </c>
      <c r="J712" s="1">
        <v>40542</v>
      </c>
      <c r="K712" s="2">
        <v>246619</v>
      </c>
      <c r="L712" s="3">
        <v>0.36</v>
      </c>
      <c r="M712" t="s">
        <v>19</v>
      </c>
      <c r="N712" t="s">
        <v>45</v>
      </c>
      <c r="O712" t="str">
        <f>TEXT(TBL_Employees[[#This Row],[Exit Date]],"YYYY")</f>
        <v/>
      </c>
      <c r="P712" s="1" t="s">
        <v>21</v>
      </c>
      <c r="Q712" s="13">
        <f>TBL_Employees[[#This Row],[Annual Salary]]+TBL_Employees[[#This Row],[Annual Salary]]*TBL_Employees[[#This Row],[Bonus %]]</f>
        <v>335401.83999999997</v>
      </c>
      <c r="R712">
        <f>TBL_Employees[[#This Row],[Annual Salary]]*TBL_Employees[[#This Row],[Bonus %]]</f>
        <v>88782.84</v>
      </c>
      <c r="S712" s="9"/>
    </row>
    <row r="713" spans="1:19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t="str">
        <f>TEXT(TBL_Employees[[#This Row],[Hire Date]],"YYYY")</f>
        <v>2017</v>
      </c>
      <c r="J713" s="1">
        <v>43058</v>
      </c>
      <c r="K713" s="2">
        <v>101143</v>
      </c>
      <c r="L713" s="3">
        <v>0.06</v>
      </c>
      <c r="M713" t="s">
        <v>19</v>
      </c>
      <c r="N713" t="s">
        <v>45</v>
      </c>
      <c r="O713" t="str">
        <f>TEXT(TBL_Employees[[#This Row],[Exit Date]],"YYYY")</f>
        <v/>
      </c>
      <c r="P713" s="1" t="s">
        <v>21</v>
      </c>
      <c r="Q713" s="13">
        <f>TBL_Employees[[#This Row],[Annual Salary]]+TBL_Employees[[#This Row],[Annual Salary]]*TBL_Employees[[#This Row],[Bonus %]]</f>
        <v>107211.58</v>
      </c>
      <c r="R713">
        <f>TBL_Employees[[#This Row],[Annual Salary]]*TBL_Employees[[#This Row],[Bonus %]]</f>
        <v>6068.58</v>
      </c>
      <c r="S713" s="9"/>
    </row>
    <row r="714" spans="1:19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t="str">
        <f>TEXT(TBL_Employees[[#This Row],[Hire Date]],"YYYY")</f>
        <v>2005</v>
      </c>
      <c r="J714" s="1">
        <v>38639</v>
      </c>
      <c r="K714" s="2">
        <v>51404</v>
      </c>
      <c r="L714" s="3">
        <v>0</v>
      </c>
      <c r="M714" t="s">
        <v>52</v>
      </c>
      <c r="N714" t="s">
        <v>81</v>
      </c>
      <c r="O714" t="str">
        <f>TEXT(TBL_Employees[[#This Row],[Exit Date]],"YYYY")</f>
        <v>2009</v>
      </c>
      <c r="P714" s="1">
        <v>40153</v>
      </c>
      <c r="Q714" s="13">
        <f>TBL_Employees[[#This Row],[Annual Salary]]+TBL_Employees[[#This Row],[Annual Salary]]*TBL_Employees[[#This Row],[Bonus %]]</f>
        <v>51404</v>
      </c>
      <c r="R714">
        <f>TBL_Employees[[#This Row],[Annual Salary]]*TBL_Employees[[#This Row],[Bonus %]]</f>
        <v>0</v>
      </c>
      <c r="S714" s="9"/>
    </row>
    <row r="715" spans="1:19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t="str">
        <f>TEXT(TBL_Employees[[#This Row],[Hire Date]],"YYYY")</f>
        <v>2015</v>
      </c>
      <c r="J715" s="1">
        <v>42329</v>
      </c>
      <c r="K715" s="2">
        <v>87292</v>
      </c>
      <c r="L715" s="3">
        <v>0</v>
      </c>
      <c r="M715" t="s">
        <v>19</v>
      </c>
      <c r="N715" t="s">
        <v>29</v>
      </c>
      <c r="O715" t="str">
        <f>TEXT(TBL_Employees[[#This Row],[Exit Date]],"YYYY")</f>
        <v/>
      </c>
      <c r="P715" s="1" t="s">
        <v>21</v>
      </c>
      <c r="Q715" s="13">
        <f>TBL_Employees[[#This Row],[Annual Salary]]+TBL_Employees[[#This Row],[Annual Salary]]*TBL_Employees[[#This Row],[Bonus %]]</f>
        <v>87292</v>
      </c>
      <c r="R715">
        <f>TBL_Employees[[#This Row],[Annual Salary]]*TBL_Employees[[#This Row],[Bonus %]]</f>
        <v>0</v>
      </c>
      <c r="S715" s="9"/>
    </row>
    <row r="716" spans="1:19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t="str">
        <f>TEXT(TBL_Employees[[#This Row],[Hire Date]],"YYYY")</f>
        <v>2019</v>
      </c>
      <c r="J716" s="1">
        <v>43810</v>
      </c>
      <c r="K716" s="2">
        <v>182321</v>
      </c>
      <c r="L716" s="3">
        <v>0.28000000000000003</v>
      </c>
      <c r="M716" t="s">
        <v>33</v>
      </c>
      <c r="N716" t="s">
        <v>60</v>
      </c>
      <c r="O716" t="str">
        <f>TEXT(TBL_Employees[[#This Row],[Exit Date]],"YYYY")</f>
        <v/>
      </c>
      <c r="P716" s="1" t="s">
        <v>21</v>
      </c>
      <c r="Q716" s="13">
        <f>TBL_Employees[[#This Row],[Annual Salary]]+TBL_Employees[[#This Row],[Annual Salary]]*TBL_Employees[[#This Row],[Bonus %]]</f>
        <v>233370.88</v>
      </c>
      <c r="R716">
        <f>TBL_Employees[[#This Row],[Annual Salary]]*TBL_Employees[[#This Row],[Bonus %]]</f>
        <v>51049.880000000005</v>
      </c>
      <c r="S716" s="9"/>
    </row>
    <row r="717" spans="1:19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t="str">
        <f>TEXT(TBL_Employees[[#This Row],[Hire Date]],"YYYY")</f>
        <v>2014</v>
      </c>
      <c r="J717" s="1">
        <v>41697</v>
      </c>
      <c r="K717" s="2">
        <v>53929</v>
      </c>
      <c r="L717" s="3">
        <v>0</v>
      </c>
      <c r="M717" t="s">
        <v>19</v>
      </c>
      <c r="N717" t="s">
        <v>45</v>
      </c>
      <c r="O717" t="str">
        <f>TEXT(TBL_Employees[[#This Row],[Exit Date]],"YYYY")</f>
        <v>2017</v>
      </c>
      <c r="P717" s="1">
        <v>43091</v>
      </c>
      <c r="Q717" s="13">
        <f>TBL_Employees[[#This Row],[Annual Salary]]+TBL_Employees[[#This Row],[Annual Salary]]*TBL_Employees[[#This Row],[Bonus %]]</f>
        <v>53929</v>
      </c>
      <c r="R717">
        <f>TBL_Employees[[#This Row],[Annual Salary]]*TBL_Employees[[#This Row],[Bonus %]]</f>
        <v>0</v>
      </c>
      <c r="S717" s="9"/>
    </row>
    <row r="718" spans="1:19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t="str">
        <f>TEXT(TBL_Employees[[#This Row],[Hire Date]],"YYYY")</f>
        <v>2012</v>
      </c>
      <c r="J718" s="1">
        <v>41256</v>
      </c>
      <c r="K718" s="2">
        <v>191571</v>
      </c>
      <c r="L718" s="3">
        <v>0.32</v>
      </c>
      <c r="M718" t="s">
        <v>19</v>
      </c>
      <c r="N718" t="s">
        <v>25</v>
      </c>
      <c r="O718" t="str">
        <f>TEXT(TBL_Employees[[#This Row],[Exit Date]],"YYYY")</f>
        <v/>
      </c>
      <c r="P718" s="1" t="s">
        <v>21</v>
      </c>
      <c r="Q718" s="13">
        <f>TBL_Employees[[#This Row],[Annual Salary]]+TBL_Employees[[#This Row],[Annual Salary]]*TBL_Employees[[#This Row],[Bonus %]]</f>
        <v>252873.72</v>
      </c>
      <c r="R718">
        <f>TBL_Employees[[#This Row],[Annual Salary]]*TBL_Employees[[#This Row],[Bonus %]]</f>
        <v>61302.720000000001</v>
      </c>
      <c r="S718" s="9"/>
    </row>
    <row r="719" spans="1:19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t="str">
        <f>TEXT(TBL_Employees[[#This Row],[Hire Date]],"YYYY")</f>
        <v>2009</v>
      </c>
      <c r="J719" s="1">
        <v>39843</v>
      </c>
      <c r="K719" s="2">
        <v>150555</v>
      </c>
      <c r="L719" s="3">
        <v>0.13</v>
      </c>
      <c r="M719" t="s">
        <v>19</v>
      </c>
      <c r="N719" t="s">
        <v>39</v>
      </c>
      <c r="O719" t="str">
        <f>TEXT(TBL_Employees[[#This Row],[Exit Date]],"YYYY")</f>
        <v/>
      </c>
      <c r="P719" s="1" t="s">
        <v>21</v>
      </c>
      <c r="Q719" s="13">
        <f>TBL_Employees[[#This Row],[Annual Salary]]+TBL_Employees[[#This Row],[Annual Salary]]*TBL_Employees[[#This Row],[Bonus %]]</f>
        <v>170127.15</v>
      </c>
      <c r="R719">
        <f>TBL_Employees[[#This Row],[Annual Salary]]*TBL_Employees[[#This Row],[Bonus %]]</f>
        <v>19572.150000000001</v>
      </c>
      <c r="S719" s="9"/>
    </row>
    <row r="720" spans="1:19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t="str">
        <f>TEXT(TBL_Employees[[#This Row],[Hire Date]],"YYYY")</f>
        <v>2009</v>
      </c>
      <c r="J720" s="1">
        <v>40091</v>
      </c>
      <c r="K720" s="2">
        <v>122890</v>
      </c>
      <c r="L720" s="3">
        <v>7.0000000000000007E-2</v>
      </c>
      <c r="M720" t="s">
        <v>33</v>
      </c>
      <c r="N720" t="s">
        <v>74</v>
      </c>
      <c r="O720" t="str">
        <f>TEXT(TBL_Employees[[#This Row],[Exit Date]],"YYYY")</f>
        <v/>
      </c>
      <c r="P720" s="1" t="s">
        <v>21</v>
      </c>
      <c r="Q720" s="13">
        <f>TBL_Employees[[#This Row],[Annual Salary]]+TBL_Employees[[#This Row],[Annual Salary]]*TBL_Employees[[#This Row],[Bonus %]]</f>
        <v>131492.29999999999</v>
      </c>
      <c r="R720">
        <f>TBL_Employees[[#This Row],[Annual Salary]]*TBL_Employees[[#This Row],[Bonus %]]</f>
        <v>8602.3000000000011</v>
      </c>
      <c r="S720" s="9"/>
    </row>
    <row r="721" spans="1:19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t="str">
        <f>TEXT(TBL_Employees[[#This Row],[Hire Date]],"YYYY")</f>
        <v>1997</v>
      </c>
      <c r="J721" s="1">
        <v>35576</v>
      </c>
      <c r="K721" s="2">
        <v>216999</v>
      </c>
      <c r="L721" s="3">
        <v>0.37</v>
      </c>
      <c r="M721" t="s">
        <v>19</v>
      </c>
      <c r="N721" t="s">
        <v>45</v>
      </c>
      <c r="O721" t="str">
        <f>TEXT(TBL_Employees[[#This Row],[Exit Date]],"YYYY")</f>
        <v/>
      </c>
      <c r="P721" s="1" t="s">
        <v>21</v>
      </c>
      <c r="Q721" s="13">
        <f>TBL_Employees[[#This Row],[Annual Salary]]+TBL_Employees[[#This Row],[Annual Salary]]*TBL_Employees[[#This Row],[Bonus %]]</f>
        <v>297288.63</v>
      </c>
      <c r="R721">
        <f>TBL_Employees[[#This Row],[Annual Salary]]*TBL_Employees[[#This Row],[Bonus %]]</f>
        <v>80289.63</v>
      </c>
      <c r="S721" s="9"/>
    </row>
    <row r="722" spans="1:19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t="str">
        <f>TEXT(TBL_Employees[[#This Row],[Hire Date]],"YYYY")</f>
        <v>2015</v>
      </c>
      <c r="J722" s="1">
        <v>42201</v>
      </c>
      <c r="K722" s="2">
        <v>110565</v>
      </c>
      <c r="L722" s="3">
        <v>0.09</v>
      </c>
      <c r="M722" t="s">
        <v>33</v>
      </c>
      <c r="N722" t="s">
        <v>60</v>
      </c>
      <c r="O722" t="str">
        <f>TEXT(TBL_Employees[[#This Row],[Exit Date]],"YYYY")</f>
        <v/>
      </c>
      <c r="P722" s="1" t="s">
        <v>21</v>
      </c>
      <c r="Q722" s="13">
        <f>TBL_Employees[[#This Row],[Annual Salary]]+TBL_Employees[[#This Row],[Annual Salary]]*TBL_Employees[[#This Row],[Bonus %]]</f>
        <v>120515.85</v>
      </c>
      <c r="R722">
        <f>TBL_Employees[[#This Row],[Annual Salary]]*TBL_Employees[[#This Row],[Bonus %]]</f>
        <v>9950.85</v>
      </c>
      <c r="S722" s="9"/>
    </row>
    <row r="723" spans="1:19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t="str">
        <f>TEXT(TBL_Employees[[#This Row],[Hire Date]],"YYYY")</f>
        <v>2015</v>
      </c>
      <c r="J723" s="1">
        <v>42113</v>
      </c>
      <c r="K723" s="2">
        <v>48762</v>
      </c>
      <c r="L723" s="3">
        <v>0</v>
      </c>
      <c r="M723" t="s">
        <v>19</v>
      </c>
      <c r="N723" t="s">
        <v>63</v>
      </c>
      <c r="O723" t="str">
        <f>TEXT(TBL_Employees[[#This Row],[Exit Date]],"YYYY")</f>
        <v/>
      </c>
      <c r="P723" s="1" t="s">
        <v>21</v>
      </c>
      <c r="Q723" s="13">
        <f>TBL_Employees[[#This Row],[Annual Salary]]+TBL_Employees[[#This Row],[Annual Salary]]*TBL_Employees[[#This Row],[Bonus %]]</f>
        <v>48762</v>
      </c>
      <c r="R723">
        <f>TBL_Employees[[#This Row],[Annual Salary]]*TBL_Employees[[#This Row],[Bonus %]]</f>
        <v>0</v>
      </c>
      <c r="S723" s="9"/>
    </row>
    <row r="724" spans="1:19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t="str">
        <f>TEXT(TBL_Employees[[#This Row],[Hire Date]],"YYYY")</f>
        <v>2017</v>
      </c>
      <c r="J724" s="1">
        <v>42777</v>
      </c>
      <c r="K724" s="2">
        <v>87036</v>
      </c>
      <c r="L724" s="3">
        <v>0</v>
      </c>
      <c r="M724" t="s">
        <v>33</v>
      </c>
      <c r="N724" t="s">
        <v>80</v>
      </c>
      <c r="O724" t="str">
        <f>TEXT(TBL_Employees[[#This Row],[Exit Date]],"YYYY")</f>
        <v/>
      </c>
      <c r="P724" s="1" t="s">
        <v>21</v>
      </c>
      <c r="Q724" s="13">
        <f>TBL_Employees[[#This Row],[Annual Salary]]+TBL_Employees[[#This Row],[Annual Salary]]*TBL_Employees[[#This Row],[Bonus %]]</f>
        <v>87036</v>
      </c>
      <c r="R724">
        <f>TBL_Employees[[#This Row],[Annual Salary]]*TBL_Employees[[#This Row],[Bonus %]]</f>
        <v>0</v>
      </c>
      <c r="S724" s="9"/>
    </row>
    <row r="725" spans="1:19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t="str">
        <f>TEXT(TBL_Employees[[#This Row],[Hire Date]],"YYYY")</f>
        <v>2016</v>
      </c>
      <c r="J725" s="1">
        <v>42702</v>
      </c>
      <c r="K725" s="2">
        <v>177443</v>
      </c>
      <c r="L725" s="3">
        <v>0.16</v>
      </c>
      <c r="M725" t="s">
        <v>19</v>
      </c>
      <c r="N725" t="s">
        <v>63</v>
      </c>
      <c r="O725" t="str">
        <f>TEXT(TBL_Employees[[#This Row],[Exit Date]],"YYYY")</f>
        <v/>
      </c>
      <c r="P725" s="1" t="s">
        <v>21</v>
      </c>
      <c r="Q725" s="13">
        <f>TBL_Employees[[#This Row],[Annual Salary]]+TBL_Employees[[#This Row],[Annual Salary]]*TBL_Employees[[#This Row],[Bonus %]]</f>
        <v>205833.88</v>
      </c>
      <c r="R725">
        <f>TBL_Employees[[#This Row],[Annual Salary]]*TBL_Employees[[#This Row],[Bonus %]]</f>
        <v>28390.880000000001</v>
      </c>
      <c r="S725" s="9"/>
    </row>
    <row r="726" spans="1:19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t="str">
        <f>TEXT(TBL_Employees[[#This Row],[Hire Date]],"YYYY")</f>
        <v>2016</v>
      </c>
      <c r="J726" s="1">
        <v>42489</v>
      </c>
      <c r="K726" s="2">
        <v>75862</v>
      </c>
      <c r="L726" s="3">
        <v>0</v>
      </c>
      <c r="M726" t="s">
        <v>19</v>
      </c>
      <c r="N726" t="s">
        <v>25</v>
      </c>
      <c r="O726" t="str">
        <f>TEXT(TBL_Employees[[#This Row],[Exit Date]],"YYYY")</f>
        <v/>
      </c>
      <c r="P726" s="1" t="s">
        <v>21</v>
      </c>
      <c r="Q726" s="13">
        <f>TBL_Employees[[#This Row],[Annual Salary]]+TBL_Employees[[#This Row],[Annual Salary]]*TBL_Employees[[#This Row],[Bonus %]]</f>
        <v>75862</v>
      </c>
      <c r="R726">
        <f>TBL_Employees[[#This Row],[Annual Salary]]*TBL_Employees[[#This Row],[Bonus %]]</f>
        <v>0</v>
      </c>
      <c r="S726" s="9"/>
    </row>
    <row r="727" spans="1:19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t="str">
        <f>TEXT(TBL_Employees[[#This Row],[Hire Date]],"YYYY")</f>
        <v>2019</v>
      </c>
      <c r="J727" s="1">
        <v>43581</v>
      </c>
      <c r="K727" s="2">
        <v>90870</v>
      </c>
      <c r="L727" s="3">
        <v>0</v>
      </c>
      <c r="M727" t="s">
        <v>19</v>
      </c>
      <c r="N727" t="s">
        <v>20</v>
      </c>
      <c r="O727" t="str">
        <f>TEXT(TBL_Employees[[#This Row],[Exit Date]],"YYYY")</f>
        <v/>
      </c>
      <c r="P727" s="1" t="s">
        <v>21</v>
      </c>
      <c r="Q727" s="13">
        <f>TBL_Employees[[#This Row],[Annual Salary]]+TBL_Employees[[#This Row],[Annual Salary]]*TBL_Employees[[#This Row],[Bonus %]]</f>
        <v>90870</v>
      </c>
      <c r="R727">
        <f>TBL_Employees[[#This Row],[Annual Salary]]*TBL_Employees[[#This Row],[Bonus %]]</f>
        <v>0</v>
      </c>
      <c r="S727" s="9"/>
    </row>
    <row r="728" spans="1:19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t="str">
        <f>TEXT(TBL_Employees[[#This Row],[Hire Date]],"YYYY")</f>
        <v>2014</v>
      </c>
      <c r="J728" s="1">
        <v>41977</v>
      </c>
      <c r="K728" s="2">
        <v>99202</v>
      </c>
      <c r="L728" s="3">
        <v>0.11</v>
      </c>
      <c r="M728" t="s">
        <v>19</v>
      </c>
      <c r="N728" t="s">
        <v>39</v>
      </c>
      <c r="O728" t="str">
        <f>TEXT(TBL_Employees[[#This Row],[Exit Date]],"YYYY")</f>
        <v/>
      </c>
      <c r="P728" s="1" t="s">
        <v>21</v>
      </c>
      <c r="Q728" s="13">
        <f>TBL_Employees[[#This Row],[Annual Salary]]+TBL_Employees[[#This Row],[Annual Salary]]*TBL_Employees[[#This Row],[Bonus %]]</f>
        <v>110114.22</v>
      </c>
      <c r="R728">
        <f>TBL_Employees[[#This Row],[Annual Salary]]*TBL_Employees[[#This Row],[Bonus %]]</f>
        <v>10912.22</v>
      </c>
      <c r="S728" s="9"/>
    </row>
    <row r="729" spans="1:19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t="str">
        <f>TEXT(TBL_Employees[[#This Row],[Hire Date]],"YYYY")</f>
        <v>2007</v>
      </c>
      <c r="J729" s="1">
        <v>39347</v>
      </c>
      <c r="K729" s="2">
        <v>92293</v>
      </c>
      <c r="L729" s="3">
        <v>0</v>
      </c>
      <c r="M729" t="s">
        <v>33</v>
      </c>
      <c r="N729" t="s">
        <v>34</v>
      </c>
      <c r="O729" t="str">
        <f>TEXT(TBL_Employees[[#This Row],[Exit Date]],"YYYY")</f>
        <v/>
      </c>
      <c r="P729" s="1" t="s">
        <v>21</v>
      </c>
      <c r="Q729" s="13">
        <f>TBL_Employees[[#This Row],[Annual Salary]]+TBL_Employees[[#This Row],[Annual Salary]]*TBL_Employees[[#This Row],[Bonus %]]</f>
        <v>92293</v>
      </c>
      <c r="R729">
        <f>TBL_Employees[[#This Row],[Annual Salary]]*TBL_Employees[[#This Row],[Bonus %]]</f>
        <v>0</v>
      </c>
      <c r="S729" s="9"/>
    </row>
    <row r="730" spans="1:19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t="str">
        <f>TEXT(TBL_Employees[[#This Row],[Hire Date]],"YYYY")</f>
        <v>1992</v>
      </c>
      <c r="J730" s="1">
        <v>33785</v>
      </c>
      <c r="K730" s="2">
        <v>63196</v>
      </c>
      <c r="L730" s="3">
        <v>0</v>
      </c>
      <c r="M730" t="s">
        <v>19</v>
      </c>
      <c r="N730" t="s">
        <v>20</v>
      </c>
      <c r="O730" t="str">
        <f>TEXT(TBL_Employees[[#This Row],[Exit Date]],"YYYY")</f>
        <v>2014</v>
      </c>
      <c r="P730" s="1">
        <v>41938</v>
      </c>
      <c r="Q730" s="13">
        <f>TBL_Employees[[#This Row],[Annual Salary]]+TBL_Employees[[#This Row],[Annual Salary]]*TBL_Employees[[#This Row],[Bonus %]]</f>
        <v>63196</v>
      </c>
      <c r="R730">
        <f>TBL_Employees[[#This Row],[Annual Salary]]*TBL_Employees[[#This Row],[Bonus %]]</f>
        <v>0</v>
      </c>
      <c r="S730" s="9"/>
    </row>
    <row r="731" spans="1:19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t="str">
        <f>TEXT(TBL_Employees[[#This Row],[Hire Date]],"YYYY")</f>
        <v>2012</v>
      </c>
      <c r="J731" s="1">
        <v>41032</v>
      </c>
      <c r="K731" s="2">
        <v>65340</v>
      </c>
      <c r="L731" s="3">
        <v>0</v>
      </c>
      <c r="M731" t="s">
        <v>33</v>
      </c>
      <c r="N731" t="s">
        <v>74</v>
      </c>
      <c r="O731" t="str">
        <f>TEXT(TBL_Employees[[#This Row],[Exit Date]],"YYYY")</f>
        <v>2018</v>
      </c>
      <c r="P731" s="1">
        <v>43229</v>
      </c>
      <c r="Q731" s="13">
        <f>TBL_Employees[[#This Row],[Annual Salary]]+TBL_Employees[[#This Row],[Annual Salary]]*TBL_Employees[[#This Row],[Bonus %]]</f>
        <v>65340</v>
      </c>
      <c r="R731">
        <f>TBL_Employees[[#This Row],[Annual Salary]]*TBL_Employees[[#This Row],[Bonus %]]</f>
        <v>0</v>
      </c>
      <c r="S731" s="9"/>
    </row>
    <row r="732" spans="1:19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t="str">
        <f>TEXT(TBL_Employees[[#This Row],[Hire Date]],"YYYY")</f>
        <v>2015</v>
      </c>
      <c r="J732" s="1">
        <v>42271</v>
      </c>
      <c r="K732" s="2">
        <v>202680</v>
      </c>
      <c r="L732" s="3">
        <v>0.32</v>
      </c>
      <c r="M732" t="s">
        <v>19</v>
      </c>
      <c r="N732" t="s">
        <v>39</v>
      </c>
      <c r="O732" t="str">
        <f>TEXT(TBL_Employees[[#This Row],[Exit Date]],"YYYY")</f>
        <v>2022</v>
      </c>
      <c r="P732" s="1">
        <v>44790</v>
      </c>
      <c r="Q732" s="13">
        <f>TBL_Employees[[#This Row],[Annual Salary]]+TBL_Employees[[#This Row],[Annual Salary]]*TBL_Employees[[#This Row],[Bonus %]]</f>
        <v>267537.59999999998</v>
      </c>
      <c r="R732">
        <f>TBL_Employees[[#This Row],[Annual Salary]]*TBL_Employees[[#This Row],[Bonus %]]</f>
        <v>64857.599999999999</v>
      </c>
      <c r="S732" s="9"/>
    </row>
    <row r="733" spans="1:19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t="str">
        <f>TEXT(TBL_Employees[[#This Row],[Hire Date]],"YYYY")</f>
        <v>2017</v>
      </c>
      <c r="J733" s="1">
        <v>42849</v>
      </c>
      <c r="K733" s="2">
        <v>77461</v>
      </c>
      <c r="L733" s="3">
        <v>0.09</v>
      </c>
      <c r="M733" t="s">
        <v>52</v>
      </c>
      <c r="N733" t="s">
        <v>53</v>
      </c>
      <c r="O733" t="str">
        <f>TEXT(TBL_Employees[[#This Row],[Exit Date]],"YYYY")</f>
        <v/>
      </c>
      <c r="P733" s="1" t="s">
        <v>21</v>
      </c>
      <c r="Q733" s="13">
        <f>TBL_Employees[[#This Row],[Annual Salary]]+TBL_Employees[[#This Row],[Annual Salary]]*TBL_Employees[[#This Row],[Bonus %]]</f>
        <v>84432.49</v>
      </c>
      <c r="R733">
        <f>TBL_Employees[[#This Row],[Annual Salary]]*TBL_Employees[[#This Row],[Bonus %]]</f>
        <v>6971.49</v>
      </c>
      <c r="S733" s="9"/>
    </row>
    <row r="734" spans="1:19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t="str">
        <f>TEXT(TBL_Employees[[#This Row],[Hire Date]],"YYYY")</f>
        <v>2016</v>
      </c>
      <c r="J734" s="1">
        <v>42622</v>
      </c>
      <c r="K734" s="2">
        <v>109680</v>
      </c>
      <c r="L734" s="3">
        <v>0</v>
      </c>
      <c r="M734" t="s">
        <v>33</v>
      </c>
      <c r="N734" t="s">
        <v>34</v>
      </c>
      <c r="O734" t="str">
        <f>TEXT(TBL_Employees[[#This Row],[Exit Date]],"YYYY")</f>
        <v/>
      </c>
      <c r="P734" s="1" t="s">
        <v>21</v>
      </c>
      <c r="Q734" s="13">
        <f>TBL_Employees[[#This Row],[Annual Salary]]+TBL_Employees[[#This Row],[Annual Salary]]*TBL_Employees[[#This Row],[Bonus %]]</f>
        <v>109680</v>
      </c>
      <c r="R734">
        <f>TBL_Employees[[#This Row],[Annual Salary]]*TBL_Employees[[#This Row],[Bonus %]]</f>
        <v>0</v>
      </c>
      <c r="S734" s="9"/>
    </row>
    <row r="735" spans="1:19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t="str">
        <f>TEXT(TBL_Employees[[#This Row],[Hire Date]],"YYYY")</f>
        <v>1997</v>
      </c>
      <c r="J735" s="1">
        <v>35661</v>
      </c>
      <c r="K735" s="2">
        <v>159567</v>
      </c>
      <c r="L735" s="3">
        <v>0.28000000000000003</v>
      </c>
      <c r="M735" t="s">
        <v>19</v>
      </c>
      <c r="N735" t="s">
        <v>39</v>
      </c>
      <c r="O735" t="str">
        <f>TEXT(TBL_Employees[[#This Row],[Exit Date]],"YYYY")</f>
        <v/>
      </c>
      <c r="P735" s="1" t="s">
        <v>21</v>
      </c>
      <c r="Q735" s="13">
        <f>TBL_Employees[[#This Row],[Annual Salary]]+TBL_Employees[[#This Row],[Annual Salary]]*TBL_Employees[[#This Row],[Bonus %]]</f>
        <v>204245.76000000001</v>
      </c>
      <c r="R735">
        <f>TBL_Employees[[#This Row],[Annual Salary]]*TBL_Employees[[#This Row],[Bonus %]]</f>
        <v>44678.76</v>
      </c>
      <c r="S735" s="9"/>
    </row>
    <row r="736" spans="1:19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t="str">
        <f>TEXT(TBL_Employees[[#This Row],[Hire Date]],"YYYY")</f>
        <v>2012</v>
      </c>
      <c r="J736" s="1">
        <v>41237</v>
      </c>
      <c r="K736" s="2">
        <v>94407</v>
      </c>
      <c r="L736" s="3">
        <v>0</v>
      </c>
      <c r="M736" t="s">
        <v>52</v>
      </c>
      <c r="N736" t="s">
        <v>53</v>
      </c>
      <c r="O736" t="str">
        <f>TEXT(TBL_Employees[[#This Row],[Exit Date]],"YYYY")</f>
        <v/>
      </c>
      <c r="P736" s="1" t="s">
        <v>21</v>
      </c>
      <c r="Q736" s="13">
        <f>TBL_Employees[[#This Row],[Annual Salary]]+TBL_Employees[[#This Row],[Annual Salary]]*TBL_Employees[[#This Row],[Bonus %]]</f>
        <v>94407</v>
      </c>
      <c r="R736">
        <f>TBL_Employees[[#This Row],[Annual Salary]]*TBL_Employees[[#This Row],[Bonus %]]</f>
        <v>0</v>
      </c>
      <c r="S736" s="9"/>
    </row>
    <row r="737" spans="1:19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t="str">
        <f>TEXT(TBL_Employees[[#This Row],[Hire Date]],"YYYY")</f>
        <v>2002</v>
      </c>
      <c r="J737" s="1">
        <v>37484</v>
      </c>
      <c r="K737" s="2">
        <v>234594</v>
      </c>
      <c r="L737" s="3">
        <v>0.33</v>
      </c>
      <c r="M737" t="s">
        <v>19</v>
      </c>
      <c r="N737" t="s">
        <v>63</v>
      </c>
      <c r="O737" t="str">
        <f>TEXT(TBL_Employees[[#This Row],[Exit Date]],"YYYY")</f>
        <v/>
      </c>
      <c r="P737" s="1" t="s">
        <v>21</v>
      </c>
      <c r="Q737" s="13">
        <f>TBL_Employees[[#This Row],[Annual Salary]]+TBL_Employees[[#This Row],[Annual Salary]]*TBL_Employees[[#This Row],[Bonus %]]</f>
        <v>312010.02</v>
      </c>
      <c r="R737">
        <f>TBL_Employees[[#This Row],[Annual Salary]]*TBL_Employees[[#This Row],[Bonus %]]</f>
        <v>77416.02</v>
      </c>
      <c r="S737" s="9"/>
    </row>
    <row r="738" spans="1:19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t="str">
        <f>TEXT(TBL_Employees[[#This Row],[Hire Date]],"YYYY")</f>
        <v>2002</v>
      </c>
      <c r="J738" s="1">
        <v>37298</v>
      </c>
      <c r="K738" s="2">
        <v>43080</v>
      </c>
      <c r="L738" s="3">
        <v>0</v>
      </c>
      <c r="M738" t="s">
        <v>19</v>
      </c>
      <c r="N738" t="s">
        <v>25</v>
      </c>
      <c r="O738" t="str">
        <f>TEXT(TBL_Employees[[#This Row],[Exit Date]],"YYYY")</f>
        <v/>
      </c>
      <c r="P738" s="1" t="s">
        <v>21</v>
      </c>
      <c r="Q738" s="13">
        <f>TBL_Employees[[#This Row],[Annual Salary]]+TBL_Employees[[#This Row],[Annual Salary]]*TBL_Employees[[#This Row],[Bonus %]]</f>
        <v>43080</v>
      </c>
      <c r="R738">
        <f>TBL_Employees[[#This Row],[Annual Salary]]*TBL_Employees[[#This Row],[Bonus %]]</f>
        <v>0</v>
      </c>
      <c r="S738" s="9"/>
    </row>
    <row r="739" spans="1:19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t="str">
        <f>TEXT(TBL_Employees[[#This Row],[Hire Date]],"YYYY")</f>
        <v>2021</v>
      </c>
      <c r="J739" s="1">
        <v>44325</v>
      </c>
      <c r="K739" s="2">
        <v>129541</v>
      </c>
      <c r="L739" s="3">
        <v>0.08</v>
      </c>
      <c r="M739" t="s">
        <v>19</v>
      </c>
      <c r="N739" t="s">
        <v>39</v>
      </c>
      <c r="O739" t="str">
        <f>TEXT(TBL_Employees[[#This Row],[Exit Date]],"YYYY")</f>
        <v>2021</v>
      </c>
      <c r="P739" s="1">
        <v>44340</v>
      </c>
      <c r="Q739" s="13">
        <f>TBL_Employees[[#This Row],[Annual Salary]]+TBL_Employees[[#This Row],[Annual Salary]]*TBL_Employees[[#This Row],[Bonus %]]</f>
        <v>139904.28</v>
      </c>
      <c r="R739">
        <f>TBL_Employees[[#This Row],[Annual Salary]]*TBL_Employees[[#This Row],[Bonus %]]</f>
        <v>10363.280000000001</v>
      </c>
      <c r="S739" s="9"/>
    </row>
    <row r="740" spans="1:19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t="str">
        <f>TEXT(TBL_Employees[[#This Row],[Hire Date]],"YYYY")</f>
        <v>2013</v>
      </c>
      <c r="J740" s="1">
        <v>41635</v>
      </c>
      <c r="K740" s="2">
        <v>165756</v>
      </c>
      <c r="L740" s="3">
        <v>0.28000000000000003</v>
      </c>
      <c r="M740" t="s">
        <v>19</v>
      </c>
      <c r="N740" t="s">
        <v>29</v>
      </c>
      <c r="O740" t="str">
        <f>TEXT(TBL_Employees[[#This Row],[Exit Date]],"YYYY")</f>
        <v>2020</v>
      </c>
      <c r="P740" s="1">
        <v>43991</v>
      </c>
      <c r="Q740" s="13">
        <f>TBL_Employees[[#This Row],[Annual Salary]]+TBL_Employees[[#This Row],[Annual Salary]]*TBL_Employees[[#This Row],[Bonus %]]</f>
        <v>212167.67999999999</v>
      </c>
      <c r="R740">
        <f>TBL_Employees[[#This Row],[Annual Salary]]*TBL_Employees[[#This Row],[Bonus %]]</f>
        <v>46411.680000000008</v>
      </c>
      <c r="S740" s="9"/>
    </row>
    <row r="741" spans="1:19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t="str">
        <f>TEXT(TBL_Employees[[#This Row],[Hire Date]],"YYYY")</f>
        <v>2010</v>
      </c>
      <c r="J741" s="1">
        <v>40274</v>
      </c>
      <c r="K741" s="2">
        <v>142878</v>
      </c>
      <c r="L741" s="3">
        <v>0.12</v>
      </c>
      <c r="M741" t="s">
        <v>19</v>
      </c>
      <c r="N741" t="s">
        <v>29</v>
      </c>
      <c r="O741" t="str">
        <f>TEXT(TBL_Employees[[#This Row],[Exit Date]],"YYYY")</f>
        <v/>
      </c>
      <c r="P741" s="1" t="s">
        <v>21</v>
      </c>
      <c r="Q741" s="13">
        <f>TBL_Employees[[#This Row],[Annual Salary]]+TBL_Employees[[#This Row],[Annual Salary]]*TBL_Employees[[#This Row],[Bonus %]]</f>
        <v>160023.35999999999</v>
      </c>
      <c r="R741">
        <f>TBL_Employees[[#This Row],[Annual Salary]]*TBL_Employees[[#This Row],[Bonus %]]</f>
        <v>17145.36</v>
      </c>
      <c r="S741" s="9"/>
    </row>
    <row r="742" spans="1:19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t="str">
        <f>TEXT(TBL_Employees[[#This Row],[Hire Date]],"YYYY")</f>
        <v>2006</v>
      </c>
      <c r="J742" s="1">
        <v>39018</v>
      </c>
      <c r="K742" s="2">
        <v>187992</v>
      </c>
      <c r="L742" s="3">
        <v>0.28000000000000003</v>
      </c>
      <c r="M742" t="s">
        <v>19</v>
      </c>
      <c r="N742" t="s">
        <v>45</v>
      </c>
      <c r="O742" t="str">
        <f>TEXT(TBL_Employees[[#This Row],[Exit Date]],"YYYY")</f>
        <v/>
      </c>
      <c r="P742" s="1" t="s">
        <v>21</v>
      </c>
      <c r="Q742" s="13">
        <f>TBL_Employees[[#This Row],[Annual Salary]]+TBL_Employees[[#This Row],[Annual Salary]]*TBL_Employees[[#This Row],[Bonus %]]</f>
        <v>240629.76000000001</v>
      </c>
      <c r="R742">
        <f>TBL_Employees[[#This Row],[Annual Salary]]*TBL_Employees[[#This Row],[Bonus %]]</f>
        <v>52637.760000000002</v>
      </c>
      <c r="S742" s="9"/>
    </row>
    <row r="743" spans="1:19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t="str">
        <f>TEXT(TBL_Employees[[#This Row],[Hire Date]],"YYYY")</f>
        <v>2019</v>
      </c>
      <c r="J743" s="1">
        <v>43521</v>
      </c>
      <c r="K743" s="2">
        <v>249801</v>
      </c>
      <c r="L743" s="3">
        <v>0.39</v>
      </c>
      <c r="M743" t="s">
        <v>52</v>
      </c>
      <c r="N743" t="s">
        <v>53</v>
      </c>
      <c r="O743" t="str">
        <f>TEXT(TBL_Employees[[#This Row],[Exit Date]],"YYYY")</f>
        <v/>
      </c>
      <c r="P743" s="1" t="s">
        <v>21</v>
      </c>
      <c r="Q743" s="13">
        <f>TBL_Employees[[#This Row],[Annual Salary]]+TBL_Employees[[#This Row],[Annual Salary]]*TBL_Employees[[#This Row],[Bonus %]]</f>
        <v>347223.39</v>
      </c>
      <c r="R743">
        <f>TBL_Employees[[#This Row],[Annual Salary]]*TBL_Employees[[#This Row],[Bonus %]]</f>
        <v>97422.39</v>
      </c>
      <c r="S743" s="9"/>
    </row>
    <row r="744" spans="1:19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t="str">
        <f>TEXT(TBL_Employees[[#This Row],[Hire Date]],"YYYY")</f>
        <v>2006</v>
      </c>
      <c r="J744" s="1">
        <v>38987</v>
      </c>
      <c r="K744" s="2">
        <v>76505</v>
      </c>
      <c r="L744" s="3">
        <v>0</v>
      </c>
      <c r="M744" t="s">
        <v>19</v>
      </c>
      <c r="N744" t="s">
        <v>63</v>
      </c>
      <c r="O744" t="str">
        <f>TEXT(TBL_Employees[[#This Row],[Exit Date]],"YYYY")</f>
        <v>2007</v>
      </c>
      <c r="P744" s="1">
        <v>39180</v>
      </c>
      <c r="Q744" s="13">
        <f>TBL_Employees[[#This Row],[Annual Salary]]+TBL_Employees[[#This Row],[Annual Salary]]*TBL_Employees[[#This Row],[Bonus %]]</f>
        <v>76505</v>
      </c>
      <c r="R744">
        <f>TBL_Employees[[#This Row],[Annual Salary]]*TBL_Employees[[#This Row],[Bonus %]]</f>
        <v>0</v>
      </c>
      <c r="S744" s="9"/>
    </row>
    <row r="745" spans="1:19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t="str">
        <f>TEXT(TBL_Employees[[#This Row],[Hire Date]],"YYYY")</f>
        <v>2016</v>
      </c>
      <c r="J745" s="1">
        <v>42664</v>
      </c>
      <c r="K745" s="2">
        <v>84297</v>
      </c>
      <c r="L745" s="3">
        <v>0</v>
      </c>
      <c r="M745" t="s">
        <v>52</v>
      </c>
      <c r="N745" t="s">
        <v>81</v>
      </c>
      <c r="O745" t="str">
        <f>TEXT(TBL_Employees[[#This Row],[Exit Date]],"YYYY")</f>
        <v/>
      </c>
      <c r="P745" s="1" t="s">
        <v>21</v>
      </c>
      <c r="Q745" s="13">
        <f>TBL_Employees[[#This Row],[Annual Salary]]+TBL_Employees[[#This Row],[Annual Salary]]*TBL_Employees[[#This Row],[Bonus %]]</f>
        <v>84297</v>
      </c>
      <c r="R745">
        <f>TBL_Employees[[#This Row],[Annual Salary]]*TBL_Employees[[#This Row],[Bonus %]]</f>
        <v>0</v>
      </c>
      <c r="S745" s="9"/>
    </row>
    <row r="746" spans="1:19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t="str">
        <f>TEXT(TBL_Employees[[#This Row],[Hire Date]],"YYYY")</f>
        <v>2017</v>
      </c>
      <c r="J746" s="1">
        <v>42744</v>
      </c>
      <c r="K746" s="2">
        <v>75769</v>
      </c>
      <c r="L746" s="3">
        <v>0</v>
      </c>
      <c r="M746" t="s">
        <v>52</v>
      </c>
      <c r="N746" t="s">
        <v>81</v>
      </c>
      <c r="O746" t="str">
        <f>TEXT(TBL_Employees[[#This Row],[Exit Date]],"YYYY")</f>
        <v>2020</v>
      </c>
      <c r="P746" s="1">
        <v>44029</v>
      </c>
      <c r="Q746" s="13">
        <f>TBL_Employees[[#This Row],[Annual Salary]]+TBL_Employees[[#This Row],[Annual Salary]]*TBL_Employees[[#This Row],[Bonus %]]</f>
        <v>75769</v>
      </c>
      <c r="R746">
        <f>TBL_Employees[[#This Row],[Annual Salary]]*TBL_Employees[[#This Row],[Bonus %]]</f>
        <v>0</v>
      </c>
      <c r="S746" s="9"/>
    </row>
    <row r="747" spans="1:19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t="str">
        <f>TEXT(TBL_Employees[[#This Row],[Hire Date]],"YYYY")</f>
        <v>2013</v>
      </c>
      <c r="J747" s="1">
        <v>41503</v>
      </c>
      <c r="K747" s="2">
        <v>235619</v>
      </c>
      <c r="L747" s="3">
        <v>0.3</v>
      </c>
      <c r="M747" t="s">
        <v>19</v>
      </c>
      <c r="N747" t="s">
        <v>63</v>
      </c>
      <c r="O747" t="str">
        <f>TEXT(TBL_Employees[[#This Row],[Exit Date]],"YYYY")</f>
        <v/>
      </c>
      <c r="P747" s="1" t="s">
        <v>21</v>
      </c>
      <c r="Q747" s="13">
        <f>TBL_Employees[[#This Row],[Annual Salary]]+TBL_Employees[[#This Row],[Annual Salary]]*TBL_Employees[[#This Row],[Bonus %]]</f>
        <v>306304.7</v>
      </c>
      <c r="R747">
        <f>TBL_Employees[[#This Row],[Annual Salary]]*TBL_Employees[[#This Row],[Bonus %]]</f>
        <v>70685.7</v>
      </c>
      <c r="S747" s="9"/>
    </row>
    <row r="748" spans="1:19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t="str">
        <f>TEXT(TBL_Employees[[#This Row],[Hire Date]],"YYYY")</f>
        <v>2020</v>
      </c>
      <c r="J748" s="1">
        <v>43868</v>
      </c>
      <c r="K748" s="2">
        <v>187187</v>
      </c>
      <c r="L748" s="3">
        <v>0.18</v>
      </c>
      <c r="M748" t="s">
        <v>52</v>
      </c>
      <c r="N748" t="s">
        <v>81</v>
      </c>
      <c r="O748" t="str">
        <f>TEXT(TBL_Employees[[#This Row],[Exit Date]],"YYYY")</f>
        <v/>
      </c>
      <c r="P748" s="1" t="s">
        <v>21</v>
      </c>
      <c r="Q748" s="13">
        <f>TBL_Employees[[#This Row],[Annual Salary]]+TBL_Employees[[#This Row],[Annual Salary]]*TBL_Employees[[#This Row],[Bonus %]]</f>
        <v>220880.66</v>
      </c>
      <c r="R748">
        <f>TBL_Employees[[#This Row],[Annual Salary]]*TBL_Employees[[#This Row],[Bonus %]]</f>
        <v>33693.659999999996</v>
      </c>
      <c r="S748" s="9"/>
    </row>
    <row r="749" spans="1:19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t="str">
        <f>TEXT(TBL_Employees[[#This Row],[Hire Date]],"YYYY")</f>
        <v>2005</v>
      </c>
      <c r="J749" s="1">
        <v>38560</v>
      </c>
      <c r="K749" s="2">
        <v>68987</v>
      </c>
      <c r="L749" s="3">
        <v>0</v>
      </c>
      <c r="M749" t="s">
        <v>19</v>
      </c>
      <c r="N749" t="s">
        <v>20</v>
      </c>
      <c r="O749" t="str">
        <f>TEXT(TBL_Employees[[#This Row],[Exit Date]],"YYYY")</f>
        <v>2006</v>
      </c>
      <c r="P749" s="1">
        <v>38829</v>
      </c>
      <c r="Q749" s="13">
        <f>TBL_Employees[[#This Row],[Annual Salary]]+TBL_Employees[[#This Row],[Annual Salary]]*TBL_Employees[[#This Row],[Bonus %]]</f>
        <v>68987</v>
      </c>
      <c r="R749">
        <f>TBL_Employees[[#This Row],[Annual Salary]]*TBL_Employees[[#This Row],[Bonus %]]</f>
        <v>0</v>
      </c>
      <c r="S749" s="9"/>
    </row>
    <row r="750" spans="1:19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t="str">
        <f>TEXT(TBL_Employees[[#This Row],[Hire Date]],"YYYY")</f>
        <v>2007</v>
      </c>
      <c r="J750" s="1">
        <v>39156</v>
      </c>
      <c r="K750" s="2">
        <v>155926</v>
      </c>
      <c r="L750" s="3">
        <v>0.24</v>
      </c>
      <c r="M750" t="s">
        <v>19</v>
      </c>
      <c r="N750" t="s">
        <v>29</v>
      </c>
      <c r="O750" t="str">
        <f>TEXT(TBL_Employees[[#This Row],[Exit Date]],"YYYY")</f>
        <v>2008</v>
      </c>
      <c r="P750" s="1">
        <v>39598</v>
      </c>
      <c r="Q750" s="13">
        <f>TBL_Employees[[#This Row],[Annual Salary]]+TBL_Employees[[#This Row],[Annual Salary]]*TBL_Employees[[#This Row],[Bonus %]]</f>
        <v>193348.24</v>
      </c>
      <c r="R750">
        <f>TBL_Employees[[#This Row],[Annual Salary]]*TBL_Employees[[#This Row],[Bonus %]]</f>
        <v>37422.239999999998</v>
      </c>
      <c r="S750" s="9"/>
    </row>
    <row r="751" spans="1:19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t="str">
        <f>TEXT(TBL_Employees[[#This Row],[Hire Date]],"YYYY")</f>
        <v>2016</v>
      </c>
      <c r="J751" s="1">
        <v>42494</v>
      </c>
      <c r="K751" s="2">
        <v>93668</v>
      </c>
      <c r="L751" s="3">
        <v>0</v>
      </c>
      <c r="M751" t="s">
        <v>19</v>
      </c>
      <c r="N751" t="s">
        <v>20</v>
      </c>
      <c r="O751" t="str">
        <f>TEXT(TBL_Employees[[#This Row],[Exit Date]],"YYYY")</f>
        <v/>
      </c>
      <c r="P751" s="1" t="s">
        <v>21</v>
      </c>
      <c r="Q751" s="13">
        <f>TBL_Employees[[#This Row],[Annual Salary]]+TBL_Employees[[#This Row],[Annual Salary]]*TBL_Employees[[#This Row],[Bonus %]]</f>
        <v>93668</v>
      </c>
      <c r="R751">
        <f>TBL_Employees[[#This Row],[Annual Salary]]*TBL_Employees[[#This Row],[Bonus %]]</f>
        <v>0</v>
      </c>
      <c r="S751" s="9"/>
    </row>
    <row r="752" spans="1:19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t="str">
        <f>TEXT(TBL_Employees[[#This Row],[Hire Date]],"YYYY")</f>
        <v>2019</v>
      </c>
      <c r="J752" s="1">
        <v>43798</v>
      </c>
      <c r="K752" s="2">
        <v>69647</v>
      </c>
      <c r="L752" s="3">
        <v>0</v>
      </c>
      <c r="M752" t="s">
        <v>19</v>
      </c>
      <c r="N752" t="s">
        <v>45</v>
      </c>
      <c r="O752" t="str">
        <f>TEXT(TBL_Employees[[#This Row],[Exit Date]],"YYYY")</f>
        <v>2022</v>
      </c>
      <c r="P752" s="1">
        <v>44671</v>
      </c>
      <c r="Q752" s="13">
        <f>TBL_Employees[[#This Row],[Annual Salary]]+TBL_Employees[[#This Row],[Annual Salary]]*TBL_Employees[[#This Row],[Bonus %]]</f>
        <v>69647</v>
      </c>
      <c r="R752">
        <f>TBL_Employees[[#This Row],[Annual Salary]]*TBL_Employees[[#This Row],[Bonus %]]</f>
        <v>0</v>
      </c>
      <c r="S752" s="9"/>
    </row>
    <row r="753" spans="1:19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t="str">
        <f>TEXT(TBL_Employees[[#This Row],[Hire Date]],"YYYY")</f>
        <v>2003</v>
      </c>
      <c r="J753" s="1">
        <v>37798</v>
      </c>
      <c r="K753" s="2">
        <v>63318</v>
      </c>
      <c r="L753" s="3">
        <v>0</v>
      </c>
      <c r="M753" t="s">
        <v>19</v>
      </c>
      <c r="N753" t="s">
        <v>29</v>
      </c>
      <c r="O753" t="str">
        <f>TEXT(TBL_Employees[[#This Row],[Exit Date]],"YYYY")</f>
        <v/>
      </c>
      <c r="P753" s="1" t="s">
        <v>21</v>
      </c>
      <c r="Q753" s="13">
        <f>TBL_Employees[[#This Row],[Annual Salary]]+TBL_Employees[[#This Row],[Annual Salary]]*TBL_Employees[[#This Row],[Bonus %]]</f>
        <v>63318</v>
      </c>
      <c r="R753">
        <f>TBL_Employees[[#This Row],[Annual Salary]]*TBL_Employees[[#This Row],[Bonus %]]</f>
        <v>0</v>
      </c>
      <c r="S753" s="9"/>
    </row>
    <row r="754" spans="1:19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t="str">
        <f>TEXT(TBL_Employees[[#This Row],[Hire Date]],"YYYY")</f>
        <v>2017</v>
      </c>
      <c r="J754" s="1">
        <v>42778</v>
      </c>
      <c r="K754" s="2">
        <v>77629</v>
      </c>
      <c r="L754" s="3">
        <v>0</v>
      </c>
      <c r="M754" t="s">
        <v>33</v>
      </c>
      <c r="N754" t="s">
        <v>60</v>
      </c>
      <c r="O754" t="str">
        <f>TEXT(TBL_Employees[[#This Row],[Exit Date]],"YYYY")</f>
        <v/>
      </c>
      <c r="P754" s="1" t="s">
        <v>21</v>
      </c>
      <c r="Q754" s="13">
        <f>TBL_Employees[[#This Row],[Annual Salary]]+TBL_Employees[[#This Row],[Annual Salary]]*TBL_Employees[[#This Row],[Bonus %]]</f>
        <v>77629</v>
      </c>
      <c r="R754">
        <f>TBL_Employees[[#This Row],[Annual Salary]]*TBL_Employees[[#This Row],[Bonus %]]</f>
        <v>0</v>
      </c>
      <c r="S754" s="9"/>
    </row>
    <row r="755" spans="1:19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t="str">
        <f>TEXT(TBL_Employees[[#This Row],[Hire Date]],"YYYY")</f>
        <v>2017</v>
      </c>
      <c r="J755" s="1">
        <v>43061</v>
      </c>
      <c r="K755" s="2">
        <v>138808</v>
      </c>
      <c r="L755" s="3">
        <v>0.15</v>
      </c>
      <c r="M755" t="s">
        <v>33</v>
      </c>
      <c r="N755" t="s">
        <v>80</v>
      </c>
      <c r="O755" t="str">
        <f>TEXT(TBL_Employees[[#This Row],[Exit Date]],"YYYY")</f>
        <v/>
      </c>
      <c r="P755" s="1" t="s">
        <v>21</v>
      </c>
      <c r="Q755" s="13">
        <f>TBL_Employees[[#This Row],[Annual Salary]]+TBL_Employees[[#This Row],[Annual Salary]]*TBL_Employees[[#This Row],[Bonus %]]</f>
        <v>159629.20000000001</v>
      </c>
      <c r="R755">
        <f>TBL_Employees[[#This Row],[Annual Salary]]*TBL_Employees[[#This Row],[Bonus %]]</f>
        <v>20821.2</v>
      </c>
      <c r="S755" s="9"/>
    </row>
    <row r="756" spans="1:19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t="str">
        <f>TEXT(TBL_Employees[[#This Row],[Hire Date]],"YYYY")</f>
        <v>2014</v>
      </c>
      <c r="J756" s="1">
        <v>41703</v>
      </c>
      <c r="K756" s="2">
        <v>88777</v>
      </c>
      <c r="L756" s="3">
        <v>0</v>
      </c>
      <c r="M756" t="s">
        <v>19</v>
      </c>
      <c r="N756" t="s">
        <v>20</v>
      </c>
      <c r="O756" t="str">
        <f>TEXT(TBL_Employees[[#This Row],[Exit Date]],"YYYY")</f>
        <v/>
      </c>
      <c r="P756" s="1" t="s">
        <v>21</v>
      </c>
      <c r="Q756" s="13">
        <f>TBL_Employees[[#This Row],[Annual Salary]]+TBL_Employees[[#This Row],[Annual Salary]]*TBL_Employees[[#This Row],[Bonus %]]</f>
        <v>88777</v>
      </c>
      <c r="R756">
        <f>TBL_Employees[[#This Row],[Annual Salary]]*TBL_Employees[[#This Row],[Bonus %]]</f>
        <v>0</v>
      </c>
      <c r="S756" s="9"/>
    </row>
    <row r="757" spans="1:19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t="str">
        <f>TEXT(TBL_Employees[[#This Row],[Hire Date]],"YYYY")</f>
        <v>2004</v>
      </c>
      <c r="J757" s="1">
        <v>38121</v>
      </c>
      <c r="K757" s="2">
        <v>186378</v>
      </c>
      <c r="L757" s="3">
        <v>0.26</v>
      </c>
      <c r="M757" t="s">
        <v>33</v>
      </c>
      <c r="N757" t="s">
        <v>80</v>
      </c>
      <c r="O757" t="str">
        <f>TEXT(TBL_Employees[[#This Row],[Exit Date]],"YYYY")</f>
        <v/>
      </c>
      <c r="P757" s="1" t="s">
        <v>21</v>
      </c>
      <c r="Q757" s="13">
        <f>TBL_Employees[[#This Row],[Annual Salary]]+TBL_Employees[[#This Row],[Annual Salary]]*TBL_Employees[[#This Row],[Bonus %]]</f>
        <v>234836.28</v>
      </c>
      <c r="R757">
        <f>TBL_Employees[[#This Row],[Annual Salary]]*TBL_Employees[[#This Row],[Bonus %]]</f>
        <v>48458.28</v>
      </c>
      <c r="S757" s="9"/>
    </row>
    <row r="758" spans="1:19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t="str">
        <f>TEXT(TBL_Employees[[#This Row],[Hire Date]],"YYYY")</f>
        <v>2015</v>
      </c>
      <c r="J758" s="1">
        <v>42117</v>
      </c>
      <c r="K758" s="2">
        <v>60017</v>
      </c>
      <c r="L758" s="3">
        <v>0</v>
      </c>
      <c r="M758" t="s">
        <v>19</v>
      </c>
      <c r="N758" t="s">
        <v>20</v>
      </c>
      <c r="O758" t="str">
        <f>TEXT(TBL_Employees[[#This Row],[Exit Date]],"YYYY")</f>
        <v/>
      </c>
      <c r="P758" s="1" t="s">
        <v>21</v>
      </c>
      <c r="Q758" s="13">
        <f>TBL_Employees[[#This Row],[Annual Salary]]+TBL_Employees[[#This Row],[Annual Salary]]*TBL_Employees[[#This Row],[Bonus %]]</f>
        <v>60017</v>
      </c>
      <c r="R758">
        <f>TBL_Employees[[#This Row],[Annual Salary]]*TBL_Employees[[#This Row],[Bonus %]]</f>
        <v>0</v>
      </c>
      <c r="S758" s="9"/>
    </row>
    <row r="759" spans="1:19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t="str">
        <f>TEXT(TBL_Employees[[#This Row],[Hire Date]],"YYYY")</f>
        <v>2018</v>
      </c>
      <c r="J759" s="1">
        <v>43305</v>
      </c>
      <c r="K759" s="2">
        <v>148991</v>
      </c>
      <c r="L759" s="3">
        <v>0.12</v>
      </c>
      <c r="M759" t="s">
        <v>52</v>
      </c>
      <c r="N759" t="s">
        <v>53</v>
      </c>
      <c r="O759" t="str">
        <f>TEXT(TBL_Employees[[#This Row],[Exit Date]],"YYYY")</f>
        <v/>
      </c>
      <c r="P759" s="1" t="s">
        <v>21</v>
      </c>
      <c r="Q759" s="13">
        <f>TBL_Employees[[#This Row],[Annual Salary]]+TBL_Employees[[#This Row],[Annual Salary]]*TBL_Employees[[#This Row],[Bonus %]]</f>
        <v>166869.91999999998</v>
      </c>
      <c r="R759">
        <f>TBL_Employees[[#This Row],[Annual Salary]]*TBL_Employees[[#This Row],[Bonus %]]</f>
        <v>17878.919999999998</v>
      </c>
      <c r="S759" s="9"/>
    </row>
    <row r="760" spans="1:19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t="str">
        <f>TEXT(TBL_Employees[[#This Row],[Hire Date]],"YYYY")</f>
        <v>2008</v>
      </c>
      <c r="J760" s="1">
        <v>39532</v>
      </c>
      <c r="K760" s="2">
        <v>97398</v>
      </c>
      <c r="L760" s="3">
        <v>0</v>
      </c>
      <c r="M760" t="s">
        <v>52</v>
      </c>
      <c r="N760" t="s">
        <v>81</v>
      </c>
      <c r="O760" t="str">
        <f>TEXT(TBL_Employees[[#This Row],[Exit Date]],"YYYY")</f>
        <v/>
      </c>
      <c r="P760" s="1" t="s">
        <v>21</v>
      </c>
      <c r="Q760" s="13">
        <f>TBL_Employees[[#This Row],[Annual Salary]]+TBL_Employees[[#This Row],[Annual Salary]]*TBL_Employees[[#This Row],[Bonus %]]</f>
        <v>97398</v>
      </c>
      <c r="R760">
        <f>TBL_Employees[[#This Row],[Annual Salary]]*TBL_Employees[[#This Row],[Bonus %]]</f>
        <v>0</v>
      </c>
      <c r="S760" s="9"/>
    </row>
    <row r="761" spans="1:19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t="str">
        <f>TEXT(TBL_Employees[[#This Row],[Hire Date]],"YYYY")</f>
        <v>2007</v>
      </c>
      <c r="J761" s="1">
        <v>39204</v>
      </c>
      <c r="K761" s="2">
        <v>72805</v>
      </c>
      <c r="L761" s="3">
        <v>0</v>
      </c>
      <c r="M761" t="s">
        <v>33</v>
      </c>
      <c r="N761" t="s">
        <v>74</v>
      </c>
      <c r="O761" t="str">
        <f>TEXT(TBL_Employees[[#This Row],[Exit Date]],"YYYY")</f>
        <v/>
      </c>
      <c r="P761" s="1" t="s">
        <v>21</v>
      </c>
      <c r="Q761" s="13">
        <f>TBL_Employees[[#This Row],[Annual Salary]]+TBL_Employees[[#This Row],[Annual Salary]]*TBL_Employees[[#This Row],[Bonus %]]</f>
        <v>72805</v>
      </c>
      <c r="R761">
        <f>TBL_Employees[[#This Row],[Annual Salary]]*TBL_Employees[[#This Row],[Bonus %]]</f>
        <v>0</v>
      </c>
      <c r="S761" s="9"/>
    </row>
    <row r="762" spans="1:19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t="str">
        <f>TEXT(TBL_Employees[[#This Row],[Hire Date]],"YYYY")</f>
        <v>2021</v>
      </c>
      <c r="J762" s="1">
        <v>44213</v>
      </c>
      <c r="K762" s="2">
        <v>72131</v>
      </c>
      <c r="L762" s="3">
        <v>0</v>
      </c>
      <c r="M762" t="s">
        <v>33</v>
      </c>
      <c r="N762" t="s">
        <v>74</v>
      </c>
      <c r="O762" t="str">
        <f>TEXT(TBL_Employees[[#This Row],[Exit Date]],"YYYY")</f>
        <v/>
      </c>
      <c r="P762" s="1" t="s">
        <v>21</v>
      </c>
      <c r="Q762" s="13">
        <f>TBL_Employees[[#This Row],[Annual Salary]]+TBL_Employees[[#This Row],[Annual Salary]]*TBL_Employees[[#This Row],[Bonus %]]</f>
        <v>72131</v>
      </c>
      <c r="R762">
        <f>TBL_Employees[[#This Row],[Annual Salary]]*TBL_Employees[[#This Row],[Bonus %]]</f>
        <v>0</v>
      </c>
      <c r="S762" s="9"/>
    </row>
    <row r="763" spans="1:19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t="str">
        <f>TEXT(TBL_Employees[[#This Row],[Hire Date]],"YYYY")</f>
        <v>1992</v>
      </c>
      <c r="J763" s="1">
        <v>33964</v>
      </c>
      <c r="K763" s="2">
        <v>104668</v>
      </c>
      <c r="L763" s="3">
        <v>0.08</v>
      </c>
      <c r="M763" t="s">
        <v>19</v>
      </c>
      <c r="N763" t="s">
        <v>29</v>
      </c>
      <c r="O763" t="str">
        <f>TEXT(TBL_Employees[[#This Row],[Exit Date]],"YYYY")</f>
        <v/>
      </c>
      <c r="P763" s="1" t="s">
        <v>21</v>
      </c>
      <c r="Q763" s="13">
        <f>TBL_Employees[[#This Row],[Annual Salary]]+TBL_Employees[[#This Row],[Annual Salary]]*TBL_Employees[[#This Row],[Bonus %]]</f>
        <v>113041.44</v>
      </c>
      <c r="R763">
        <f>TBL_Employees[[#This Row],[Annual Salary]]*TBL_Employees[[#This Row],[Bonus %]]</f>
        <v>8373.44</v>
      </c>
      <c r="S763" s="9"/>
    </row>
    <row r="764" spans="1:19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t="str">
        <f>TEXT(TBL_Employees[[#This Row],[Hire Date]],"YYYY")</f>
        <v>2017</v>
      </c>
      <c r="J764" s="1">
        <v>42952</v>
      </c>
      <c r="K764" s="2">
        <v>89769</v>
      </c>
      <c r="L764" s="3">
        <v>0</v>
      </c>
      <c r="M764" t="s">
        <v>19</v>
      </c>
      <c r="N764" t="s">
        <v>63</v>
      </c>
      <c r="O764" t="str">
        <f>TEXT(TBL_Employees[[#This Row],[Exit Date]],"YYYY")</f>
        <v/>
      </c>
      <c r="P764" s="1" t="s">
        <v>21</v>
      </c>
      <c r="Q764" s="13">
        <f>TBL_Employees[[#This Row],[Annual Salary]]+TBL_Employees[[#This Row],[Annual Salary]]*TBL_Employees[[#This Row],[Bonus %]]</f>
        <v>89769</v>
      </c>
      <c r="R764">
        <f>TBL_Employees[[#This Row],[Annual Salary]]*TBL_Employees[[#This Row],[Bonus %]]</f>
        <v>0</v>
      </c>
      <c r="S764" s="9"/>
    </row>
    <row r="765" spans="1:19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t="str">
        <f>TEXT(TBL_Employees[[#This Row],[Hire Date]],"YYYY")</f>
        <v>2018</v>
      </c>
      <c r="J765" s="1">
        <v>43358</v>
      </c>
      <c r="K765" s="2">
        <v>127616</v>
      </c>
      <c r="L765" s="3">
        <v>7.0000000000000007E-2</v>
      </c>
      <c r="M765" t="s">
        <v>19</v>
      </c>
      <c r="N765" t="s">
        <v>29</v>
      </c>
      <c r="O765" t="str">
        <f>TEXT(TBL_Employees[[#This Row],[Exit Date]],"YYYY")</f>
        <v/>
      </c>
      <c r="P765" s="1" t="s">
        <v>21</v>
      </c>
      <c r="Q765" s="13">
        <f>TBL_Employees[[#This Row],[Annual Salary]]+TBL_Employees[[#This Row],[Annual Salary]]*TBL_Employees[[#This Row],[Bonus %]]</f>
        <v>136549.12</v>
      </c>
      <c r="R765">
        <f>TBL_Employees[[#This Row],[Annual Salary]]*TBL_Employees[[#This Row],[Bonus %]]</f>
        <v>8933.1200000000008</v>
      </c>
      <c r="S765" s="9"/>
    </row>
    <row r="766" spans="1:19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t="str">
        <f>TEXT(TBL_Employees[[#This Row],[Hire Date]],"YYYY")</f>
        <v>2012</v>
      </c>
      <c r="J766" s="1">
        <v>41099</v>
      </c>
      <c r="K766" s="2">
        <v>109883</v>
      </c>
      <c r="L766" s="3">
        <v>7.0000000000000007E-2</v>
      </c>
      <c r="M766" t="s">
        <v>19</v>
      </c>
      <c r="N766" t="s">
        <v>29</v>
      </c>
      <c r="O766" t="str">
        <f>TEXT(TBL_Employees[[#This Row],[Exit Date]],"YYYY")</f>
        <v/>
      </c>
      <c r="P766" s="1" t="s">
        <v>21</v>
      </c>
      <c r="Q766" s="13">
        <f>TBL_Employees[[#This Row],[Annual Salary]]+TBL_Employees[[#This Row],[Annual Salary]]*TBL_Employees[[#This Row],[Bonus %]]</f>
        <v>117574.81</v>
      </c>
      <c r="R766">
        <f>TBL_Employees[[#This Row],[Annual Salary]]*TBL_Employees[[#This Row],[Bonus %]]</f>
        <v>7691.81</v>
      </c>
      <c r="S766" s="9"/>
    </row>
    <row r="767" spans="1:19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t="str">
        <f>TEXT(TBL_Employees[[#This Row],[Hire Date]],"YYYY")</f>
        <v>2021</v>
      </c>
      <c r="J767" s="1">
        <v>44270</v>
      </c>
      <c r="K767" s="2">
        <v>47974</v>
      </c>
      <c r="L767" s="3">
        <v>0</v>
      </c>
      <c r="M767" t="s">
        <v>33</v>
      </c>
      <c r="N767" t="s">
        <v>80</v>
      </c>
      <c r="O767" t="str">
        <f>TEXT(TBL_Employees[[#This Row],[Exit Date]],"YYYY")</f>
        <v/>
      </c>
      <c r="P767" s="1" t="s">
        <v>21</v>
      </c>
      <c r="Q767" s="13">
        <f>TBL_Employees[[#This Row],[Annual Salary]]+TBL_Employees[[#This Row],[Annual Salary]]*TBL_Employees[[#This Row],[Bonus %]]</f>
        <v>47974</v>
      </c>
      <c r="R767">
        <f>TBL_Employees[[#This Row],[Annual Salary]]*TBL_Employees[[#This Row],[Bonus %]]</f>
        <v>0</v>
      </c>
      <c r="S767" s="9"/>
    </row>
    <row r="768" spans="1:19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t="str">
        <f>TEXT(TBL_Employees[[#This Row],[Hire Date]],"YYYY")</f>
        <v>2015</v>
      </c>
      <c r="J768" s="1">
        <v>42090</v>
      </c>
      <c r="K768" s="2">
        <v>120321</v>
      </c>
      <c r="L768" s="3">
        <v>0.12</v>
      </c>
      <c r="M768" t="s">
        <v>19</v>
      </c>
      <c r="N768" t="s">
        <v>25</v>
      </c>
      <c r="O768" t="str">
        <f>TEXT(TBL_Employees[[#This Row],[Exit Date]],"YYYY")</f>
        <v/>
      </c>
      <c r="P768" s="1" t="s">
        <v>21</v>
      </c>
      <c r="Q768" s="13">
        <f>TBL_Employees[[#This Row],[Annual Salary]]+TBL_Employees[[#This Row],[Annual Salary]]*TBL_Employees[[#This Row],[Bonus %]]</f>
        <v>134759.51999999999</v>
      </c>
      <c r="R768">
        <f>TBL_Employees[[#This Row],[Annual Salary]]*TBL_Employees[[#This Row],[Bonus %]]</f>
        <v>14438.519999999999</v>
      </c>
      <c r="S768" s="9"/>
    </row>
    <row r="769" spans="1:19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t="str">
        <f>TEXT(TBL_Employees[[#This Row],[Hire Date]],"YYYY")</f>
        <v>2014</v>
      </c>
      <c r="J769" s="1">
        <v>41861</v>
      </c>
      <c r="K769" s="2">
        <v>57446</v>
      </c>
      <c r="L769" s="3">
        <v>0</v>
      </c>
      <c r="M769" t="s">
        <v>19</v>
      </c>
      <c r="N769" t="s">
        <v>39</v>
      </c>
      <c r="O769" t="str">
        <f>TEXT(TBL_Employees[[#This Row],[Exit Date]],"YYYY")</f>
        <v/>
      </c>
      <c r="P769" s="1" t="s">
        <v>21</v>
      </c>
      <c r="Q769" s="13">
        <f>TBL_Employees[[#This Row],[Annual Salary]]+TBL_Employees[[#This Row],[Annual Salary]]*TBL_Employees[[#This Row],[Bonus %]]</f>
        <v>57446</v>
      </c>
      <c r="R769">
        <f>TBL_Employees[[#This Row],[Annual Salary]]*TBL_Employees[[#This Row],[Bonus %]]</f>
        <v>0</v>
      </c>
      <c r="S769" s="9"/>
    </row>
    <row r="770" spans="1:19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t="str">
        <f>TEXT(TBL_Employees[[#This Row],[Hire Date]],"YYYY")</f>
        <v>2009</v>
      </c>
      <c r="J770" s="1">
        <v>39968</v>
      </c>
      <c r="K770" s="2">
        <v>174099</v>
      </c>
      <c r="L770" s="3">
        <v>0.26</v>
      </c>
      <c r="M770" t="s">
        <v>19</v>
      </c>
      <c r="N770" t="s">
        <v>25</v>
      </c>
      <c r="O770" t="str">
        <f>TEXT(TBL_Employees[[#This Row],[Exit Date]],"YYYY")</f>
        <v/>
      </c>
      <c r="P770" s="1" t="s">
        <v>21</v>
      </c>
      <c r="Q770" s="13">
        <f>TBL_Employees[[#This Row],[Annual Salary]]+TBL_Employees[[#This Row],[Annual Salary]]*TBL_Employees[[#This Row],[Bonus %]]</f>
        <v>219364.74</v>
      </c>
      <c r="R770">
        <f>TBL_Employees[[#This Row],[Annual Salary]]*TBL_Employees[[#This Row],[Bonus %]]</f>
        <v>45265.74</v>
      </c>
      <c r="S770" s="9"/>
    </row>
    <row r="771" spans="1:19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t="str">
        <f>TEXT(TBL_Employees[[#This Row],[Hire Date]],"YYYY")</f>
        <v>2002</v>
      </c>
      <c r="J771" s="1">
        <v>37295</v>
      </c>
      <c r="K771" s="2">
        <v>128703</v>
      </c>
      <c r="L771" s="3">
        <v>0.13</v>
      </c>
      <c r="M771" t="s">
        <v>19</v>
      </c>
      <c r="N771" t="s">
        <v>25</v>
      </c>
      <c r="O771" t="str">
        <f>TEXT(TBL_Employees[[#This Row],[Exit Date]],"YYYY")</f>
        <v/>
      </c>
      <c r="P771" s="1" t="s">
        <v>21</v>
      </c>
      <c r="Q771" s="13">
        <f>TBL_Employees[[#This Row],[Annual Salary]]+TBL_Employees[[#This Row],[Annual Salary]]*TBL_Employees[[#This Row],[Bonus %]]</f>
        <v>145434.39000000001</v>
      </c>
      <c r="R771">
        <f>TBL_Employees[[#This Row],[Annual Salary]]*TBL_Employees[[#This Row],[Bonus %]]</f>
        <v>16731.39</v>
      </c>
      <c r="S771" s="9"/>
    </row>
    <row r="772" spans="1:19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t="str">
        <f>TEXT(TBL_Employees[[#This Row],[Hire Date]],"YYYY")</f>
        <v>2015</v>
      </c>
      <c r="J772" s="1">
        <v>42317</v>
      </c>
      <c r="K772" s="2">
        <v>65247</v>
      </c>
      <c r="L772" s="3">
        <v>0</v>
      </c>
      <c r="M772" t="s">
        <v>19</v>
      </c>
      <c r="N772" t="s">
        <v>39</v>
      </c>
      <c r="O772" t="str">
        <f>TEXT(TBL_Employees[[#This Row],[Exit Date]],"YYYY")</f>
        <v/>
      </c>
      <c r="P772" s="1" t="s">
        <v>21</v>
      </c>
      <c r="Q772" s="13">
        <f>TBL_Employees[[#This Row],[Annual Salary]]+TBL_Employees[[#This Row],[Annual Salary]]*TBL_Employees[[#This Row],[Bonus %]]</f>
        <v>65247</v>
      </c>
      <c r="R772">
        <f>TBL_Employees[[#This Row],[Annual Salary]]*TBL_Employees[[#This Row],[Bonus %]]</f>
        <v>0</v>
      </c>
      <c r="S772" s="9"/>
    </row>
    <row r="773" spans="1:19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t="str">
        <f>TEXT(TBL_Employees[[#This Row],[Hire Date]],"YYYY")</f>
        <v>2018</v>
      </c>
      <c r="J773" s="1">
        <v>43371</v>
      </c>
      <c r="K773" s="2">
        <v>64247</v>
      </c>
      <c r="L773" s="3">
        <v>0</v>
      </c>
      <c r="M773" t="s">
        <v>52</v>
      </c>
      <c r="N773" t="s">
        <v>66</v>
      </c>
      <c r="O773" t="str">
        <f>TEXT(TBL_Employees[[#This Row],[Exit Date]],"YYYY")</f>
        <v/>
      </c>
      <c r="P773" s="1" t="s">
        <v>21</v>
      </c>
      <c r="Q773" s="13">
        <f>TBL_Employees[[#This Row],[Annual Salary]]+TBL_Employees[[#This Row],[Annual Salary]]*TBL_Employees[[#This Row],[Bonus %]]</f>
        <v>64247</v>
      </c>
      <c r="R773">
        <f>TBL_Employees[[#This Row],[Annual Salary]]*TBL_Employees[[#This Row],[Bonus %]]</f>
        <v>0</v>
      </c>
      <c r="S773" s="9"/>
    </row>
    <row r="774" spans="1:19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t="str">
        <f>TEXT(TBL_Employees[[#This Row],[Hire Date]],"YYYY")</f>
        <v>2012</v>
      </c>
      <c r="J774" s="1">
        <v>41071</v>
      </c>
      <c r="K774" s="2">
        <v>118253</v>
      </c>
      <c r="L774" s="3">
        <v>0.08</v>
      </c>
      <c r="M774" t="s">
        <v>19</v>
      </c>
      <c r="N774" t="s">
        <v>25</v>
      </c>
      <c r="O774" t="str">
        <f>TEXT(TBL_Employees[[#This Row],[Exit Date]],"YYYY")</f>
        <v/>
      </c>
      <c r="P774" s="1" t="s">
        <v>21</v>
      </c>
      <c r="Q774" s="13">
        <f>TBL_Employees[[#This Row],[Annual Salary]]+TBL_Employees[[#This Row],[Annual Salary]]*TBL_Employees[[#This Row],[Bonus %]]</f>
        <v>127713.24</v>
      </c>
      <c r="R774">
        <f>TBL_Employees[[#This Row],[Annual Salary]]*TBL_Employees[[#This Row],[Bonus %]]</f>
        <v>9460.24</v>
      </c>
      <c r="S774" s="9"/>
    </row>
    <row r="775" spans="1:19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t="str">
        <f>TEXT(TBL_Employees[[#This Row],[Hire Date]],"YYYY")</f>
        <v>2004</v>
      </c>
      <c r="J775" s="1">
        <v>38057</v>
      </c>
      <c r="K775" s="2">
        <v>109422</v>
      </c>
      <c r="L775" s="3">
        <v>0</v>
      </c>
      <c r="M775" t="s">
        <v>33</v>
      </c>
      <c r="N775" t="s">
        <v>80</v>
      </c>
      <c r="O775" t="str">
        <f>TEXT(TBL_Employees[[#This Row],[Exit Date]],"YYYY")</f>
        <v/>
      </c>
      <c r="P775" s="1" t="s">
        <v>21</v>
      </c>
      <c r="Q775" s="13">
        <f>TBL_Employees[[#This Row],[Annual Salary]]+TBL_Employees[[#This Row],[Annual Salary]]*TBL_Employees[[#This Row],[Bonus %]]</f>
        <v>109422</v>
      </c>
      <c r="R775">
        <f>TBL_Employees[[#This Row],[Annual Salary]]*TBL_Employees[[#This Row],[Bonus %]]</f>
        <v>0</v>
      </c>
      <c r="S775" s="9"/>
    </row>
    <row r="776" spans="1:19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t="str">
        <f>TEXT(TBL_Employees[[#This Row],[Hire Date]],"YYYY")</f>
        <v>2019</v>
      </c>
      <c r="J776" s="1">
        <v>43502</v>
      </c>
      <c r="K776" s="2">
        <v>126950</v>
      </c>
      <c r="L776" s="3">
        <v>0.1</v>
      </c>
      <c r="M776" t="s">
        <v>19</v>
      </c>
      <c r="N776" t="s">
        <v>20</v>
      </c>
      <c r="O776" t="str">
        <f>TEXT(TBL_Employees[[#This Row],[Exit Date]],"YYYY")</f>
        <v/>
      </c>
      <c r="P776" s="1" t="s">
        <v>21</v>
      </c>
      <c r="Q776" s="13">
        <f>TBL_Employees[[#This Row],[Annual Salary]]+TBL_Employees[[#This Row],[Annual Salary]]*TBL_Employees[[#This Row],[Bonus %]]</f>
        <v>139645</v>
      </c>
      <c r="R776">
        <f>TBL_Employees[[#This Row],[Annual Salary]]*TBL_Employees[[#This Row],[Bonus %]]</f>
        <v>12695</v>
      </c>
      <c r="S776" s="9"/>
    </row>
    <row r="777" spans="1:19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t="str">
        <f>TEXT(TBL_Employees[[#This Row],[Hire Date]],"YYYY")</f>
        <v>2014</v>
      </c>
      <c r="J777" s="1">
        <v>41964</v>
      </c>
      <c r="K777" s="2">
        <v>97500</v>
      </c>
      <c r="L777" s="3">
        <v>0</v>
      </c>
      <c r="M777" t="s">
        <v>19</v>
      </c>
      <c r="N777" t="s">
        <v>45</v>
      </c>
      <c r="O777" t="str">
        <f>TEXT(TBL_Employees[[#This Row],[Exit Date]],"YYYY")</f>
        <v/>
      </c>
      <c r="P777" s="1" t="s">
        <v>21</v>
      </c>
      <c r="Q777" s="13">
        <f>TBL_Employees[[#This Row],[Annual Salary]]+TBL_Employees[[#This Row],[Annual Salary]]*TBL_Employees[[#This Row],[Bonus %]]</f>
        <v>97500</v>
      </c>
      <c r="R777">
        <f>TBL_Employees[[#This Row],[Annual Salary]]*TBL_Employees[[#This Row],[Bonus %]]</f>
        <v>0</v>
      </c>
      <c r="S777" s="9"/>
    </row>
    <row r="778" spans="1:19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t="str">
        <f>TEXT(TBL_Employees[[#This Row],[Hire Date]],"YYYY")</f>
        <v>2021</v>
      </c>
      <c r="J778" s="1">
        <v>44213</v>
      </c>
      <c r="K778" s="2">
        <v>41844</v>
      </c>
      <c r="L778" s="3">
        <v>0</v>
      </c>
      <c r="M778" t="s">
        <v>33</v>
      </c>
      <c r="N778" t="s">
        <v>80</v>
      </c>
      <c r="O778" t="str">
        <f>TEXT(TBL_Employees[[#This Row],[Exit Date]],"YYYY")</f>
        <v/>
      </c>
      <c r="P778" s="1" t="s">
        <v>21</v>
      </c>
      <c r="Q778" s="13">
        <f>TBL_Employees[[#This Row],[Annual Salary]]+TBL_Employees[[#This Row],[Annual Salary]]*TBL_Employees[[#This Row],[Bonus %]]</f>
        <v>41844</v>
      </c>
      <c r="R778">
        <f>TBL_Employees[[#This Row],[Annual Salary]]*TBL_Employees[[#This Row],[Bonus %]]</f>
        <v>0</v>
      </c>
      <c r="S778" s="9"/>
    </row>
    <row r="779" spans="1:19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t="str">
        <f>TEXT(TBL_Employees[[#This Row],[Hire Date]],"YYYY")</f>
        <v>2014</v>
      </c>
      <c r="J779" s="1">
        <v>41680</v>
      </c>
      <c r="K779" s="2">
        <v>58875</v>
      </c>
      <c r="L779" s="3">
        <v>0</v>
      </c>
      <c r="M779" t="s">
        <v>33</v>
      </c>
      <c r="N779" t="s">
        <v>34</v>
      </c>
      <c r="O779" t="str">
        <f>TEXT(TBL_Employees[[#This Row],[Exit Date]],"YYYY")</f>
        <v/>
      </c>
      <c r="P779" s="1" t="s">
        <v>21</v>
      </c>
      <c r="Q779" s="13">
        <f>TBL_Employees[[#This Row],[Annual Salary]]+TBL_Employees[[#This Row],[Annual Salary]]*TBL_Employees[[#This Row],[Bonus %]]</f>
        <v>58875</v>
      </c>
      <c r="R779">
        <f>TBL_Employees[[#This Row],[Annual Salary]]*TBL_Employees[[#This Row],[Bonus %]]</f>
        <v>0</v>
      </c>
      <c r="S779" s="9"/>
    </row>
    <row r="780" spans="1:19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t="str">
        <f>TEXT(TBL_Employees[[#This Row],[Hire Date]],"YYYY")</f>
        <v>2015</v>
      </c>
      <c r="J780" s="1">
        <v>42318</v>
      </c>
      <c r="K780" s="2">
        <v>64204</v>
      </c>
      <c r="L780" s="3">
        <v>0</v>
      </c>
      <c r="M780" t="s">
        <v>19</v>
      </c>
      <c r="N780" t="s">
        <v>29</v>
      </c>
      <c r="O780" t="str">
        <f>TEXT(TBL_Employees[[#This Row],[Exit Date]],"YYYY")</f>
        <v>2021</v>
      </c>
      <c r="P780" s="1">
        <v>44306</v>
      </c>
      <c r="Q780" s="13">
        <f>TBL_Employees[[#This Row],[Annual Salary]]+TBL_Employees[[#This Row],[Annual Salary]]*TBL_Employees[[#This Row],[Bonus %]]</f>
        <v>64204</v>
      </c>
      <c r="R780">
        <f>TBL_Employees[[#This Row],[Annual Salary]]*TBL_Employees[[#This Row],[Bonus %]]</f>
        <v>0</v>
      </c>
      <c r="S780" s="9"/>
    </row>
    <row r="781" spans="1:19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t="str">
        <f>TEXT(TBL_Employees[[#This Row],[Hire Date]],"YYYY")</f>
        <v>2010</v>
      </c>
      <c r="J781" s="1">
        <v>40307</v>
      </c>
      <c r="K781" s="2">
        <v>67743</v>
      </c>
      <c r="L781" s="3">
        <v>0</v>
      </c>
      <c r="M781" t="s">
        <v>33</v>
      </c>
      <c r="N781" t="s">
        <v>60</v>
      </c>
      <c r="O781" t="str">
        <f>TEXT(TBL_Employees[[#This Row],[Exit Date]],"YYYY")</f>
        <v>2014</v>
      </c>
      <c r="P781" s="1">
        <v>41998</v>
      </c>
      <c r="Q781" s="13">
        <f>TBL_Employees[[#This Row],[Annual Salary]]+TBL_Employees[[#This Row],[Annual Salary]]*TBL_Employees[[#This Row],[Bonus %]]</f>
        <v>67743</v>
      </c>
      <c r="R781">
        <f>TBL_Employees[[#This Row],[Annual Salary]]*TBL_Employees[[#This Row],[Bonus %]]</f>
        <v>0</v>
      </c>
      <c r="S781" s="9"/>
    </row>
    <row r="782" spans="1:19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t="str">
        <f>TEXT(TBL_Employees[[#This Row],[Hire Date]],"YYYY")</f>
        <v>1997</v>
      </c>
      <c r="J782" s="1">
        <v>35641</v>
      </c>
      <c r="K782" s="2">
        <v>71677</v>
      </c>
      <c r="L782" s="3">
        <v>0</v>
      </c>
      <c r="M782" t="s">
        <v>19</v>
      </c>
      <c r="N782" t="s">
        <v>29</v>
      </c>
      <c r="O782" t="str">
        <f>TEXT(TBL_Employees[[#This Row],[Exit Date]],"YYYY")</f>
        <v/>
      </c>
      <c r="P782" s="1" t="s">
        <v>21</v>
      </c>
      <c r="Q782" s="13">
        <f>TBL_Employees[[#This Row],[Annual Salary]]+TBL_Employees[[#This Row],[Annual Salary]]*TBL_Employees[[#This Row],[Bonus %]]</f>
        <v>71677</v>
      </c>
      <c r="R782">
        <f>TBL_Employees[[#This Row],[Annual Salary]]*TBL_Employees[[#This Row],[Bonus %]]</f>
        <v>0</v>
      </c>
      <c r="S782" s="9"/>
    </row>
    <row r="783" spans="1:19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t="str">
        <f>TEXT(TBL_Employees[[#This Row],[Hire Date]],"YYYY")</f>
        <v>2000</v>
      </c>
      <c r="J783" s="1">
        <v>36793</v>
      </c>
      <c r="K783" s="2">
        <v>40063</v>
      </c>
      <c r="L783" s="3">
        <v>0</v>
      </c>
      <c r="M783" t="s">
        <v>19</v>
      </c>
      <c r="N783" t="s">
        <v>45</v>
      </c>
      <c r="O783" t="str">
        <f>TEXT(TBL_Employees[[#This Row],[Exit Date]],"YYYY")</f>
        <v/>
      </c>
      <c r="P783" s="1" t="s">
        <v>21</v>
      </c>
      <c r="Q783" s="13">
        <f>TBL_Employees[[#This Row],[Annual Salary]]+TBL_Employees[[#This Row],[Annual Salary]]*TBL_Employees[[#This Row],[Bonus %]]</f>
        <v>40063</v>
      </c>
      <c r="R783">
        <f>TBL_Employees[[#This Row],[Annual Salary]]*TBL_Employees[[#This Row],[Bonus %]]</f>
        <v>0</v>
      </c>
      <c r="S783" s="9"/>
    </row>
    <row r="784" spans="1:19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t="str">
        <f>TEXT(TBL_Employees[[#This Row],[Hire Date]],"YYYY")</f>
        <v>2004</v>
      </c>
      <c r="J784" s="1">
        <v>38107</v>
      </c>
      <c r="K784" s="2">
        <v>40124</v>
      </c>
      <c r="L784" s="3">
        <v>0</v>
      </c>
      <c r="M784" t="s">
        <v>19</v>
      </c>
      <c r="N784" t="s">
        <v>25</v>
      </c>
      <c r="O784" t="str">
        <f>TEXT(TBL_Employees[[#This Row],[Exit Date]],"YYYY")</f>
        <v/>
      </c>
      <c r="P784" s="1" t="s">
        <v>21</v>
      </c>
      <c r="Q784" s="13">
        <f>TBL_Employees[[#This Row],[Annual Salary]]+TBL_Employees[[#This Row],[Annual Salary]]*TBL_Employees[[#This Row],[Bonus %]]</f>
        <v>40124</v>
      </c>
      <c r="R784">
        <f>TBL_Employees[[#This Row],[Annual Salary]]*TBL_Employees[[#This Row],[Bonus %]]</f>
        <v>0</v>
      </c>
      <c r="S784" s="9"/>
    </row>
    <row r="785" spans="1:19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t="str">
        <f>TEXT(TBL_Employees[[#This Row],[Hire Date]],"YYYY")</f>
        <v>2018</v>
      </c>
      <c r="J785" s="1">
        <v>43157</v>
      </c>
      <c r="K785" s="2">
        <v>103183</v>
      </c>
      <c r="L785" s="3">
        <v>0</v>
      </c>
      <c r="M785" t="s">
        <v>19</v>
      </c>
      <c r="N785" t="s">
        <v>25</v>
      </c>
      <c r="O785" t="str">
        <f>TEXT(TBL_Employees[[#This Row],[Exit Date]],"YYYY")</f>
        <v>2021</v>
      </c>
      <c r="P785" s="1">
        <v>44386</v>
      </c>
      <c r="Q785" s="13">
        <f>TBL_Employees[[#This Row],[Annual Salary]]+TBL_Employees[[#This Row],[Annual Salary]]*TBL_Employees[[#This Row],[Bonus %]]</f>
        <v>103183</v>
      </c>
      <c r="R785">
        <f>TBL_Employees[[#This Row],[Annual Salary]]*TBL_Employees[[#This Row],[Bonus %]]</f>
        <v>0</v>
      </c>
      <c r="S785" s="9"/>
    </row>
    <row r="786" spans="1:19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t="str">
        <f>TEXT(TBL_Employees[[#This Row],[Hire Date]],"YYYY")</f>
        <v>1998</v>
      </c>
      <c r="J786" s="1">
        <v>35961</v>
      </c>
      <c r="K786" s="2">
        <v>95239</v>
      </c>
      <c r="L786" s="3">
        <v>0</v>
      </c>
      <c r="M786" t="s">
        <v>19</v>
      </c>
      <c r="N786" t="s">
        <v>39</v>
      </c>
      <c r="O786" t="str">
        <f>TEXT(TBL_Employees[[#This Row],[Exit Date]],"YYYY")</f>
        <v/>
      </c>
      <c r="P786" s="1" t="s">
        <v>21</v>
      </c>
      <c r="Q786" s="13">
        <f>TBL_Employees[[#This Row],[Annual Salary]]+TBL_Employees[[#This Row],[Annual Salary]]*TBL_Employees[[#This Row],[Bonus %]]</f>
        <v>95239</v>
      </c>
      <c r="R786">
        <f>TBL_Employees[[#This Row],[Annual Salary]]*TBL_Employees[[#This Row],[Bonus %]]</f>
        <v>0</v>
      </c>
      <c r="S786" s="9"/>
    </row>
    <row r="787" spans="1:19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t="str">
        <f>TEXT(TBL_Employees[[#This Row],[Hire Date]],"YYYY")</f>
        <v>2019</v>
      </c>
      <c r="J787" s="1">
        <v>43778</v>
      </c>
      <c r="K787" s="2">
        <v>75012</v>
      </c>
      <c r="L787" s="3">
        <v>0</v>
      </c>
      <c r="M787" t="s">
        <v>19</v>
      </c>
      <c r="N787" t="s">
        <v>20</v>
      </c>
      <c r="O787" t="str">
        <f>TEXT(TBL_Employees[[#This Row],[Exit Date]],"YYYY")</f>
        <v/>
      </c>
      <c r="P787" s="1" t="s">
        <v>21</v>
      </c>
      <c r="Q787" s="13">
        <f>TBL_Employees[[#This Row],[Annual Salary]]+TBL_Employees[[#This Row],[Annual Salary]]*TBL_Employees[[#This Row],[Bonus %]]</f>
        <v>75012</v>
      </c>
      <c r="R787">
        <f>TBL_Employees[[#This Row],[Annual Salary]]*TBL_Employees[[#This Row],[Bonus %]]</f>
        <v>0</v>
      </c>
      <c r="S787" s="9"/>
    </row>
    <row r="788" spans="1:19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t="str">
        <f>TEXT(TBL_Employees[[#This Row],[Hire Date]],"YYYY")</f>
        <v>2014</v>
      </c>
      <c r="J788" s="1">
        <v>41819</v>
      </c>
      <c r="K788" s="2">
        <v>96366</v>
      </c>
      <c r="L788" s="3">
        <v>0</v>
      </c>
      <c r="M788" t="s">
        <v>33</v>
      </c>
      <c r="N788" t="s">
        <v>34</v>
      </c>
      <c r="O788" t="str">
        <f>TEXT(TBL_Employees[[#This Row],[Exit Date]],"YYYY")</f>
        <v/>
      </c>
      <c r="P788" s="1" t="s">
        <v>21</v>
      </c>
      <c r="Q788" s="13">
        <f>TBL_Employees[[#This Row],[Annual Salary]]+TBL_Employees[[#This Row],[Annual Salary]]*TBL_Employees[[#This Row],[Bonus %]]</f>
        <v>96366</v>
      </c>
      <c r="R788">
        <f>TBL_Employees[[#This Row],[Annual Salary]]*TBL_Employees[[#This Row],[Bonus %]]</f>
        <v>0</v>
      </c>
      <c r="S788" s="9"/>
    </row>
    <row r="789" spans="1:19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t="str">
        <f>TEXT(TBL_Employees[[#This Row],[Hire Date]],"YYYY")</f>
        <v>2014</v>
      </c>
      <c r="J789" s="1">
        <v>41849</v>
      </c>
      <c r="K789" s="2">
        <v>40897</v>
      </c>
      <c r="L789" s="3">
        <v>0</v>
      </c>
      <c r="M789" t="s">
        <v>19</v>
      </c>
      <c r="N789" t="s">
        <v>63</v>
      </c>
      <c r="O789" t="str">
        <f>TEXT(TBL_Employees[[#This Row],[Exit Date]],"YYYY")</f>
        <v/>
      </c>
      <c r="P789" s="1" t="s">
        <v>21</v>
      </c>
      <c r="Q789" s="13">
        <f>TBL_Employees[[#This Row],[Annual Salary]]+TBL_Employees[[#This Row],[Annual Salary]]*TBL_Employees[[#This Row],[Bonus %]]</f>
        <v>40897</v>
      </c>
      <c r="R789">
        <f>TBL_Employees[[#This Row],[Annual Salary]]*TBL_Employees[[#This Row],[Bonus %]]</f>
        <v>0</v>
      </c>
      <c r="S789" s="9"/>
    </row>
    <row r="790" spans="1:19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t="str">
        <f>TEXT(TBL_Employees[[#This Row],[Hire Date]],"YYYY")</f>
        <v>2016</v>
      </c>
      <c r="J790" s="1">
        <v>42605</v>
      </c>
      <c r="K790" s="2">
        <v>124928</v>
      </c>
      <c r="L790" s="3">
        <v>0.06</v>
      </c>
      <c r="M790" t="s">
        <v>33</v>
      </c>
      <c r="N790" t="s">
        <v>80</v>
      </c>
      <c r="O790" t="str">
        <f>TEXT(TBL_Employees[[#This Row],[Exit Date]],"YYYY")</f>
        <v/>
      </c>
      <c r="P790" s="1" t="s">
        <v>21</v>
      </c>
      <c r="Q790" s="13">
        <f>TBL_Employees[[#This Row],[Annual Salary]]+TBL_Employees[[#This Row],[Annual Salary]]*TBL_Employees[[#This Row],[Bonus %]]</f>
        <v>132423.67999999999</v>
      </c>
      <c r="R790">
        <f>TBL_Employees[[#This Row],[Annual Salary]]*TBL_Employees[[#This Row],[Bonus %]]</f>
        <v>7495.6799999999994</v>
      </c>
      <c r="S790" s="9"/>
    </row>
    <row r="791" spans="1:19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t="str">
        <f>TEXT(TBL_Employees[[#This Row],[Hire Date]],"YYYY")</f>
        <v>2013</v>
      </c>
      <c r="J791" s="1">
        <v>41439</v>
      </c>
      <c r="K791" s="2">
        <v>108221</v>
      </c>
      <c r="L791" s="3">
        <v>0.05</v>
      </c>
      <c r="M791" t="s">
        <v>52</v>
      </c>
      <c r="N791" t="s">
        <v>81</v>
      </c>
      <c r="O791" t="str">
        <f>TEXT(TBL_Employees[[#This Row],[Exit Date]],"YYYY")</f>
        <v/>
      </c>
      <c r="P791" s="1" t="s">
        <v>21</v>
      </c>
      <c r="Q791" s="13">
        <f>TBL_Employees[[#This Row],[Annual Salary]]+TBL_Employees[[#This Row],[Annual Salary]]*TBL_Employees[[#This Row],[Bonus %]]</f>
        <v>113632.05</v>
      </c>
      <c r="R791">
        <f>TBL_Employees[[#This Row],[Annual Salary]]*TBL_Employees[[#This Row],[Bonus %]]</f>
        <v>5411.05</v>
      </c>
      <c r="S791" s="9"/>
    </row>
    <row r="792" spans="1:19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t="str">
        <f>TEXT(TBL_Employees[[#This Row],[Hire Date]],"YYYY")</f>
        <v>2007</v>
      </c>
      <c r="J792" s="1">
        <v>39133</v>
      </c>
      <c r="K792" s="2">
        <v>75579</v>
      </c>
      <c r="L792" s="3">
        <v>0</v>
      </c>
      <c r="M792" t="s">
        <v>19</v>
      </c>
      <c r="N792" t="s">
        <v>63</v>
      </c>
      <c r="O792" t="str">
        <f>TEXT(TBL_Employees[[#This Row],[Exit Date]],"YYYY")</f>
        <v/>
      </c>
      <c r="P792" s="1" t="s">
        <v>21</v>
      </c>
      <c r="Q792" s="13">
        <f>TBL_Employees[[#This Row],[Annual Salary]]+TBL_Employees[[#This Row],[Annual Salary]]*TBL_Employees[[#This Row],[Bonus %]]</f>
        <v>75579</v>
      </c>
      <c r="R792">
        <f>TBL_Employees[[#This Row],[Annual Salary]]*TBL_Employees[[#This Row],[Bonus %]]</f>
        <v>0</v>
      </c>
      <c r="S792" s="9"/>
    </row>
    <row r="793" spans="1:19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t="str">
        <f>TEXT(TBL_Employees[[#This Row],[Hire Date]],"YYYY")</f>
        <v>2015</v>
      </c>
      <c r="J793" s="1">
        <v>42365</v>
      </c>
      <c r="K793" s="2">
        <v>129903</v>
      </c>
      <c r="L793" s="3">
        <v>0.13</v>
      </c>
      <c r="M793" t="s">
        <v>52</v>
      </c>
      <c r="N793" t="s">
        <v>53</v>
      </c>
      <c r="O793" t="str">
        <f>TEXT(TBL_Employees[[#This Row],[Exit Date]],"YYYY")</f>
        <v/>
      </c>
      <c r="P793" s="1" t="s">
        <v>21</v>
      </c>
      <c r="Q793" s="13">
        <f>TBL_Employees[[#This Row],[Annual Salary]]+TBL_Employees[[#This Row],[Annual Salary]]*TBL_Employees[[#This Row],[Bonus %]]</f>
        <v>146790.39000000001</v>
      </c>
      <c r="R793">
        <f>TBL_Employees[[#This Row],[Annual Salary]]*TBL_Employees[[#This Row],[Bonus %]]</f>
        <v>16887.39</v>
      </c>
      <c r="S793" s="9"/>
    </row>
    <row r="794" spans="1:19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t="str">
        <f>TEXT(TBL_Employees[[#This Row],[Hire Date]],"YYYY")</f>
        <v>2021</v>
      </c>
      <c r="J794" s="1">
        <v>44303</v>
      </c>
      <c r="K794" s="2">
        <v>186870</v>
      </c>
      <c r="L794" s="3">
        <v>0.2</v>
      </c>
      <c r="M794" t="s">
        <v>33</v>
      </c>
      <c r="N794" t="s">
        <v>74</v>
      </c>
      <c r="O794" t="str">
        <f>TEXT(TBL_Employees[[#This Row],[Exit Date]],"YYYY")</f>
        <v/>
      </c>
      <c r="P794" s="1" t="s">
        <v>21</v>
      </c>
      <c r="Q794" s="13">
        <f>TBL_Employees[[#This Row],[Annual Salary]]+TBL_Employees[[#This Row],[Annual Salary]]*TBL_Employees[[#This Row],[Bonus %]]</f>
        <v>224244</v>
      </c>
      <c r="R794">
        <f>TBL_Employees[[#This Row],[Annual Salary]]*TBL_Employees[[#This Row],[Bonus %]]</f>
        <v>37374</v>
      </c>
      <c r="S794" s="9"/>
    </row>
    <row r="795" spans="1:19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t="str">
        <f>TEXT(TBL_Employees[[#This Row],[Hire Date]],"YYYY")</f>
        <v>2010</v>
      </c>
      <c r="J795" s="1">
        <v>40291</v>
      </c>
      <c r="K795" s="2">
        <v>57531</v>
      </c>
      <c r="L795" s="3">
        <v>0</v>
      </c>
      <c r="M795" t="s">
        <v>19</v>
      </c>
      <c r="N795" t="s">
        <v>20</v>
      </c>
      <c r="O795" t="str">
        <f>TEXT(TBL_Employees[[#This Row],[Exit Date]],"YYYY")</f>
        <v/>
      </c>
      <c r="P795" s="1" t="s">
        <v>21</v>
      </c>
      <c r="Q795" s="13">
        <f>TBL_Employees[[#This Row],[Annual Salary]]+TBL_Employees[[#This Row],[Annual Salary]]*TBL_Employees[[#This Row],[Bonus %]]</f>
        <v>57531</v>
      </c>
      <c r="R795">
        <f>TBL_Employees[[#This Row],[Annual Salary]]*TBL_Employees[[#This Row],[Bonus %]]</f>
        <v>0</v>
      </c>
      <c r="S795" s="9"/>
    </row>
    <row r="796" spans="1:19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t="str">
        <f>TEXT(TBL_Employees[[#This Row],[Hire Date]],"YYYY")</f>
        <v>2011</v>
      </c>
      <c r="J796" s="1">
        <v>40657</v>
      </c>
      <c r="K796" s="2">
        <v>55894</v>
      </c>
      <c r="L796" s="3">
        <v>0</v>
      </c>
      <c r="M796" t="s">
        <v>19</v>
      </c>
      <c r="N796" t="s">
        <v>63</v>
      </c>
      <c r="O796" t="str">
        <f>TEXT(TBL_Employees[[#This Row],[Exit Date]],"YYYY")</f>
        <v/>
      </c>
      <c r="P796" s="1" t="s">
        <v>21</v>
      </c>
      <c r="Q796" s="13">
        <f>TBL_Employees[[#This Row],[Annual Salary]]+TBL_Employees[[#This Row],[Annual Salary]]*TBL_Employees[[#This Row],[Bonus %]]</f>
        <v>55894</v>
      </c>
      <c r="R796">
        <f>TBL_Employees[[#This Row],[Annual Salary]]*TBL_Employees[[#This Row],[Bonus %]]</f>
        <v>0</v>
      </c>
      <c r="S796" s="9"/>
    </row>
    <row r="797" spans="1:19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t="str">
        <f>TEXT(TBL_Employees[[#This Row],[Hire Date]],"YYYY")</f>
        <v>2012</v>
      </c>
      <c r="J797" s="1">
        <v>41026</v>
      </c>
      <c r="K797" s="2">
        <v>72903</v>
      </c>
      <c r="L797" s="3">
        <v>0</v>
      </c>
      <c r="M797" t="s">
        <v>19</v>
      </c>
      <c r="N797" t="s">
        <v>39</v>
      </c>
      <c r="O797" t="str">
        <f>TEXT(TBL_Employees[[#This Row],[Exit Date]],"YYYY")</f>
        <v/>
      </c>
      <c r="P797" s="1" t="s">
        <v>21</v>
      </c>
      <c r="Q797" s="13">
        <f>TBL_Employees[[#This Row],[Annual Salary]]+TBL_Employees[[#This Row],[Annual Salary]]*TBL_Employees[[#This Row],[Bonus %]]</f>
        <v>72903</v>
      </c>
      <c r="R797">
        <f>TBL_Employees[[#This Row],[Annual Salary]]*TBL_Employees[[#This Row],[Bonus %]]</f>
        <v>0</v>
      </c>
      <c r="S797" s="9"/>
    </row>
    <row r="798" spans="1:19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t="str">
        <f>TEXT(TBL_Employees[[#This Row],[Hire Date]],"YYYY")</f>
        <v>2015</v>
      </c>
      <c r="J798" s="1">
        <v>42317</v>
      </c>
      <c r="K798" s="2">
        <v>45369</v>
      </c>
      <c r="L798" s="3">
        <v>0</v>
      </c>
      <c r="M798" t="s">
        <v>33</v>
      </c>
      <c r="N798" t="s">
        <v>60</v>
      </c>
      <c r="O798" t="str">
        <f>TEXT(TBL_Employees[[#This Row],[Exit Date]],"YYYY")</f>
        <v/>
      </c>
      <c r="P798" s="1" t="s">
        <v>21</v>
      </c>
      <c r="Q798" s="13">
        <f>TBL_Employees[[#This Row],[Annual Salary]]+TBL_Employees[[#This Row],[Annual Salary]]*TBL_Employees[[#This Row],[Bonus %]]</f>
        <v>45369</v>
      </c>
      <c r="R798">
        <f>TBL_Employees[[#This Row],[Annual Salary]]*TBL_Employees[[#This Row],[Bonus %]]</f>
        <v>0</v>
      </c>
      <c r="S798" s="9"/>
    </row>
    <row r="799" spans="1:19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t="str">
        <f>TEXT(TBL_Employees[[#This Row],[Hire Date]],"YYYY")</f>
        <v>2010</v>
      </c>
      <c r="J799" s="1">
        <v>40344</v>
      </c>
      <c r="K799" s="2">
        <v>106578</v>
      </c>
      <c r="L799" s="3">
        <v>0.09</v>
      </c>
      <c r="M799" t="s">
        <v>19</v>
      </c>
      <c r="N799" t="s">
        <v>45</v>
      </c>
      <c r="O799" t="str">
        <f>TEXT(TBL_Employees[[#This Row],[Exit Date]],"YYYY")</f>
        <v/>
      </c>
      <c r="P799" s="1" t="s">
        <v>21</v>
      </c>
      <c r="Q799" s="13">
        <f>TBL_Employees[[#This Row],[Annual Salary]]+TBL_Employees[[#This Row],[Annual Salary]]*TBL_Employees[[#This Row],[Bonus %]]</f>
        <v>116170.02</v>
      </c>
      <c r="R799">
        <f>TBL_Employees[[#This Row],[Annual Salary]]*TBL_Employees[[#This Row],[Bonus %]]</f>
        <v>9592.02</v>
      </c>
      <c r="S799" s="9"/>
    </row>
    <row r="800" spans="1:19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t="str">
        <f>TEXT(TBL_Employees[[#This Row],[Hire Date]],"YYYY")</f>
        <v>1999</v>
      </c>
      <c r="J800" s="1">
        <v>36416</v>
      </c>
      <c r="K800" s="2">
        <v>92994</v>
      </c>
      <c r="L800" s="3">
        <v>0</v>
      </c>
      <c r="M800" t="s">
        <v>19</v>
      </c>
      <c r="N800" t="s">
        <v>20</v>
      </c>
      <c r="O800" t="str">
        <f>TEXT(TBL_Employees[[#This Row],[Exit Date]],"YYYY")</f>
        <v/>
      </c>
      <c r="P800" s="1" t="s">
        <v>21</v>
      </c>
      <c r="Q800" s="13">
        <f>TBL_Employees[[#This Row],[Annual Salary]]+TBL_Employees[[#This Row],[Annual Salary]]*TBL_Employees[[#This Row],[Bonus %]]</f>
        <v>92994</v>
      </c>
      <c r="R800">
        <f>TBL_Employees[[#This Row],[Annual Salary]]*TBL_Employees[[#This Row],[Bonus %]]</f>
        <v>0</v>
      </c>
      <c r="S800" s="9"/>
    </row>
    <row r="801" spans="1:19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t="str">
        <f>TEXT(TBL_Employees[[#This Row],[Hire Date]],"YYYY")</f>
        <v>1997</v>
      </c>
      <c r="J801" s="1">
        <v>35502</v>
      </c>
      <c r="K801" s="2">
        <v>83685</v>
      </c>
      <c r="L801" s="3">
        <v>0</v>
      </c>
      <c r="M801" t="s">
        <v>33</v>
      </c>
      <c r="N801" t="s">
        <v>60</v>
      </c>
      <c r="O801" t="str">
        <f>TEXT(TBL_Employees[[#This Row],[Exit Date]],"YYYY")</f>
        <v/>
      </c>
      <c r="P801" s="1" t="s">
        <v>21</v>
      </c>
      <c r="Q801" s="13">
        <f>TBL_Employees[[#This Row],[Annual Salary]]+TBL_Employees[[#This Row],[Annual Salary]]*TBL_Employees[[#This Row],[Bonus %]]</f>
        <v>83685</v>
      </c>
      <c r="R801">
        <f>TBL_Employees[[#This Row],[Annual Salary]]*TBL_Employees[[#This Row],[Bonus %]]</f>
        <v>0</v>
      </c>
      <c r="S801" s="9"/>
    </row>
    <row r="802" spans="1:19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t="str">
        <f>TEXT(TBL_Employees[[#This Row],[Hire Date]],"YYYY")</f>
        <v>2010</v>
      </c>
      <c r="J802" s="1">
        <v>40435</v>
      </c>
      <c r="K802" s="2">
        <v>99335</v>
      </c>
      <c r="L802" s="3">
        <v>0</v>
      </c>
      <c r="M802" t="s">
        <v>19</v>
      </c>
      <c r="N802" t="s">
        <v>39</v>
      </c>
      <c r="O802" t="str">
        <f>TEXT(TBL_Employees[[#This Row],[Exit Date]],"YYYY")</f>
        <v/>
      </c>
      <c r="P802" s="1" t="s">
        <v>21</v>
      </c>
      <c r="Q802" s="13">
        <f>TBL_Employees[[#This Row],[Annual Salary]]+TBL_Employees[[#This Row],[Annual Salary]]*TBL_Employees[[#This Row],[Bonus %]]</f>
        <v>99335</v>
      </c>
      <c r="R802">
        <f>TBL_Employees[[#This Row],[Annual Salary]]*TBL_Employees[[#This Row],[Bonus %]]</f>
        <v>0</v>
      </c>
      <c r="S802" s="9"/>
    </row>
    <row r="803" spans="1:19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t="str">
        <f>TEXT(TBL_Employees[[#This Row],[Hire Date]],"YYYY")</f>
        <v>2013</v>
      </c>
      <c r="J803" s="1">
        <v>41382</v>
      </c>
      <c r="K803" s="2">
        <v>131179</v>
      </c>
      <c r="L803" s="3">
        <v>0.15</v>
      </c>
      <c r="M803" t="s">
        <v>19</v>
      </c>
      <c r="N803" t="s">
        <v>29</v>
      </c>
      <c r="O803" t="str">
        <f>TEXT(TBL_Employees[[#This Row],[Exit Date]],"YYYY")</f>
        <v/>
      </c>
      <c r="P803" s="1" t="s">
        <v>21</v>
      </c>
      <c r="Q803" s="13">
        <f>TBL_Employees[[#This Row],[Annual Salary]]+TBL_Employees[[#This Row],[Annual Salary]]*TBL_Employees[[#This Row],[Bonus %]]</f>
        <v>150855.85</v>
      </c>
      <c r="R803">
        <f>TBL_Employees[[#This Row],[Annual Salary]]*TBL_Employees[[#This Row],[Bonus %]]</f>
        <v>19676.849999999999</v>
      </c>
      <c r="S803" s="9"/>
    </row>
    <row r="804" spans="1:19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t="str">
        <f>TEXT(TBL_Employees[[#This Row],[Hire Date]],"YYYY")</f>
        <v>2016</v>
      </c>
      <c r="J804" s="1">
        <v>42493</v>
      </c>
      <c r="K804" s="2">
        <v>73899</v>
      </c>
      <c r="L804" s="3">
        <v>0.05</v>
      </c>
      <c r="M804" t="s">
        <v>33</v>
      </c>
      <c r="N804" t="s">
        <v>34</v>
      </c>
      <c r="O804" t="str">
        <f>TEXT(TBL_Employees[[#This Row],[Exit Date]],"YYYY")</f>
        <v/>
      </c>
      <c r="P804" s="1" t="s">
        <v>21</v>
      </c>
      <c r="Q804" s="13">
        <f>TBL_Employees[[#This Row],[Annual Salary]]+TBL_Employees[[#This Row],[Annual Salary]]*TBL_Employees[[#This Row],[Bonus %]]</f>
        <v>77593.95</v>
      </c>
      <c r="R804">
        <f>TBL_Employees[[#This Row],[Annual Salary]]*TBL_Employees[[#This Row],[Bonus %]]</f>
        <v>3694.9500000000003</v>
      </c>
      <c r="S804" s="9"/>
    </row>
    <row r="805" spans="1:19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t="str">
        <f>TEXT(TBL_Employees[[#This Row],[Hire Date]],"YYYY")</f>
        <v>2013</v>
      </c>
      <c r="J805" s="1">
        <v>41362</v>
      </c>
      <c r="K805" s="2">
        <v>252325</v>
      </c>
      <c r="L805" s="3">
        <v>0.4</v>
      </c>
      <c r="M805" t="s">
        <v>19</v>
      </c>
      <c r="N805" t="s">
        <v>29</v>
      </c>
      <c r="O805" t="str">
        <f>TEXT(TBL_Employees[[#This Row],[Exit Date]],"YYYY")</f>
        <v/>
      </c>
      <c r="P805" s="1" t="s">
        <v>21</v>
      </c>
      <c r="Q805" s="13">
        <f>TBL_Employees[[#This Row],[Annual Salary]]+TBL_Employees[[#This Row],[Annual Salary]]*TBL_Employees[[#This Row],[Bonus %]]</f>
        <v>353255</v>
      </c>
      <c r="R805">
        <f>TBL_Employees[[#This Row],[Annual Salary]]*TBL_Employees[[#This Row],[Bonus %]]</f>
        <v>100930</v>
      </c>
      <c r="S805" s="9"/>
    </row>
    <row r="806" spans="1:19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t="str">
        <f>TEXT(TBL_Employees[[#This Row],[Hire Date]],"YYYY")</f>
        <v>2015</v>
      </c>
      <c r="J806" s="1">
        <v>42068</v>
      </c>
      <c r="K806" s="2">
        <v>52697</v>
      </c>
      <c r="L806" s="3">
        <v>0</v>
      </c>
      <c r="M806" t="s">
        <v>19</v>
      </c>
      <c r="N806" t="s">
        <v>63</v>
      </c>
      <c r="O806" t="str">
        <f>TEXT(TBL_Employees[[#This Row],[Exit Date]],"YYYY")</f>
        <v/>
      </c>
      <c r="P806" s="1" t="s">
        <v>21</v>
      </c>
      <c r="Q806" s="13">
        <f>TBL_Employees[[#This Row],[Annual Salary]]+TBL_Employees[[#This Row],[Annual Salary]]*TBL_Employees[[#This Row],[Bonus %]]</f>
        <v>52697</v>
      </c>
      <c r="R806">
        <f>TBL_Employees[[#This Row],[Annual Salary]]*TBL_Employees[[#This Row],[Bonus %]]</f>
        <v>0</v>
      </c>
      <c r="S806" s="9"/>
    </row>
    <row r="807" spans="1:19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t="str">
        <f>TEXT(TBL_Employees[[#This Row],[Hire Date]],"YYYY")</f>
        <v>2020</v>
      </c>
      <c r="J807" s="1">
        <v>44099</v>
      </c>
      <c r="K807" s="2">
        <v>123588</v>
      </c>
      <c r="L807" s="3">
        <v>0</v>
      </c>
      <c r="M807" t="s">
        <v>52</v>
      </c>
      <c r="N807" t="s">
        <v>53</v>
      </c>
      <c r="O807" t="str">
        <f>TEXT(TBL_Employees[[#This Row],[Exit Date]],"YYYY")</f>
        <v/>
      </c>
      <c r="P807" s="1" t="s">
        <v>21</v>
      </c>
      <c r="Q807" s="13">
        <f>TBL_Employees[[#This Row],[Annual Salary]]+TBL_Employees[[#This Row],[Annual Salary]]*TBL_Employees[[#This Row],[Bonus %]]</f>
        <v>123588</v>
      </c>
      <c r="R807">
        <f>TBL_Employees[[#This Row],[Annual Salary]]*TBL_Employees[[#This Row],[Bonus %]]</f>
        <v>0</v>
      </c>
      <c r="S807" s="9"/>
    </row>
    <row r="808" spans="1:19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t="str">
        <f>TEXT(TBL_Employees[[#This Row],[Hire Date]],"YYYY")</f>
        <v>2021</v>
      </c>
      <c r="J808" s="1">
        <v>44556</v>
      </c>
      <c r="K808" s="2">
        <v>243568</v>
      </c>
      <c r="L808" s="3">
        <v>0.33</v>
      </c>
      <c r="M808" t="s">
        <v>19</v>
      </c>
      <c r="N808" t="s">
        <v>25</v>
      </c>
      <c r="O808" t="str">
        <f>TEXT(TBL_Employees[[#This Row],[Exit Date]],"YYYY")</f>
        <v/>
      </c>
      <c r="P808" s="1" t="s">
        <v>21</v>
      </c>
      <c r="Q808" s="13">
        <f>TBL_Employees[[#This Row],[Annual Salary]]+TBL_Employees[[#This Row],[Annual Salary]]*TBL_Employees[[#This Row],[Bonus %]]</f>
        <v>323945.44</v>
      </c>
      <c r="R808">
        <f>TBL_Employees[[#This Row],[Annual Salary]]*TBL_Employees[[#This Row],[Bonus %]]</f>
        <v>80377.440000000002</v>
      </c>
      <c r="S808" s="9"/>
    </row>
    <row r="809" spans="1:19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t="str">
        <f>TEXT(TBL_Employees[[#This Row],[Hire Date]],"YYYY")</f>
        <v>2001</v>
      </c>
      <c r="J809" s="1">
        <v>37092</v>
      </c>
      <c r="K809" s="2">
        <v>199176</v>
      </c>
      <c r="L809" s="3">
        <v>0.24</v>
      </c>
      <c r="M809" t="s">
        <v>19</v>
      </c>
      <c r="N809" t="s">
        <v>39</v>
      </c>
      <c r="O809" t="str">
        <f>TEXT(TBL_Employees[[#This Row],[Exit Date]],"YYYY")</f>
        <v/>
      </c>
      <c r="P809" s="1" t="s">
        <v>21</v>
      </c>
      <c r="Q809" s="13">
        <f>TBL_Employees[[#This Row],[Annual Salary]]+TBL_Employees[[#This Row],[Annual Salary]]*TBL_Employees[[#This Row],[Bonus %]]</f>
        <v>246978.24</v>
      </c>
      <c r="R809">
        <f>TBL_Employees[[#This Row],[Annual Salary]]*TBL_Employees[[#This Row],[Bonus %]]</f>
        <v>47802.239999999998</v>
      </c>
      <c r="S809" s="9"/>
    </row>
    <row r="810" spans="1:19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t="str">
        <f>TEXT(TBL_Employees[[#This Row],[Hire Date]],"YYYY")</f>
        <v>1996</v>
      </c>
      <c r="J810" s="1">
        <v>35238</v>
      </c>
      <c r="K810" s="2">
        <v>82806</v>
      </c>
      <c r="L810" s="3">
        <v>0</v>
      </c>
      <c r="M810" t="s">
        <v>19</v>
      </c>
      <c r="N810" t="s">
        <v>63</v>
      </c>
      <c r="O810" t="str">
        <f>TEXT(TBL_Employees[[#This Row],[Exit Date]],"YYYY")</f>
        <v/>
      </c>
      <c r="P810" s="1" t="s">
        <v>21</v>
      </c>
      <c r="Q810" s="13">
        <f>TBL_Employees[[#This Row],[Annual Salary]]+TBL_Employees[[#This Row],[Annual Salary]]*TBL_Employees[[#This Row],[Bonus %]]</f>
        <v>82806</v>
      </c>
      <c r="R810">
        <f>TBL_Employees[[#This Row],[Annual Salary]]*TBL_Employees[[#This Row],[Bonus %]]</f>
        <v>0</v>
      </c>
      <c r="S810" s="9"/>
    </row>
    <row r="811" spans="1:19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t="str">
        <f>TEXT(TBL_Employees[[#This Row],[Hire Date]],"YYYY")</f>
        <v>1997</v>
      </c>
      <c r="J811" s="1">
        <v>35601</v>
      </c>
      <c r="K811" s="2">
        <v>164399</v>
      </c>
      <c r="L811" s="3">
        <v>0.25</v>
      </c>
      <c r="M811" t="s">
        <v>19</v>
      </c>
      <c r="N811" t="s">
        <v>63</v>
      </c>
      <c r="O811" t="str">
        <f>TEXT(TBL_Employees[[#This Row],[Exit Date]],"YYYY")</f>
        <v/>
      </c>
      <c r="P811" s="1" t="s">
        <v>21</v>
      </c>
      <c r="Q811" s="13">
        <f>TBL_Employees[[#This Row],[Annual Salary]]+TBL_Employees[[#This Row],[Annual Salary]]*TBL_Employees[[#This Row],[Bonus %]]</f>
        <v>205498.75</v>
      </c>
      <c r="R811">
        <f>TBL_Employees[[#This Row],[Annual Salary]]*TBL_Employees[[#This Row],[Bonus %]]</f>
        <v>41099.75</v>
      </c>
      <c r="S811" s="9"/>
    </row>
    <row r="812" spans="1:19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t="str">
        <f>TEXT(TBL_Employees[[#This Row],[Hire Date]],"YYYY")</f>
        <v>2017</v>
      </c>
      <c r="J812" s="1">
        <v>42839</v>
      </c>
      <c r="K812" s="2">
        <v>154956</v>
      </c>
      <c r="L812" s="3">
        <v>0.13</v>
      </c>
      <c r="M812" t="s">
        <v>19</v>
      </c>
      <c r="N812" t="s">
        <v>39</v>
      </c>
      <c r="O812" t="str">
        <f>TEXT(TBL_Employees[[#This Row],[Exit Date]],"YYYY")</f>
        <v/>
      </c>
      <c r="P812" s="1" t="s">
        <v>21</v>
      </c>
      <c r="Q812" s="13">
        <f>TBL_Employees[[#This Row],[Annual Salary]]+TBL_Employees[[#This Row],[Annual Salary]]*TBL_Employees[[#This Row],[Bonus %]]</f>
        <v>175100.28</v>
      </c>
      <c r="R812">
        <f>TBL_Employees[[#This Row],[Annual Salary]]*TBL_Employees[[#This Row],[Bonus %]]</f>
        <v>20144.280000000002</v>
      </c>
      <c r="S812" s="9"/>
    </row>
    <row r="813" spans="1:19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t="str">
        <f>TEXT(TBL_Employees[[#This Row],[Hire Date]],"YYYY")</f>
        <v>2017</v>
      </c>
      <c r="J813" s="1">
        <v>42764</v>
      </c>
      <c r="K813" s="2">
        <v>143970</v>
      </c>
      <c r="L813" s="3">
        <v>0.12</v>
      </c>
      <c r="M813" t="s">
        <v>19</v>
      </c>
      <c r="N813" t="s">
        <v>63</v>
      </c>
      <c r="O813" t="str">
        <f>TEXT(TBL_Employees[[#This Row],[Exit Date]],"YYYY")</f>
        <v>2017</v>
      </c>
      <c r="P813" s="1">
        <v>43078</v>
      </c>
      <c r="Q813" s="13">
        <f>TBL_Employees[[#This Row],[Annual Salary]]+TBL_Employees[[#This Row],[Annual Salary]]*TBL_Employees[[#This Row],[Bonus %]]</f>
        <v>161246.39999999999</v>
      </c>
      <c r="R813">
        <f>TBL_Employees[[#This Row],[Annual Salary]]*TBL_Employees[[#This Row],[Bonus %]]</f>
        <v>17276.399999999998</v>
      </c>
      <c r="S813" s="9"/>
    </row>
    <row r="814" spans="1:19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t="str">
        <f>TEXT(TBL_Employees[[#This Row],[Hire Date]],"YYYY")</f>
        <v>2020</v>
      </c>
      <c r="J814" s="1">
        <v>44099</v>
      </c>
      <c r="K814" s="2">
        <v>163143</v>
      </c>
      <c r="L814" s="3">
        <v>0.28000000000000003</v>
      </c>
      <c r="M814" t="s">
        <v>52</v>
      </c>
      <c r="N814" t="s">
        <v>53</v>
      </c>
      <c r="O814" t="str">
        <f>TEXT(TBL_Employees[[#This Row],[Exit Date]],"YYYY")</f>
        <v/>
      </c>
      <c r="P814" s="1" t="s">
        <v>21</v>
      </c>
      <c r="Q814" s="13">
        <f>TBL_Employees[[#This Row],[Annual Salary]]+TBL_Employees[[#This Row],[Annual Salary]]*TBL_Employees[[#This Row],[Bonus %]]</f>
        <v>208823.04000000001</v>
      </c>
      <c r="R814">
        <f>TBL_Employees[[#This Row],[Annual Salary]]*TBL_Employees[[#This Row],[Bonus %]]</f>
        <v>45680.04</v>
      </c>
      <c r="S814" s="9"/>
    </row>
    <row r="815" spans="1:19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t="str">
        <f>TEXT(TBL_Employees[[#This Row],[Hire Date]],"YYYY")</f>
        <v>2020</v>
      </c>
      <c r="J815" s="1">
        <v>44036</v>
      </c>
      <c r="K815" s="2">
        <v>89390</v>
      </c>
      <c r="L815" s="3">
        <v>0</v>
      </c>
      <c r="M815" t="s">
        <v>19</v>
      </c>
      <c r="N815" t="s">
        <v>63</v>
      </c>
      <c r="O815" t="str">
        <f>TEXT(TBL_Employees[[#This Row],[Exit Date]],"YYYY")</f>
        <v/>
      </c>
      <c r="P815" s="1" t="s">
        <v>21</v>
      </c>
      <c r="Q815" s="13">
        <f>TBL_Employees[[#This Row],[Annual Salary]]+TBL_Employees[[#This Row],[Annual Salary]]*TBL_Employees[[#This Row],[Bonus %]]</f>
        <v>89390</v>
      </c>
      <c r="R815">
        <f>TBL_Employees[[#This Row],[Annual Salary]]*TBL_Employees[[#This Row],[Bonus %]]</f>
        <v>0</v>
      </c>
      <c r="S815" s="9"/>
    </row>
    <row r="816" spans="1:19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t="str">
        <f>TEXT(TBL_Employees[[#This Row],[Hire Date]],"YYYY")</f>
        <v>2017</v>
      </c>
      <c r="J816" s="1">
        <v>43013</v>
      </c>
      <c r="K816" s="2">
        <v>67468</v>
      </c>
      <c r="L816" s="3">
        <v>0</v>
      </c>
      <c r="M816" t="s">
        <v>19</v>
      </c>
      <c r="N816" t="s">
        <v>45</v>
      </c>
      <c r="O816" t="str">
        <f>TEXT(TBL_Employees[[#This Row],[Exit Date]],"YYYY")</f>
        <v/>
      </c>
      <c r="P816" s="1" t="s">
        <v>21</v>
      </c>
      <c r="Q816" s="13">
        <f>TBL_Employees[[#This Row],[Annual Salary]]+TBL_Employees[[#This Row],[Annual Salary]]*TBL_Employees[[#This Row],[Bonus %]]</f>
        <v>67468</v>
      </c>
      <c r="R816">
        <f>TBL_Employees[[#This Row],[Annual Salary]]*TBL_Employees[[#This Row],[Bonus %]]</f>
        <v>0</v>
      </c>
      <c r="S816" s="9"/>
    </row>
    <row r="817" spans="1:19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t="str">
        <f>TEXT(TBL_Employees[[#This Row],[Hire Date]],"YYYY")</f>
        <v>2016</v>
      </c>
      <c r="J817" s="1">
        <v>42441</v>
      </c>
      <c r="K817" s="2">
        <v>100810</v>
      </c>
      <c r="L817" s="3">
        <v>0.12</v>
      </c>
      <c r="M817" t="s">
        <v>52</v>
      </c>
      <c r="N817" t="s">
        <v>66</v>
      </c>
      <c r="O817" t="str">
        <f>TEXT(TBL_Employees[[#This Row],[Exit Date]],"YYYY")</f>
        <v/>
      </c>
      <c r="P817" s="1" t="s">
        <v>21</v>
      </c>
      <c r="Q817" s="13">
        <f>TBL_Employees[[#This Row],[Annual Salary]]+TBL_Employees[[#This Row],[Annual Salary]]*TBL_Employees[[#This Row],[Bonus %]]</f>
        <v>112907.2</v>
      </c>
      <c r="R817">
        <f>TBL_Employees[[#This Row],[Annual Salary]]*TBL_Employees[[#This Row],[Bonus %]]</f>
        <v>12097.199999999999</v>
      </c>
      <c r="S817" s="9"/>
    </row>
    <row r="818" spans="1:19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t="str">
        <f>TEXT(TBL_Employees[[#This Row],[Hire Date]],"YYYY")</f>
        <v>2019</v>
      </c>
      <c r="J818" s="1">
        <v>43542</v>
      </c>
      <c r="K818" s="2">
        <v>74779</v>
      </c>
      <c r="L818" s="3">
        <v>0</v>
      </c>
      <c r="M818" t="s">
        <v>19</v>
      </c>
      <c r="N818" t="s">
        <v>39</v>
      </c>
      <c r="O818" t="str">
        <f>TEXT(TBL_Employees[[#This Row],[Exit Date]],"YYYY")</f>
        <v/>
      </c>
      <c r="P818" s="1" t="s">
        <v>21</v>
      </c>
      <c r="Q818" s="13">
        <f>TBL_Employees[[#This Row],[Annual Salary]]+TBL_Employees[[#This Row],[Annual Salary]]*TBL_Employees[[#This Row],[Bonus %]]</f>
        <v>74779</v>
      </c>
      <c r="R818">
        <f>TBL_Employees[[#This Row],[Annual Salary]]*TBL_Employees[[#This Row],[Bonus %]]</f>
        <v>0</v>
      </c>
      <c r="S818" s="9"/>
    </row>
    <row r="819" spans="1:19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t="str">
        <f>TEXT(TBL_Employees[[#This Row],[Hire Date]],"YYYY")</f>
        <v>2017</v>
      </c>
      <c r="J819" s="1">
        <v>43048</v>
      </c>
      <c r="K819" s="2">
        <v>63985</v>
      </c>
      <c r="L819" s="3">
        <v>0</v>
      </c>
      <c r="M819" t="s">
        <v>19</v>
      </c>
      <c r="N819" t="s">
        <v>45</v>
      </c>
      <c r="O819" t="str">
        <f>TEXT(TBL_Employees[[#This Row],[Exit Date]],"YYYY")</f>
        <v/>
      </c>
      <c r="P819" s="1" t="s">
        <v>21</v>
      </c>
      <c r="Q819" s="13">
        <f>TBL_Employees[[#This Row],[Annual Salary]]+TBL_Employees[[#This Row],[Annual Salary]]*TBL_Employees[[#This Row],[Bonus %]]</f>
        <v>63985</v>
      </c>
      <c r="R819">
        <f>TBL_Employees[[#This Row],[Annual Salary]]*TBL_Employees[[#This Row],[Bonus %]]</f>
        <v>0</v>
      </c>
      <c r="S819" s="9"/>
    </row>
    <row r="820" spans="1:19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t="str">
        <f>TEXT(TBL_Employees[[#This Row],[Hire Date]],"YYYY")</f>
        <v>2004</v>
      </c>
      <c r="J820" s="1">
        <v>38176</v>
      </c>
      <c r="K820" s="2">
        <v>77903</v>
      </c>
      <c r="L820" s="3">
        <v>0</v>
      </c>
      <c r="M820" t="s">
        <v>19</v>
      </c>
      <c r="N820" t="s">
        <v>63</v>
      </c>
      <c r="O820" t="str">
        <f>TEXT(TBL_Employees[[#This Row],[Exit Date]],"YYYY")</f>
        <v/>
      </c>
      <c r="P820" s="1" t="s">
        <v>21</v>
      </c>
      <c r="Q820" s="13">
        <f>TBL_Employees[[#This Row],[Annual Salary]]+TBL_Employees[[#This Row],[Annual Salary]]*TBL_Employees[[#This Row],[Bonus %]]</f>
        <v>77903</v>
      </c>
      <c r="R820">
        <f>TBL_Employees[[#This Row],[Annual Salary]]*TBL_Employees[[#This Row],[Bonus %]]</f>
        <v>0</v>
      </c>
      <c r="S820" s="9"/>
    </row>
    <row r="821" spans="1:19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t="str">
        <f>TEXT(TBL_Employees[[#This Row],[Hire Date]],"YYYY")</f>
        <v>2017</v>
      </c>
      <c r="J821" s="1">
        <v>42898</v>
      </c>
      <c r="K821" s="2">
        <v>164396</v>
      </c>
      <c r="L821" s="3">
        <v>0.28999999999999998</v>
      </c>
      <c r="M821" t="s">
        <v>19</v>
      </c>
      <c r="N821" t="s">
        <v>29</v>
      </c>
      <c r="O821" t="str">
        <f>TEXT(TBL_Employees[[#This Row],[Exit Date]],"YYYY")</f>
        <v/>
      </c>
      <c r="P821" s="1" t="s">
        <v>21</v>
      </c>
      <c r="Q821" s="13">
        <f>TBL_Employees[[#This Row],[Annual Salary]]+TBL_Employees[[#This Row],[Annual Salary]]*TBL_Employees[[#This Row],[Bonus %]]</f>
        <v>212070.84</v>
      </c>
      <c r="R821">
        <f>TBL_Employees[[#This Row],[Annual Salary]]*TBL_Employees[[#This Row],[Bonus %]]</f>
        <v>47674.84</v>
      </c>
      <c r="S821" s="9"/>
    </row>
    <row r="822" spans="1:19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t="str">
        <f>TEXT(TBL_Employees[[#This Row],[Hire Date]],"YYYY")</f>
        <v>2021</v>
      </c>
      <c r="J822" s="1">
        <v>44375</v>
      </c>
      <c r="K822" s="2">
        <v>71234</v>
      </c>
      <c r="L822" s="3">
        <v>0</v>
      </c>
      <c r="M822" t="s">
        <v>19</v>
      </c>
      <c r="N822" t="s">
        <v>63</v>
      </c>
      <c r="O822" t="str">
        <f>TEXT(TBL_Employees[[#This Row],[Exit Date]],"YYYY")</f>
        <v/>
      </c>
      <c r="P822" s="1" t="s">
        <v>21</v>
      </c>
      <c r="Q822" s="13">
        <f>TBL_Employees[[#This Row],[Annual Salary]]+TBL_Employees[[#This Row],[Annual Salary]]*TBL_Employees[[#This Row],[Bonus %]]</f>
        <v>71234</v>
      </c>
      <c r="R822">
        <f>TBL_Employees[[#This Row],[Annual Salary]]*TBL_Employees[[#This Row],[Bonus %]]</f>
        <v>0</v>
      </c>
      <c r="S822" s="9"/>
    </row>
    <row r="823" spans="1:19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t="str">
        <f>TEXT(TBL_Employees[[#This Row],[Hire Date]],"YYYY")</f>
        <v>2004</v>
      </c>
      <c r="J823" s="1">
        <v>38096</v>
      </c>
      <c r="K823" s="2">
        <v>122487</v>
      </c>
      <c r="L823" s="3">
        <v>0.08</v>
      </c>
      <c r="M823" t="s">
        <v>33</v>
      </c>
      <c r="N823" t="s">
        <v>74</v>
      </c>
      <c r="O823" t="str">
        <f>TEXT(TBL_Employees[[#This Row],[Exit Date]],"YYYY")</f>
        <v/>
      </c>
      <c r="P823" s="1" t="s">
        <v>21</v>
      </c>
      <c r="Q823" s="13">
        <f>TBL_Employees[[#This Row],[Annual Salary]]+TBL_Employees[[#This Row],[Annual Salary]]*TBL_Employees[[#This Row],[Bonus %]]</f>
        <v>132285.96</v>
      </c>
      <c r="R823">
        <f>TBL_Employees[[#This Row],[Annual Salary]]*TBL_Employees[[#This Row],[Bonus %]]</f>
        <v>9798.9600000000009</v>
      </c>
      <c r="S823" s="9"/>
    </row>
    <row r="824" spans="1:19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t="str">
        <f>TEXT(TBL_Employees[[#This Row],[Hire Date]],"YYYY")</f>
        <v>2017</v>
      </c>
      <c r="J824" s="1">
        <v>42738</v>
      </c>
      <c r="K824" s="2">
        <v>101870</v>
      </c>
      <c r="L824" s="3">
        <v>0.1</v>
      </c>
      <c r="M824" t="s">
        <v>19</v>
      </c>
      <c r="N824" t="s">
        <v>39</v>
      </c>
      <c r="O824" t="str">
        <f>TEXT(TBL_Employees[[#This Row],[Exit Date]],"YYYY")</f>
        <v/>
      </c>
      <c r="P824" s="1" t="s">
        <v>21</v>
      </c>
      <c r="Q824" s="13">
        <f>TBL_Employees[[#This Row],[Annual Salary]]+TBL_Employees[[#This Row],[Annual Salary]]*TBL_Employees[[#This Row],[Bonus %]]</f>
        <v>112057</v>
      </c>
      <c r="R824">
        <f>TBL_Employees[[#This Row],[Annual Salary]]*TBL_Employees[[#This Row],[Bonus %]]</f>
        <v>10187</v>
      </c>
      <c r="S824" s="9"/>
    </row>
    <row r="825" spans="1:19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t="str">
        <f>TEXT(TBL_Employees[[#This Row],[Hire Date]],"YYYY")</f>
        <v>2020</v>
      </c>
      <c r="J825" s="1">
        <v>44009</v>
      </c>
      <c r="K825" s="2">
        <v>40316</v>
      </c>
      <c r="L825" s="3">
        <v>0</v>
      </c>
      <c r="M825" t="s">
        <v>52</v>
      </c>
      <c r="N825" t="s">
        <v>81</v>
      </c>
      <c r="O825" t="str">
        <f>TEXT(TBL_Employees[[#This Row],[Exit Date]],"YYYY")</f>
        <v/>
      </c>
      <c r="P825" s="1" t="s">
        <v>21</v>
      </c>
      <c r="Q825" s="13">
        <f>TBL_Employees[[#This Row],[Annual Salary]]+TBL_Employees[[#This Row],[Annual Salary]]*TBL_Employees[[#This Row],[Bonus %]]</f>
        <v>40316</v>
      </c>
      <c r="R825">
        <f>TBL_Employees[[#This Row],[Annual Salary]]*TBL_Employees[[#This Row],[Bonus %]]</f>
        <v>0</v>
      </c>
      <c r="S825" s="9"/>
    </row>
    <row r="826" spans="1:19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t="str">
        <f>TEXT(TBL_Employees[[#This Row],[Hire Date]],"YYYY")</f>
        <v>2005</v>
      </c>
      <c r="J826" s="1">
        <v>38391</v>
      </c>
      <c r="K826" s="2">
        <v>115145</v>
      </c>
      <c r="L826" s="3">
        <v>0.05</v>
      </c>
      <c r="M826" t="s">
        <v>33</v>
      </c>
      <c r="N826" t="s">
        <v>80</v>
      </c>
      <c r="O826" t="str">
        <f>TEXT(TBL_Employees[[#This Row],[Exit Date]],"YYYY")</f>
        <v/>
      </c>
      <c r="P826" s="1" t="s">
        <v>21</v>
      </c>
      <c r="Q826" s="13">
        <f>TBL_Employees[[#This Row],[Annual Salary]]+TBL_Employees[[#This Row],[Annual Salary]]*TBL_Employees[[#This Row],[Bonus %]]</f>
        <v>120902.25</v>
      </c>
      <c r="R826">
        <f>TBL_Employees[[#This Row],[Annual Salary]]*TBL_Employees[[#This Row],[Bonus %]]</f>
        <v>5757.25</v>
      </c>
      <c r="S826" s="9"/>
    </row>
    <row r="827" spans="1:19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t="str">
        <f>TEXT(TBL_Employees[[#This Row],[Hire Date]],"YYYY")</f>
        <v>2009</v>
      </c>
      <c r="J827" s="1">
        <v>39885</v>
      </c>
      <c r="K827" s="2">
        <v>62335</v>
      </c>
      <c r="L827" s="3">
        <v>0</v>
      </c>
      <c r="M827" t="s">
        <v>52</v>
      </c>
      <c r="N827" t="s">
        <v>81</v>
      </c>
      <c r="O827" t="str">
        <f>TEXT(TBL_Employees[[#This Row],[Exit Date]],"YYYY")</f>
        <v/>
      </c>
      <c r="P827" s="1" t="s">
        <v>21</v>
      </c>
      <c r="Q827" s="13">
        <f>TBL_Employees[[#This Row],[Annual Salary]]+TBL_Employees[[#This Row],[Annual Salary]]*TBL_Employees[[#This Row],[Bonus %]]</f>
        <v>62335</v>
      </c>
      <c r="R827">
        <f>TBL_Employees[[#This Row],[Annual Salary]]*TBL_Employees[[#This Row],[Bonus %]]</f>
        <v>0</v>
      </c>
      <c r="S827" s="9"/>
    </row>
    <row r="828" spans="1:19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t="str">
        <f>TEXT(TBL_Employees[[#This Row],[Hire Date]],"YYYY")</f>
        <v>2006</v>
      </c>
      <c r="J828" s="1">
        <v>38847</v>
      </c>
      <c r="K828" s="2">
        <v>41561</v>
      </c>
      <c r="L828" s="3">
        <v>0</v>
      </c>
      <c r="M828" t="s">
        <v>19</v>
      </c>
      <c r="N828" t="s">
        <v>25</v>
      </c>
      <c r="O828" t="str">
        <f>TEXT(TBL_Employees[[#This Row],[Exit Date]],"YYYY")</f>
        <v/>
      </c>
      <c r="P828" s="1" t="s">
        <v>21</v>
      </c>
      <c r="Q828" s="13">
        <f>TBL_Employees[[#This Row],[Annual Salary]]+TBL_Employees[[#This Row],[Annual Salary]]*TBL_Employees[[#This Row],[Bonus %]]</f>
        <v>41561</v>
      </c>
      <c r="R828">
        <f>TBL_Employees[[#This Row],[Annual Salary]]*TBL_Employees[[#This Row],[Bonus %]]</f>
        <v>0</v>
      </c>
      <c r="S828" s="9"/>
    </row>
    <row r="829" spans="1:19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t="str">
        <f>TEXT(TBL_Employees[[#This Row],[Hire Date]],"YYYY")</f>
        <v>2011</v>
      </c>
      <c r="J829" s="1">
        <v>40657</v>
      </c>
      <c r="K829" s="2">
        <v>131183</v>
      </c>
      <c r="L829" s="3">
        <v>0.14000000000000001</v>
      </c>
      <c r="M829" t="s">
        <v>33</v>
      </c>
      <c r="N829" t="s">
        <v>74</v>
      </c>
      <c r="O829" t="str">
        <f>TEXT(TBL_Employees[[#This Row],[Exit Date]],"YYYY")</f>
        <v>2016</v>
      </c>
      <c r="P829" s="1">
        <v>42445</v>
      </c>
      <c r="Q829" s="13">
        <f>TBL_Employees[[#This Row],[Annual Salary]]+TBL_Employees[[#This Row],[Annual Salary]]*TBL_Employees[[#This Row],[Bonus %]]</f>
        <v>149548.62</v>
      </c>
      <c r="R829">
        <f>TBL_Employees[[#This Row],[Annual Salary]]*TBL_Employees[[#This Row],[Bonus %]]</f>
        <v>18365.620000000003</v>
      </c>
      <c r="S829" s="9"/>
    </row>
    <row r="830" spans="1:19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t="str">
        <f>TEXT(TBL_Employees[[#This Row],[Hire Date]],"YYYY")</f>
        <v>2002</v>
      </c>
      <c r="J830" s="1">
        <v>37445</v>
      </c>
      <c r="K830" s="2">
        <v>92655</v>
      </c>
      <c r="L830" s="3">
        <v>0</v>
      </c>
      <c r="M830" t="s">
        <v>33</v>
      </c>
      <c r="N830" t="s">
        <v>34</v>
      </c>
      <c r="O830" t="str">
        <f>TEXT(TBL_Employees[[#This Row],[Exit Date]],"YYYY")</f>
        <v/>
      </c>
      <c r="P830" s="1" t="s">
        <v>21</v>
      </c>
      <c r="Q830" s="13">
        <f>TBL_Employees[[#This Row],[Annual Salary]]+TBL_Employees[[#This Row],[Annual Salary]]*TBL_Employees[[#This Row],[Bonus %]]</f>
        <v>92655</v>
      </c>
      <c r="R830">
        <f>TBL_Employees[[#This Row],[Annual Salary]]*TBL_Employees[[#This Row],[Bonus %]]</f>
        <v>0</v>
      </c>
      <c r="S830" s="9"/>
    </row>
    <row r="831" spans="1:19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t="str">
        <f>TEXT(TBL_Employees[[#This Row],[Hire Date]],"YYYY")</f>
        <v>1996</v>
      </c>
      <c r="J831" s="1">
        <v>35157</v>
      </c>
      <c r="K831" s="2">
        <v>157057</v>
      </c>
      <c r="L831" s="3">
        <v>0.12</v>
      </c>
      <c r="M831" t="s">
        <v>19</v>
      </c>
      <c r="N831" t="s">
        <v>45</v>
      </c>
      <c r="O831" t="str">
        <f>TEXT(TBL_Employees[[#This Row],[Exit Date]],"YYYY")</f>
        <v/>
      </c>
      <c r="P831" s="1" t="s">
        <v>21</v>
      </c>
      <c r="Q831" s="13">
        <f>TBL_Employees[[#This Row],[Annual Salary]]+TBL_Employees[[#This Row],[Annual Salary]]*TBL_Employees[[#This Row],[Bonus %]]</f>
        <v>175903.84</v>
      </c>
      <c r="R831">
        <f>TBL_Employees[[#This Row],[Annual Salary]]*TBL_Employees[[#This Row],[Bonus %]]</f>
        <v>18846.84</v>
      </c>
      <c r="S831" s="9"/>
    </row>
    <row r="832" spans="1:19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t="str">
        <f>TEXT(TBL_Employees[[#This Row],[Hire Date]],"YYYY")</f>
        <v>2005</v>
      </c>
      <c r="J832" s="1">
        <v>38392</v>
      </c>
      <c r="K832" s="2">
        <v>64462</v>
      </c>
      <c r="L832" s="3">
        <v>0</v>
      </c>
      <c r="M832" t="s">
        <v>19</v>
      </c>
      <c r="N832" t="s">
        <v>20</v>
      </c>
      <c r="O832" t="str">
        <f>TEXT(TBL_Employees[[#This Row],[Exit Date]],"YYYY")</f>
        <v/>
      </c>
      <c r="P832" s="1" t="s">
        <v>21</v>
      </c>
      <c r="Q832" s="13">
        <f>TBL_Employees[[#This Row],[Annual Salary]]+TBL_Employees[[#This Row],[Annual Salary]]*TBL_Employees[[#This Row],[Bonus %]]</f>
        <v>64462</v>
      </c>
      <c r="R832">
        <f>TBL_Employees[[#This Row],[Annual Salary]]*TBL_Employees[[#This Row],[Bonus %]]</f>
        <v>0</v>
      </c>
      <c r="S832" s="9"/>
    </row>
    <row r="833" spans="1:19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t="str">
        <f>TEXT(TBL_Employees[[#This Row],[Hire Date]],"YYYY")</f>
        <v>2005</v>
      </c>
      <c r="J833" s="1">
        <v>38632</v>
      </c>
      <c r="K833" s="2">
        <v>79352</v>
      </c>
      <c r="L833" s="3">
        <v>0</v>
      </c>
      <c r="M833" t="s">
        <v>19</v>
      </c>
      <c r="N833" t="s">
        <v>63</v>
      </c>
      <c r="O833" t="str">
        <f>TEXT(TBL_Employees[[#This Row],[Exit Date]],"YYYY")</f>
        <v/>
      </c>
      <c r="P833" s="1" t="s">
        <v>21</v>
      </c>
      <c r="Q833" s="13">
        <f>TBL_Employees[[#This Row],[Annual Salary]]+TBL_Employees[[#This Row],[Annual Salary]]*TBL_Employees[[#This Row],[Bonus %]]</f>
        <v>79352</v>
      </c>
      <c r="R833">
        <f>TBL_Employees[[#This Row],[Annual Salary]]*TBL_Employees[[#This Row],[Bonus %]]</f>
        <v>0</v>
      </c>
      <c r="S833" s="9"/>
    </row>
    <row r="834" spans="1:19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t="str">
        <f>TEXT(TBL_Employees[[#This Row],[Hire Date]],"YYYY")</f>
        <v>2001</v>
      </c>
      <c r="J834" s="1">
        <v>36977</v>
      </c>
      <c r="K834" s="2">
        <v>157812</v>
      </c>
      <c r="L834" s="3">
        <v>0.11</v>
      </c>
      <c r="M834" t="s">
        <v>19</v>
      </c>
      <c r="N834" t="s">
        <v>45</v>
      </c>
      <c r="O834" t="str">
        <f>TEXT(TBL_Employees[[#This Row],[Exit Date]],"YYYY")</f>
        <v/>
      </c>
      <c r="P834" s="1" t="s">
        <v>21</v>
      </c>
      <c r="Q834" s="13">
        <f>TBL_Employees[[#This Row],[Annual Salary]]+TBL_Employees[[#This Row],[Annual Salary]]*TBL_Employees[[#This Row],[Bonus %]]</f>
        <v>175171.32</v>
      </c>
      <c r="R834">
        <f>TBL_Employees[[#This Row],[Annual Salary]]*TBL_Employees[[#This Row],[Bonus %]]</f>
        <v>17359.32</v>
      </c>
      <c r="S834" s="9"/>
    </row>
    <row r="835" spans="1:19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t="str">
        <f>TEXT(TBL_Employees[[#This Row],[Hire Date]],"YYYY")</f>
        <v>2018</v>
      </c>
      <c r="J835" s="1">
        <v>43354</v>
      </c>
      <c r="K835" s="2">
        <v>80745</v>
      </c>
      <c r="L835" s="3">
        <v>0</v>
      </c>
      <c r="M835" t="s">
        <v>19</v>
      </c>
      <c r="N835" t="s">
        <v>20</v>
      </c>
      <c r="O835" t="str">
        <f>TEXT(TBL_Employees[[#This Row],[Exit Date]],"YYYY")</f>
        <v/>
      </c>
      <c r="P835" s="1" t="s">
        <v>21</v>
      </c>
      <c r="Q835" s="13">
        <f>TBL_Employees[[#This Row],[Annual Salary]]+TBL_Employees[[#This Row],[Annual Salary]]*TBL_Employees[[#This Row],[Bonus %]]</f>
        <v>80745</v>
      </c>
      <c r="R835">
        <f>TBL_Employees[[#This Row],[Annual Salary]]*TBL_Employees[[#This Row],[Bonus %]]</f>
        <v>0</v>
      </c>
      <c r="S835" s="9"/>
    </row>
    <row r="836" spans="1:19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t="str">
        <f>TEXT(TBL_Employees[[#This Row],[Hire Date]],"YYYY")</f>
        <v>1996</v>
      </c>
      <c r="J836" s="1">
        <v>35113</v>
      </c>
      <c r="K836" s="2">
        <v>75354</v>
      </c>
      <c r="L836" s="3">
        <v>0</v>
      </c>
      <c r="M836" t="s">
        <v>19</v>
      </c>
      <c r="N836" t="s">
        <v>25</v>
      </c>
      <c r="O836" t="str">
        <f>TEXT(TBL_Employees[[#This Row],[Exit Date]],"YYYY")</f>
        <v>1996</v>
      </c>
      <c r="P836" s="1">
        <v>35413</v>
      </c>
      <c r="Q836" s="13">
        <f>TBL_Employees[[#This Row],[Annual Salary]]+TBL_Employees[[#This Row],[Annual Salary]]*TBL_Employees[[#This Row],[Bonus %]]</f>
        <v>75354</v>
      </c>
      <c r="R836">
        <f>TBL_Employees[[#This Row],[Annual Salary]]*TBL_Employees[[#This Row],[Bonus %]]</f>
        <v>0</v>
      </c>
      <c r="S836" s="9"/>
    </row>
    <row r="837" spans="1:19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t="str">
        <f>TEXT(TBL_Employees[[#This Row],[Hire Date]],"YYYY")</f>
        <v>2018</v>
      </c>
      <c r="J837" s="1">
        <v>43363</v>
      </c>
      <c r="K837" s="2">
        <v>78938</v>
      </c>
      <c r="L837" s="3">
        <v>0.14000000000000001</v>
      </c>
      <c r="M837" t="s">
        <v>19</v>
      </c>
      <c r="N837" t="s">
        <v>39</v>
      </c>
      <c r="O837" t="str">
        <f>TEXT(TBL_Employees[[#This Row],[Exit Date]],"YYYY")</f>
        <v/>
      </c>
      <c r="P837" s="1" t="s">
        <v>21</v>
      </c>
      <c r="Q837" s="13">
        <f>TBL_Employees[[#This Row],[Annual Salary]]+TBL_Employees[[#This Row],[Annual Salary]]*TBL_Employees[[#This Row],[Bonus %]]</f>
        <v>89989.32</v>
      </c>
      <c r="R837">
        <f>TBL_Employees[[#This Row],[Annual Salary]]*TBL_Employees[[#This Row],[Bonus %]]</f>
        <v>11051.320000000002</v>
      </c>
      <c r="S837" s="9"/>
    </row>
    <row r="838" spans="1:19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t="str">
        <f>TEXT(TBL_Employees[[#This Row],[Hire Date]],"YYYY")</f>
        <v>2008</v>
      </c>
      <c r="J838" s="1">
        <v>39701</v>
      </c>
      <c r="K838" s="2">
        <v>96313</v>
      </c>
      <c r="L838" s="3">
        <v>0</v>
      </c>
      <c r="M838" t="s">
        <v>19</v>
      </c>
      <c r="N838" t="s">
        <v>25</v>
      </c>
      <c r="O838" t="str">
        <f>TEXT(TBL_Employees[[#This Row],[Exit Date]],"YYYY")</f>
        <v/>
      </c>
      <c r="P838" s="1" t="s">
        <v>21</v>
      </c>
      <c r="Q838" s="13">
        <f>TBL_Employees[[#This Row],[Annual Salary]]+TBL_Employees[[#This Row],[Annual Salary]]*TBL_Employees[[#This Row],[Bonus %]]</f>
        <v>96313</v>
      </c>
      <c r="R838">
        <f>TBL_Employees[[#This Row],[Annual Salary]]*TBL_Employees[[#This Row],[Bonus %]]</f>
        <v>0</v>
      </c>
      <c r="S838" s="9"/>
    </row>
    <row r="839" spans="1:19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t="str">
        <f>TEXT(TBL_Employees[[#This Row],[Hire Date]],"YYYY")</f>
        <v>2010</v>
      </c>
      <c r="J839" s="1">
        <v>40511</v>
      </c>
      <c r="K839" s="2">
        <v>153767</v>
      </c>
      <c r="L839" s="3">
        <v>0.27</v>
      </c>
      <c r="M839" t="s">
        <v>19</v>
      </c>
      <c r="N839" t="s">
        <v>39</v>
      </c>
      <c r="O839" t="str">
        <f>TEXT(TBL_Employees[[#This Row],[Exit Date]],"YYYY")</f>
        <v/>
      </c>
      <c r="P839" s="1" t="s">
        <v>21</v>
      </c>
      <c r="Q839" s="13">
        <f>TBL_Employees[[#This Row],[Annual Salary]]+TBL_Employees[[#This Row],[Annual Salary]]*TBL_Employees[[#This Row],[Bonus %]]</f>
        <v>195284.09</v>
      </c>
      <c r="R839">
        <f>TBL_Employees[[#This Row],[Annual Salary]]*TBL_Employees[[#This Row],[Bonus %]]</f>
        <v>41517.090000000004</v>
      </c>
      <c r="S839" s="9"/>
    </row>
    <row r="840" spans="1:19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t="str">
        <f>TEXT(TBL_Employees[[#This Row],[Hire Date]],"YYYY")</f>
        <v>2015</v>
      </c>
      <c r="J840" s="1">
        <v>42266</v>
      </c>
      <c r="K840" s="2">
        <v>103423</v>
      </c>
      <c r="L840" s="3">
        <v>0.06</v>
      </c>
      <c r="M840" t="s">
        <v>19</v>
      </c>
      <c r="N840" t="s">
        <v>29</v>
      </c>
      <c r="O840" t="str">
        <f>TEXT(TBL_Employees[[#This Row],[Exit Date]],"YYYY")</f>
        <v/>
      </c>
      <c r="P840" s="1" t="s">
        <v>21</v>
      </c>
      <c r="Q840" s="13">
        <f>TBL_Employees[[#This Row],[Annual Salary]]+TBL_Employees[[#This Row],[Annual Salary]]*TBL_Employees[[#This Row],[Bonus %]]</f>
        <v>109628.38</v>
      </c>
      <c r="R840">
        <f>TBL_Employees[[#This Row],[Annual Salary]]*TBL_Employees[[#This Row],[Bonus %]]</f>
        <v>6205.38</v>
      </c>
      <c r="S840" s="9"/>
    </row>
    <row r="841" spans="1:19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t="str">
        <f>TEXT(TBL_Employees[[#This Row],[Hire Date]],"YYYY")</f>
        <v>2021</v>
      </c>
      <c r="J841" s="1">
        <v>44370</v>
      </c>
      <c r="K841" s="2">
        <v>86464</v>
      </c>
      <c r="L841" s="3">
        <v>0</v>
      </c>
      <c r="M841" t="s">
        <v>33</v>
      </c>
      <c r="N841" t="s">
        <v>74</v>
      </c>
      <c r="O841" t="str">
        <f>TEXT(TBL_Employees[[#This Row],[Exit Date]],"YYYY")</f>
        <v/>
      </c>
      <c r="P841" s="1" t="s">
        <v>21</v>
      </c>
      <c r="Q841" s="13">
        <f>TBL_Employees[[#This Row],[Annual Salary]]+TBL_Employees[[#This Row],[Annual Salary]]*TBL_Employees[[#This Row],[Bonus %]]</f>
        <v>86464</v>
      </c>
      <c r="R841">
        <f>TBL_Employees[[#This Row],[Annual Salary]]*TBL_Employees[[#This Row],[Bonus %]]</f>
        <v>0</v>
      </c>
      <c r="S841" s="9"/>
    </row>
    <row r="842" spans="1:19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t="str">
        <f>TEXT(TBL_Employees[[#This Row],[Hire Date]],"YYYY")</f>
        <v>2018</v>
      </c>
      <c r="J842" s="1">
        <v>43114</v>
      </c>
      <c r="K842" s="2">
        <v>80516</v>
      </c>
      <c r="L842" s="3">
        <v>0</v>
      </c>
      <c r="M842" t="s">
        <v>52</v>
      </c>
      <c r="N842" t="s">
        <v>53</v>
      </c>
      <c r="O842" t="str">
        <f>TEXT(TBL_Employees[[#This Row],[Exit Date]],"YYYY")</f>
        <v/>
      </c>
      <c r="P842" s="1" t="s">
        <v>21</v>
      </c>
      <c r="Q842" s="13">
        <f>TBL_Employees[[#This Row],[Annual Salary]]+TBL_Employees[[#This Row],[Annual Salary]]*TBL_Employees[[#This Row],[Bonus %]]</f>
        <v>80516</v>
      </c>
      <c r="R842">
        <f>TBL_Employees[[#This Row],[Annual Salary]]*TBL_Employees[[#This Row],[Bonus %]]</f>
        <v>0</v>
      </c>
      <c r="S842" s="9"/>
    </row>
    <row r="843" spans="1:19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t="str">
        <f>TEXT(TBL_Employees[[#This Row],[Hire Date]],"YYYY")</f>
        <v>2013</v>
      </c>
      <c r="J843" s="1">
        <v>41507</v>
      </c>
      <c r="K843" s="2">
        <v>105390</v>
      </c>
      <c r="L843" s="3">
        <v>0.06</v>
      </c>
      <c r="M843" t="s">
        <v>19</v>
      </c>
      <c r="N843" t="s">
        <v>29</v>
      </c>
      <c r="O843" t="str">
        <f>TEXT(TBL_Employees[[#This Row],[Exit Date]],"YYYY")</f>
        <v/>
      </c>
      <c r="P843" s="1" t="s">
        <v>21</v>
      </c>
      <c r="Q843" s="13">
        <f>TBL_Employees[[#This Row],[Annual Salary]]+TBL_Employees[[#This Row],[Annual Salary]]*TBL_Employees[[#This Row],[Bonus %]]</f>
        <v>111713.4</v>
      </c>
      <c r="R843">
        <f>TBL_Employees[[#This Row],[Annual Salary]]*TBL_Employees[[#This Row],[Bonus %]]</f>
        <v>6323.4</v>
      </c>
      <c r="S843" s="9"/>
    </row>
    <row r="844" spans="1:19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t="str">
        <f>TEXT(TBL_Employees[[#This Row],[Hire Date]],"YYYY")</f>
        <v>2021</v>
      </c>
      <c r="J844" s="1">
        <v>44445</v>
      </c>
      <c r="K844" s="2">
        <v>83418</v>
      </c>
      <c r="L844" s="3">
        <v>0</v>
      </c>
      <c r="M844" t="s">
        <v>33</v>
      </c>
      <c r="N844" t="s">
        <v>74</v>
      </c>
      <c r="O844" t="str">
        <f>TEXT(TBL_Employees[[#This Row],[Exit Date]],"YYYY")</f>
        <v/>
      </c>
      <c r="P844" s="1" t="s">
        <v>21</v>
      </c>
      <c r="Q844" s="13">
        <f>TBL_Employees[[#This Row],[Annual Salary]]+TBL_Employees[[#This Row],[Annual Salary]]*TBL_Employees[[#This Row],[Bonus %]]</f>
        <v>83418</v>
      </c>
      <c r="R844">
        <f>TBL_Employees[[#This Row],[Annual Salary]]*TBL_Employees[[#This Row],[Bonus %]]</f>
        <v>0</v>
      </c>
      <c r="S844" s="9"/>
    </row>
    <row r="845" spans="1:19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t="str">
        <f>TEXT(TBL_Employees[[#This Row],[Hire Date]],"YYYY")</f>
        <v>2017</v>
      </c>
      <c r="J845" s="1">
        <v>43042</v>
      </c>
      <c r="K845" s="2">
        <v>66660</v>
      </c>
      <c r="L845" s="3">
        <v>0</v>
      </c>
      <c r="M845" t="s">
        <v>19</v>
      </c>
      <c r="N845" t="s">
        <v>25</v>
      </c>
      <c r="O845" t="str">
        <f>TEXT(TBL_Employees[[#This Row],[Exit Date]],"YYYY")</f>
        <v/>
      </c>
      <c r="P845" s="1" t="s">
        <v>21</v>
      </c>
      <c r="Q845" s="13">
        <f>TBL_Employees[[#This Row],[Annual Salary]]+TBL_Employees[[#This Row],[Annual Salary]]*TBL_Employees[[#This Row],[Bonus %]]</f>
        <v>66660</v>
      </c>
      <c r="R845">
        <f>TBL_Employees[[#This Row],[Annual Salary]]*TBL_Employees[[#This Row],[Bonus %]]</f>
        <v>0</v>
      </c>
      <c r="S845" s="9"/>
    </row>
    <row r="846" spans="1:19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t="str">
        <f>TEXT(TBL_Employees[[#This Row],[Hire Date]],"YYYY")</f>
        <v>2015</v>
      </c>
      <c r="J846" s="1">
        <v>42165</v>
      </c>
      <c r="K846" s="2">
        <v>101985</v>
      </c>
      <c r="L846" s="3">
        <v>7.0000000000000007E-2</v>
      </c>
      <c r="M846" t="s">
        <v>19</v>
      </c>
      <c r="N846" t="s">
        <v>45</v>
      </c>
      <c r="O846" t="str">
        <f>TEXT(TBL_Employees[[#This Row],[Exit Date]],"YYYY")</f>
        <v/>
      </c>
      <c r="P846" s="1" t="s">
        <v>21</v>
      </c>
      <c r="Q846" s="13">
        <f>TBL_Employees[[#This Row],[Annual Salary]]+TBL_Employees[[#This Row],[Annual Salary]]*TBL_Employees[[#This Row],[Bonus %]]</f>
        <v>109123.95</v>
      </c>
      <c r="R846">
        <f>TBL_Employees[[#This Row],[Annual Salary]]*TBL_Employees[[#This Row],[Bonus %]]</f>
        <v>7138.9500000000007</v>
      </c>
      <c r="S846" s="9"/>
    </row>
    <row r="847" spans="1:19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t="str">
        <f>TEXT(TBL_Employees[[#This Row],[Hire Date]],"YYYY")</f>
        <v>2018</v>
      </c>
      <c r="J847" s="1">
        <v>43439</v>
      </c>
      <c r="K847" s="2">
        <v>199504</v>
      </c>
      <c r="L847" s="3">
        <v>0.3</v>
      </c>
      <c r="M847" t="s">
        <v>19</v>
      </c>
      <c r="N847" t="s">
        <v>25</v>
      </c>
      <c r="O847" t="str">
        <f>TEXT(TBL_Employees[[#This Row],[Exit Date]],"YYYY")</f>
        <v/>
      </c>
      <c r="P847" s="1" t="s">
        <v>21</v>
      </c>
      <c r="Q847" s="13">
        <f>TBL_Employees[[#This Row],[Annual Salary]]+TBL_Employees[[#This Row],[Annual Salary]]*TBL_Employees[[#This Row],[Bonus %]]</f>
        <v>259355.2</v>
      </c>
      <c r="R847">
        <f>TBL_Employees[[#This Row],[Annual Salary]]*TBL_Employees[[#This Row],[Bonus %]]</f>
        <v>59851.199999999997</v>
      </c>
      <c r="S847" s="9"/>
    </row>
    <row r="848" spans="1:19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t="str">
        <f>TEXT(TBL_Employees[[#This Row],[Hire Date]],"YYYY")</f>
        <v>2006</v>
      </c>
      <c r="J848" s="1">
        <v>38995</v>
      </c>
      <c r="K848" s="2">
        <v>147966</v>
      </c>
      <c r="L848" s="3">
        <v>0.11</v>
      </c>
      <c r="M848" t="s">
        <v>52</v>
      </c>
      <c r="N848" t="s">
        <v>66</v>
      </c>
      <c r="O848" t="str">
        <f>TEXT(TBL_Employees[[#This Row],[Exit Date]],"YYYY")</f>
        <v>2019</v>
      </c>
      <c r="P848" s="1">
        <v>43608</v>
      </c>
      <c r="Q848" s="13">
        <f>TBL_Employees[[#This Row],[Annual Salary]]+TBL_Employees[[#This Row],[Annual Salary]]*TBL_Employees[[#This Row],[Bonus %]]</f>
        <v>164242.26</v>
      </c>
      <c r="R848">
        <f>TBL_Employees[[#This Row],[Annual Salary]]*TBL_Employees[[#This Row],[Bonus %]]</f>
        <v>16276.26</v>
      </c>
      <c r="S848" s="9"/>
    </row>
    <row r="849" spans="1:19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t="str">
        <f>TEXT(TBL_Employees[[#This Row],[Hire Date]],"YYYY")</f>
        <v>2014</v>
      </c>
      <c r="J849" s="1">
        <v>41810</v>
      </c>
      <c r="K849" s="2">
        <v>41728</v>
      </c>
      <c r="L849" s="3">
        <v>0</v>
      </c>
      <c r="M849" t="s">
        <v>33</v>
      </c>
      <c r="N849" t="s">
        <v>80</v>
      </c>
      <c r="O849" t="str">
        <f>TEXT(TBL_Employees[[#This Row],[Exit Date]],"YYYY")</f>
        <v/>
      </c>
      <c r="P849" s="1" t="s">
        <v>21</v>
      </c>
      <c r="Q849" s="13">
        <f>TBL_Employees[[#This Row],[Annual Salary]]+TBL_Employees[[#This Row],[Annual Salary]]*TBL_Employees[[#This Row],[Bonus %]]</f>
        <v>41728</v>
      </c>
      <c r="R849">
        <f>TBL_Employees[[#This Row],[Annual Salary]]*TBL_Employees[[#This Row],[Bonus %]]</f>
        <v>0</v>
      </c>
      <c r="S849" s="9"/>
    </row>
    <row r="850" spans="1:19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t="str">
        <f>TEXT(TBL_Employees[[#This Row],[Hire Date]],"YYYY")</f>
        <v>2011</v>
      </c>
      <c r="J850" s="1">
        <v>40591</v>
      </c>
      <c r="K850" s="2">
        <v>94422</v>
      </c>
      <c r="L850" s="3">
        <v>0</v>
      </c>
      <c r="M850" t="s">
        <v>19</v>
      </c>
      <c r="N850" t="s">
        <v>39</v>
      </c>
      <c r="O850" t="str">
        <f>TEXT(TBL_Employees[[#This Row],[Exit Date]],"YYYY")</f>
        <v/>
      </c>
      <c r="P850" s="1" t="s">
        <v>21</v>
      </c>
      <c r="Q850" s="13">
        <f>TBL_Employees[[#This Row],[Annual Salary]]+TBL_Employees[[#This Row],[Annual Salary]]*TBL_Employees[[#This Row],[Bonus %]]</f>
        <v>94422</v>
      </c>
      <c r="R850">
        <f>TBL_Employees[[#This Row],[Annual Salary]]*TBL_Employees[[#This Row],[Bonus %]]</f>
        <v>0</v>
      </c>
      <c r="S850" s="9"/>
    </row>
    <row r="851" spans="1:19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t="str">
        <f>TEXT(TBL_Employees[[#This Row],[Hire Date]],"YYYY")</f>
        <v>2015</v>
      </c>
      <c r="J851" s="1">
        <v>42184</v>
      </c>
      <c r="K851" s="2">
        <v>191026</v>
      </c>
      <c r="L851" s="3">
        <v>0.16</v>
      </c>
      <c r="M851" t="s">
        <v>19</v>
      </c>
      <c r="N851" t="s">
        <v>29</v>
      </c>
      <c r="O851" t="str">
        <f>TEXT(TBL_Employees[[#This Row],[Exit Date]],"YYYY")</f>
        <v/>
      </c>
      <c r="P851" s="1" t="s">
        <v>21</v>
      </c>
      <c r="Q851" s="13">
        <f>TBL_Employees[[#This Row],[Annual Salary]]+TBL_Employees[[#This Row],[Annual Salary]]*TBL_Employees[[#This Row],[Bonus %]]</f>
        <v>221590.16</v>
      </c>
      <c r="R851">
        <f>TBL_Employees[[#This Row],[Annual Salary]]*TBL_Employees[[#This Row],[Bonus %]]</f>
        <v>30564.16</v>
      </c>
      <c r="S851" s="9"/>
    </row>
    <row r="852" spans="1:19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t="str">
        <f>TEXT(TBL_Employees[[#This Row],[Hire Date]],"YYYY")</f>
        <v>2010</v>
      </c>
      <c r="J852" s="1">
        <v>40511</v>
      </c>
      <c r="K852" s="2">
        <v>186725</v>
      </c>
      <c r="L852" s="3">
        <v>0.32</v>
      </c>
      <c r="M852" t="s">
        <v>52</v>
      </c>
      <c r="N852" t="s">
        <v>81</v>
      </c>
      <c r="O852" t="str">
        <f>TEXT(TBL_Employees[[#This Row],[Exit Date]],"YYYY")</f>
        <v/>
      </c>
      <c r="P852" s="1" t="s">
        <v>21</v>
      </c>
      <c r="Q852" s="13">
        <f>TBL_Employees[[#This Row],[Annual Salary]]+TBL_Employees[[#This Row],[Annual Salary]]*TBL_Employees[[#This Row],[Bonus %]]</f>
        <v>246477</v>
      </c>
      <c r="R852">
        <f>TBL_Employees[[#This Row],[Annual Salary]]*TBL_Employees[[#This Row],[Bonus %]]</f>
        <v>59752</v>
      </c>
      <c r="S852" s="9"/>
    </row>
    <row r="853" spans="1:19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t="str">
        <f>TEXT(TBL_Employees[[#This Row],[Hire Date]],"YYYY")</f>
        <v>2009</v>
      </c>
      <c r="J853" s="1">
        <v>40045</v>
      </c>
      <c r="K853" s="2">
        <v>52800</v>
      </c>
      <c r="L853" s="3">
        <v>0</v>
      </c>
      <c r="M853" t="s">
        <v>19</v>
      </c>
      <c r="N853" t="s">
        <v>39</v>
      </c>
      <c r="O853" t="str">
        <f>TEXT(TBL_Employees[[#This Row],[Exit Date]],"YYYY")</f>
        <v/>
      </c>
      <c r="P853" s="1" t="s">
        <v>21</v>
      </c>
      <c r="Q853" s="13">
        <f>TBL_Employees[[#This Row],[Annual Salary]]+TBL_Employees[[#This Row],[Annual Salary]]*TBL_Employees[[#This Row],[Bonus %]]</f>
        <v>52800</v>
      </c>
      <c r="R853">
        <f>TBL_Employees[[#This Row],[Annual Salary]]*TBL_Employees[[#This Row],[Bonus %]]</f>
        <v>0</v>
      </c>
      <c r="S853" s="9"/>
    </row>
    <row r="854" spans="1:19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t="str">
        <f>TEXT(TBL_Employees[[#This Row],[Hire Date]],"YYYY")</f>
        <v>2010</v>
      </c>
      <c r="J854" s="1">
        <v>40517</v>
      </c>
      <c r="K854" s="2">
        <v>113982</v>
      </c>
      <c r="L854" s="3">
        <v>0</v>
      </c>
      <c r="M854" t="s">
        <v>19</v>
      </c>
      <c r="N854" t="s">
        <v>63</v>
      </c>
      <c r="O854" t="str">
        <f>TEXT(TBL_Employees[[#This Row],[Exit Date]],"YYYY")</f>
        <v/>
      </c>
      <c r="P854" s="1" t="s">
        <v>21</v>
      </c>
      <c r="Q854" s="13">
        <f>TBL_Employees[[#This Row],[Annual Salary]]+TBL_Employees[[#This Row],[Annual Salary]]*TBL_Employees[[#This Row],[Bonus %]]</f>
        <v>113982</v>
      </c>
      <c r="R854">
        <f>TBL_Employees[[#This Row],[Annual Salary]]*TBL_Employees[[#This Row],[Bonus %]]</f>
        <v>0</v>
      </c>
      <c r="S854" s="9"/>
    </row>
    <row r="855" spans="1:19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t="str">
        <f>TEXT(TBL_Employees[[#This Row],[Hire Date]],"YYYY")</f>
        <v>2021</v>
      </c>
      <c r="J855" s="1">
        <v>44271</v>
      </c>
      <c r="K855" s="2">
        <v>56239</v>
      </c>
      <c r="L855" s="3">
        <v>0</v>
      </c>
      <c r="M855" t="s">
        <v>33</v>
      </c>
      <c r="N855" t="s">
        <v>80</v>
      </c>
      <c r="O855" t="str">
        <f>TEXT(TBL_Employees[[#This Row],[Exit Date]],"YYYY")</f>
        <v/>
      </c>
      <c r="P855" s="1" t="s">
        <v>21</v>
      </c>
      <c r="Q855" s="13">
        <f>TBL_Employees[[#This Row],[Annual Salary]]+TBL_Employees[[#This Row],[Annual Salary]]*TBL_Employees[[#This Row],[Bonus %]]</f>
        <v>56239</v>
      </c>
      <c r="R855">
        <f>TBL_Employees[[#This Row],[Annual Salary]]*TBL_Employees[[#This Row],[Bonus %]]</f>
        <v>0</v>
      </c>
      <c r="S855" s="9"/>
    </row>
    <row r="856" spans="1:19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t="str">
        <f>TEXT(TBL_Employees[[#This Row],[Hire Date]],"YYYY")</f>
        <v>2021</v>
      </c>
      <c r="J856" s="1">
        <v>44257</v>
      </c>
      <c r="K856" s="2">
        <v>44732</v>
      </c>
      <c r="L856" s="3">
        <v>0</v>
      </c>
      <c r="M856" t="s">
        <v>52</v>
      </c>
      <c r="N856" t="s">
        <v>66</v>
      </c>
      <c r="O856" t="str">
        <f>TEXT(TBL_Employees[[#This Row],[Exit Date]],"YYYY")</f>
        <v/>
      </c>
      <c r="P856" s="1" t="s">
        <v>21</v>
      </c>
      <c r="Q856" s="13">
        <f>TBL_Employees[[#This Row],[Annual Salary]]+TBL_Employees[[#This Row],[Annual Salary]]*TBL_Employees[[#This Row],[Bonus %]]</f>
        <v>44732</v>
      </c>
      <c r="R856">
        <f>TBL_Employees[[#This Row],[Annual Salary]]*TBL_Employees[[#This Row],[Bonus %]]</f>
        <v>0</v>
      </c>
      <c r="S856" s="9"/>
    </row>
    <row r="857" spans="1:19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t="str">
        <f>TEXT(TBL_Employees[[#This Row],[Hire Date]],"YYYY")</f>
        <v>2014</v>
      </c>
      <c r="J857" s="1">
        <v>41816</v>
      </c>
      <c r="K857" s="2">
        <v>153961</v>
      </c>
      <c r="L857" s="3">
        <v>0.25</v>
      </c>
      <c r="M857" t="s">
        <v>33</v>
      </c>
      <c r="N857" t="s">
        <v>74</v>
      </c>
      <c r="O857" t="str">
        <f>TEXT(TBL_Employees[[#This Row],[Exit Date]],"YYYY")</f>
        <v/>
      </c>
      <c r="P857" s="1" t="s">
        <v>21</v>
      </c>
      <c r="Q857" s="13">
        <f>TBL_Employees[[#This Row],[Annual Salary]]+TBL_Employees[[#This Row],[Annual Salary]]*TBL_Employees[[#This Row],[Bonus %]]</f>
        <v>192451.25</v>
      </c>
      <c r="R857">
        <f>TBL_Employees[[#This Row],[Annual Salary]]*TBL_Employees[[#This Row],[Bonus %]]</f>
        <v>38490.25</v>
      </c>
      <c r="S857" s="9"/>
    </row>
    <row r="858" spans="1:19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t="str">
        <f>TEXT(TBL_Employees[[#This Row],[Hire Date]],"YYYY")</f>
        <v>2006</v>
      </c>
      <c r="J858" s="1">
        <v>39069</v>
      </c>
      <c r="K858" s="2">
        <v>68337</v>
      </c>
      <c r="L858" s="3">
        <v>0</v>
      </c>
      <c r="M858" t="s">
        <v>33</v>
      </c>
      <c r="N858" t="s">
        <v>80</v>
      </c>
      <c r="O858" t="str">
        <f>TEXT(TBL_Employees[[#This Row],[Exit Date]],"YYYY")</f>
        <v/>
      </c>
      <c r="P858" s="1" t="s">
        <v>21</v>
      </c>
      <c r="Q858" s="13">
        <f>TBL_Employees[[#This Row],[Annual Salary]]+TBL_Employees[[#This Row],[Annual Salary]]*TBL_Employees[[#This Row],[Bonus %]]</f>
        <v>68337</v>
      </c>
      <c r="R858">
        <f>TBL_Employees[[#This Row],[Annual Salary]]*TBL_Employees[[#This Row],[Bonus %]]</f>
        <v>0</v>
      </c>
      <c r="S858" s="9"/>
    </row>
    <row r="859" spans="1:19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t="str">
        <f>TEXT(TBL_Employees[[#This Row],[Hire Date]],"YYYY")</f>
        <v>2010</v>
      </c>
      <c r="J859" s="1">
        <v>40305</v>
      </c>
      <c r="K859" s="2">
        <v>145093</v>
      </c>
      <c r="L859" s="3">
        <v>0.12</v>
      </c>
      <c r="M859" t="s">
        <v>19</v>
      </c>
      <c r="N859" t="s">
        <v>20</v>
      </c>
      <c r="O859" t="str">
        <f>TEXT(TBL_Employees[[#This Row],[Exit Date]],"YYYY")</f>
        <v/>
      </c>
      <c r="P859" s="1" t="s">
        <v>21</v>
      </c>
      <c r="Q859" s="13">
        <f>TBL_Employees[[#This Row],[Annual Salary]]+TBL_Employees[[#This Row],[Annual Salary]]*TBL_Employees[[#This Row],[Bonus %]]</f>
        <v>162504.16</v>
      </c>
      <c r="R859">
        <f>TBL_Employees[[#This Row],[Annual Salary]]*TBL_Employees[[#This Row],[Bonus %]]</f>
        <v>17411.16</v>
      </c>
      <c r="S859" s="9"/>
    </row>
    <row r="860" spans="1:19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t="str">
        <f>TEXT(TBL_Employees[[#This Row],[Hire Date]],"YYYY")</f>
        <v>2021</v>
      </c>
      <c r="J860" s="1">
        <v>44266</v>
      </c>
      <c r="K860" s="2">
        <v>74170</v>
      </c>
      <c r="L860" s="3">
        <v>0</v>
      </c>
      <c r="M860" t="s">
        <v>19</v>
      </c>
      <c r="N860" t="s">
        <v>25</v>
      </c>
      <c r="O860" t="str">
        <f>TEXT(TBL_Employees[[#This Row],[Exit Date]],"YYYY")</f>
        <v/>
      </c>
      <c r="P860" s="1" t="s">
        <v>21</v>
      </c>
      <c r="Q860" s="13">
        <f>TBL_Employees[[#This Row],[Annual Salary]]+TBL_Employees[[#This Row],[Annual Salary]]*TBL_Employees[[#This Row],[Bonus %]]</f>
        <v>74170</v>
      </c>
      <c r="R860">
        <f>TBL_Employees[[#This Row],[Annual Salary]]*TBL_Employees[[#This Row],[Bonus %]]</f>
        <v>0</v>
      </c>
      <c r="S860" s="9"/>
    </row>
    <row r="861" spans="1:19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t="str">
        <f>TEXT(TBL_Employees[[#This Row],[Hire Date]],"YYYY")</f>
        <v>1996</v>
      </c>
      <c r="J861" s="1">
        <v>35153</v>
      </c>
      <c r="K861" s="2">
        <v>62605</v>
      </c>
      <c r="L861" s="3">
        <v>0</v>
      </c>
      <c r="M861" t="s">
        <v>19</v>
      </c>
      <c r="N861" t="s">
        <v>25</v>
      </c>
      <c r="O861" t="str">
        <f>TEXT(TBL_Employees[[#This Row],[Exit Date]],"YYYY")</f>
        <v/>
      </c>
      <c r="P861" s="1" t="s">
        <v>21</v>
      </c>
      <c r="Q861" s="13">
        <f>TBL_Employees[[#This Row],[Annual Salary]]+TBL_Employees[[#This Row],[Annual Salary]]*TBL_Employees[[#This Row],[Bonus %]]</f>
        <v>62605</v>
      </c>
      <c r="R861">
        <f>TBL_Employees[[#This Row],[Annual Salary]]*TBL_Employees[[#This Row],[Bonus %]]</f>
        <v>0</v>
      </c>
      <c r="S861" s="9"/>
    </row>
    <row r="862" spans="1:19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t="str">
        <f>TEXT(TBL_Employees[[#This Row],[Hire Date]],"YYYY")</f>
        <v>2020</v>
      </c>
      <c r="J862" s="1">
        <v>43903</v>
      </c>
      <c r="K862" s="2">
        <v>107195</v>
      </c>
      <c r="L862" s="3">
        <v>0.09</v>
      </c>
      <c r="M862" t="s">
        <v>19</v>
      </c>
      <c r="N862" t="s">
        <v>25</v>
      </c>
      <c r="O862" t="str">
        <f>TEXT(TBL_Employees[[#This Row],[Exit Date]],"YYYY")</f>
        <v/>
      </c>
      <c r="P862" s="1" t="s">
        <v>21</v>
      </c>
      <c r="Q862" s="13">
        <f>TBL_Employees[[#This Row],[Annual Salary]]+TBL_Employees[[#This Row],[Annual Salary]]*TBL_Employees[[#This Row],[Bonus %]]</f>
        <v>116842.55</v>
      </c>
      <c r="R862">
        <f>TBL_Employees[[#This Row],[Annual Salary]]*TBL_Employees[[#This Row],[Bonus %]]</f>
        <v>9647.5499999999993</v>
      </c>
      <c r="S862" s="9"/>
    </row>
    <row r="863" spans="1:19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t="str">
        <f>TEXT(TBL_Employees[[#This Row],[Hire Date]],"YYYY")</f>
        <v>2018</v>
      </c>
      <c r="J863" s="1">
        <v>43111</v>
      </c>
      <c r="K863" s="2">
        <v>127422</v>
      </c>
      <c r="L863" s="3">
        <v>0.15</v>
      </c>
      <c r="M863" t="s">
        <v>19</v>
      </c>
      <c r="N863" t="s">
        <v>29</v>
      </c>
      <c r="O863" t="str">
        <f>TEXT(TBL_Employees[[#This Row],[Exit Date]],"YYYY")</f>
        <v/>
      </c>
      <c r="P863" s="1" t="s">
        <v>21</v>
      </c>
      <c r="Q863" s="13">
        <f>TBL_Employees[[#This Row],[Annual Salary]]+TBL_Employees[[#This Row],[Annual Salary]]*TBL_Employees[[#This Row],[Bonus %]]</f>
        <v>146535.29999999999</v>
      </c>
      <c r="R863">
        <f>TBL_Employees[[#This Row],[Annual Salary]]*TBL_Employees[[#This Row],[Bonus %]]</f>
        <v>19113.3</v>
      </c>
      <c r="S863" s="9"/>
    </row>
    <row r="864" spans="1:19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t="str">
        <f>TEXT(TBL_Employees[[#This Row],[Hire Date]],"YYYY")</f>
        <v>2017</v>
      </c>
      <c r="J864" s="1">
        <v>42912</v>
      </c>
      <c r="K864" s="2">
        <v>161269</v>
      </c>
      <c r="L864" s="3">
        <v>0.27</v>
      </c>
      <c r="M864" t="s">
        <v>19</v>
      </c>
      <c r="N864" t="s">
        <v>45</v>
      </c>
      <c r="O864" t="str">
        <f>TEXT(TBL_Employees[[#This Row],[Exit Date]],"YYYY")</f>
        <v/>
      </c>
      <c r="P864" s="1" t="s">
        <v>21</v>
      </c>
      <c r="Q864" s="13">
        <f>TBL_Employees[[#This Row],[Annual Salary]]+TBL_Employees[[#This Row],[Annual Salary]]*TBL_Employees[[#This Row],[Bonus %]]</f>
        <v>204811.63</v>
      </c>
      <c r="R864">
        <f>TBL_Employees[[#This Row],[Annual Salary]]*TBL_Employees[[#This Row],[Bonus %]]</f>
        <v>43542.630000000005</v>
      </c>
      <c r="S864" s="9"/>
    </row>
    <row r="865" spans="1:19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t="str">
        <f>TEXT(TBL_Employees[[#This Row],[Hire Date]],"YYYY")</f>
        <v>2014</v>
      </c>
      <c r="J865" s="1">
        <v>41675</v>
      </c>
      <c r="K865" s="2">
        <v>203445</v>
      </c>
      <c r="L865" s="3">
        <v>0.34</v>
      </c>
      <c r="M865" t="s">
        <v>52</v>
      </c>
      <c r="N865" t="s">
        <v>81</v>
      </c>
      <c r="O865" t="str">
        <f>TEXT(TBL_Employees[[#This Row],[Exit Date]],"YYYY")</f>
        <v/>
      </c>
      <c r="P865" s="1" t="s">
        <v>21</v>
      </c>
      <c r="Q865" s="13">
        <f>TBL_Employees[[#This Row],[Annual Salary]]+TBL_Employees[[#This Row],[Annual Salary]]*TBL_Employees[[#This Row],[Bonus %]]</f>
        <v>272616.3</v>
      </c>
      <c r="R865">
        <f>TBL_Employees[[#This Row],[Annual Salary]]*TBL_Employees[[#This Row],[Bonus %]]</f>
        <v>69171.3</v>
      </c>
      <c r="S865" s="9"/>
    </row>
    <row r="866" spans="1:19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t="str">
        <f>TEXT(TBL_Employees[[#This Row],[Hire Date]],"YYYY")</f>
        <v>2011</v>
      </c>
      <c r="J866" s="1">
        <v>40560</v>
      </c>
      <c r="K866" s="2">
        <v>131353</v>
      </c>
      <c r="L866" s="3">
        <v>0.11</v>
      </c>
      <c r="M866" t="s">
        <v>33</v>
      </c>
      <c r="N866" t="s">
        <v>74</v>
      </c>
      <c r="O866" t="str">
        <f>TEXT(TBL_Employees[[#This Row],[Exit Date]],"YYYY")</f>
        <v/>
      </c>
      <c r="P866" s="1" t="s">
        <v>21</v>
      </c>
      <c r="Q866" s="13">
        <f>TBL_Employees[[#This Row],[Annual Salary]]+TBL_Employees[[#This Row],[Annual Salary]]*TBL_Employees[[#This Row],[Bonus %]]</f>
        <v>145801.82999999999</v>
      </c>
      <c r="R866">
        <f>TBL_Employees[[#This Row],[Annual Salary]]*TBL_Employees[[#This Row],[Bonus %]]</f>
        <v>14448.83</v>
      </c>
      <c r="S866" s="9"/>
    </row>
    <row r="867" spans="1:19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t="str">
        <f>TEXT(TBL_Employees[[#This Row],[Hire Date]],"YYYY")</f>
        <v>2010</v>
      </c>
      <c r="J867" s="1">
        <v>40253</v>
      </c>
      <c r="K867" s="2">
        <v>88182</v>
      </c>
      <c r="L867" s="3">
        <v>0</v>
      </c>
      <c r="M867" t="s">
        <v>33</v>
      </c>
      <c r="N867" t="s">
        <v>34</v>
      </c>
      <c r="O867" t="str">
        <f>TEXT(TBL_Employees[[#This Row],[Exit Date]],"YYYY")</f>
        <v/>
      </c>
      <c r="P867" s="1" t="s">
        <v>21</v>
      </c>
      <c r="Q867" s="13">
        <f>TBL_Employees[[#This Row],[Annual Salary]]+TBL_Employees[[#This Row],[Annual Salary]]*TBL_Employees[[#This Row],[Bonus %]]</f>
        <v>88182</v>
      </c>
      <c r="R867">
        <f>TBL_Employees[[#This Row],[Annual Salary]]*TBL_Employees[[#This Row],[Bonus %]]</f>
        <v>0</v>
      </c>
      <c r="S867" s="9"/>
    </row>
    <row r="868" spans="1:19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t="str">
        <f>TEXT(TBL_Employees[[#This Row],[Hire Date]],"YYYY")</f>
        <v>2019</v>
      </c>
      <c r="J868" s="1">
        <v>43703</v>
      </c>
      <c r="K868" s="2">
        <v>75780</v>
      </c>
      <c r="L868" s="3">
        <v>0</v>
      </c>
      <c r="M868" t="s">
        <v>19</v>
      </c>
      <c r="N868" t="s">
        <v>63</v>
      </c>
      <c r="O868" t="str">
        <f>TEXT(TBL_Employees[[#This Row],[Exit Date]],"YYYY")</f>
        <v/>
      </c>
      <c r="P868" s="1" t="s">
        <v>21</v>
      </c>
      <c r="Q868" s="13">
        <f>TBL_Employees[[#This Row],[Annual Salary]]+TBL_Employees[[#This Row],[Annual Salary]]*TBL_Employees[[#This Row],[Bonus %]]</f>
        <v>75780</v>
      </c>
      <c r="R868">
        <f>TBL_Employees[[#This Row],[Annual Salary]]*TBL_Employees[[#This Row],[Bonus %]]</f>
        <v>0</v>
      </c>
      <c r="S868" s="9"/>
    </row>
    <row r="869" spans="1:19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t="str">
        <f>TEXT(TBL_Employees[[#This Row],[Hire Date]],"YYYY")</f>
        <v>2019</v>
      </c>
      <c r="J869" s="1">
        <v>43557</v>
      </c>
      <c r="K869" s="2">
        <v>52621</v>
      </c>
      <c r="L869" s="3">
        <v>0</v>
      </c>
      <c r="M869" t="s">
        <v>33</v>
      </c>
      <c r="N869" t="s">
        <v>60</v>
      </c>
      <c r="O869" t="str">
        <f>TEXT(TBL_Employees[[#This Row],[Exit Date]],"YYYY")</f>
        <v/>
      </c>
      <c r="P869" s="1" t="s">
        <v>21</v>
      </c>
      <c r="Q869" s="13">
        <f>TBL_Employees[[#This Row],[Annual Salary]]+TBL_Employees[[#This Row],[Annual Salary]]*TBL_Employees[[#This Row],[Bonus %]]</f>
        <v>52621</v>
      </c>
      <c r="R869">
        <f>TBL_Employees[[#This Row],[Annual Salary]]*TBL_Employees[[#This Row],[Bonus %]]</f>
        <v>0</v>
      </c>
      <c r="S869" s="9"/>
    </row>
    <row r="870" spans="1:19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t="str">
        <f>TEXT(TBL_Employees[[#This Row],[Hire Date]],"YYYY")</f>
        <v>2018</v>
      </c>
      <c r="J870" s="1">
        <v>43146</v>
      </c>
      <c r="K870" s="2">
        <v>106079</v>
      </c>
      <c r="L870" s="3">
        <v>0.14000000000000001</v>
      </c>
      <c r="M870" t="s">
        <v>19</v>
      </c>
      <c r="N870" t="s">
        <v>25</v>
      </c>
      <c r="O870" t="str">
        <f>TEXT(TBL_Employees[[#This Row],[Exit Date]],"YYYY")</f>
        <v>2021</v>
      </c>
      <c r="P870" s="1">
        <v>44295</v>
      </c>
      <c r="Q870" s="13">
        <f>TBL_Employees[[#This Row],[Annual Salary]]+TBL_Employees[[#This Row],[Annual Salary]]*TBL_Employees[[#This Row],[Bonus %]]</f>
        <v>120930.06</v>
      </c>
      <c r="R870">
        <f>TBL_Employees[[#This Row],[Annual Salary]]*TBL_Employees[[#This Row],[Bonus %]]</f>
        <v>14851.060000000001</v>
      </c>
      <c r="S870" s="9"/>
    </row>
    <row r="871" spans="1:19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t="str">
        <f>TEXT(TBL_Employees[[#This Row],[Hire Date]],"YYYY")</f>
        <v>2017</v>
      </c>
      <c r="J871" s="1">
        <v>42777</v>
      </c>
      <c r="K871" s="2">
        <v>92058</v>
      </c>
      <c r="L871" s="3">
        <v>0</v>
      </c>
      <c r="M871" t="s">
        <v>19</v>
      </c>
      <c r="N871" t="s">
        <v>25</v>
      </c>
      <c r="O871" t="str">
        <f>TEXT(TBL_Employees[[#This Row],[Exit Date]],"YYYY")</f>
        <v/>
      </c>
      <c r="P871" s="1" t="s">
        <v>21</v>
      </c>
      <c r="Q871" s="13">
        <f>TBL_Employees[[#This Row],[Annual Salary]]+TBL_Employees[[#This Row],[Annual Salary]]*TBL_Employees[[#This Row],[Bonus %]]</f>
        <v>92058</v>
      </c>
      <c r="R871">
        <f>TBL_Employees[[#This Row],[Annual Salary]]*TBL_Employees[[#This Row],[Bonus %]]</f>
        <v>0</v>
      </c>
      <c r="S871" s="9"/>
    </row>
    <row r="872" spans="1:19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t="str">
        <f>TEXT(TBL_Employees[[#This Row],[Hire Date]],"YYYY")</f>
        <v>2019</v>
      </c>
      <c r="J872" s="1">
        <v>43527</v>
      </c>
      <c r="K872" s="2">
        <v>67114</v>
      </c>
      <c r="L872" s="3">
        <v>0</v>
      </c>
      <c r="M872" t="s">
        <v>19</v>
      </c>
      <c r="N872" t="s">
        <v>39</v>
      </c>
      <c r="O872" t="str">
        <f>TEXT(TBL_Employees[[#This Row],[Exit Date]],"YYYY")</f>
        <v/>
      </c>
      <c r="P872" s="1" t="s">
        <v>21</v>
      </c>
      <c r="Q872" s="13">
        <f>TBL_Employees[[#This Row],[Annual Salary]]+TBL_Employees[[#This Row],[Annual Salary]]*TBL_Employees[[#This Row],[Bonus %]]</f>
        <v>67114</v>
      </c>
      <c r="R872">
        <f>TBL_Employees[[#This Row],[Annual Salary]]*TBL_Employees[[#This Row],[Bonus %]]</f>
        <v>0</v>
      </c>
      <c r="S872" s="9"/>
    </row>
    <row r="873" spans="1:19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t="str">
        <f>TEXT(TBL_Employees[[#This Row],[Hire Date]],"YYYY")</f>
        <v>2020</v>
      </c>
      <c r="J873" s="1">
        <v>44024</v>
      </c>
      <c r="K873" s="2">
        <v>56565</v>
      </c>
      <c r="L873" s="3">
        <v>0</v>
      </c>
      <c r="M873" t="s">
        <v>52</v>
      </c>
      <c r="N873" t="s">
        <v>53</v>
      </c>
      <c r="O873" t="str">
        <f>TEXT(TBL_Employees[[#This Row],[Exit Date]],"YYYY")</f>
        <v/>
      </c>
      <c r="P873" s="1" t="s">
        <v>21</v>
      </c>
      <c r="Q873" s="13">
        <f>TBL_Employees[[#This Row],[Annual Salary]]+TBL_Employees[[#This Row],[Annual Salary]]*TBL_Employees[[#This Row],[Bonus %]]</f>
        <v>56565</v>
      </c>
      <c r="R873">
        <f>TBL_Employees[[#This Row],[Annual Salary]]*TBL_Employees[[#This Row],[Bonus %]]</f>
        <v>0</v>
      </c>
      <c r="S873" s="9"/>
    </row>
    <row r="874" spans="1:19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t="str">
        <f>TEXT(TBL_Employees[[#This Row],[Hire Date]],"YYYY")</f>
        <v>2011</v>
      </c>
      <c r="J874" s="1">
        <v>40683</v>
      </c>
      <c r="K874" s="2">
        <v>64937</v>
      </c>
      <c r="L874" s="3">
        <v>0</v>
      </c>
      <c r="M874" t="s">
        <v>19</v>
      </c>
      <c r="N874" t="s">
        <v>39</v>
      </c>
      <c r="O874" t="str">
        <f>TEXT(TBL_Employees[[#This Row],[Exit Date]],"YYYY")</f>
        <v/>
      </c>
      <c r="P874" s="1" t="s">
        <v>21</v>
      </c>
      <c r="Q874" s="13">
        <f>TBL_Employees[[#This Row],[Annual Salary]]+TBL_Employees[[#This Row],[Annual Salary]]*TBL_Employees[[#This Row],[Bonus %]]</f>
        <v>64937</v>
      </c>
      <c r="R874">
        <f>TBL_Employees[[#This Row],[Annual Salary]]*TBL_Employees[[#This Row],[Bonus %]]</f>
        <v>0</v>
      </c>
      <c r="S874" s="9"/>
    </row>
    <row r="875" spans="1:19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t="str">
        <f>TEXT(TBL_Employees[[#This Row],[Hire Date]],"YYYY")</f>
        <v>2006</v>
      </c>
      <c r="J875" s="1">
        <v>38967</v>
      </c>
      <c r="K875" s="2">
        <v>127626</v>
      </c>
      <c r="L875" s="3">
        <v>0.1</v>
      </c>
      <c r="M875" t="s">
        <v>19</v>
      </c>
      <c r="N875" t="s">
        <v>45</v>
      </c>
      <c r="O875" t="str">
        <f>TEXT(TBL_Employees[[#This Row],[Exit Date]],"YYYY")</f>
        <v/>
      </c>
      <c r="P875" s="1" t="s">
        <v>21</v>
      </c>
      <c r="Q875" s="13">
        <f>TBL_Employees[[#This Row],[Annual Salary]]+TBL_Employees[[#This Row],[Annual Salary]]*TBL_Employees[[#This Row],[Bonus %]]</f>
        <v>140388.6</v>
      </c>
      <c r="R875">
        <f>TBL_Employees[[#This Row],[Annual Salary]]*TBL_Employees[[#This Row],[Bonus %]]</f>
        <v>12762.6</v>
      </c>
      <c r="S875" s="9"/>
    </row>
    <row r="876" spans="1:19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t="str">
        <f>TEXT(TBL_Employees[[#This Row],[Hire Date]],"YYYY")</f>
        <v>2004</v>
      </c>
      <c r="J876" s="1">
        <v>38013</v>
      </c>
      <c r="K876" s="2">
        <v>88478</v>
      </c>
      <c r="L876" s="3">
        <v>0</v>
      </c>
      <c r="M876" t="s">
        <v>19</v>
      </c>
      <c r="N876" t="s">
        <v>25</v>
      </c>
      <c r="O876" t="str">
        <f>TEXT(TBL_Employees[[#This Row],[Exit Date]],"YYYY")</f>
        <v/>
      </c>
      <c r="P876" s="1" t="s">
        <v>21</v>
      </c>
      <c r="Q876" s="13">
        <f>TBL_Employees[[#This Row],[Annual Salary]]+TBL_Employees[[#This Row],[Annual Salary]]*TBL_Employees[[#This Row],[Bonus %]]</f>
        <v>88478</v>
      </c>
      <c r="R876">
        <f>TBL_Employees[[#This Row],[Annual Salary]]*TBL_Employees[[#This Row],[Bonus %]]</f>
        <v>0</v>
      </c>
      <c r="S876" s="9"/>
    </row>
    <row r="877" spans="1:19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t="str">
        <f>TEXT(TBL_Employees[[#This Row],[Hire Date]],"YYYY")</f>
        <v>2014</v>
      </c>
      <c r="J877" s="1">
        <v>41749</v>
      </c>
      <c r="K877" s="2">
        <v>91679</v>
      </c>
      <c r="L877" s="3">
        <v>7.0000000000000007E-2</v>
      </c>
      <c r="M877" t="s">
        <v>33</v>
      </c>
      <c r="N877" t="s">
        <v>80</v>
      </c>
      <c r="O877" t="str">
        <f>TEXT(TBL_Employees[[#This Row],[Exit Date]],"YYYY")</f>
        <v/>
      </c>
      <c r="P877" s="1" t="s">
        <v>21</v>
      </c>
      <c r="Q877" s="13">
        <f>TBL_Employees[[#This Row],[Annual Salary]]+TBL_Employees[[#This Row],[Annual Salary]]*TBL_Employees[[#This Row],[Bonus %]]</f>
        <v>98096.53</v>
      </c>
      <c r="R877">
        <f>TBL_Employees[[#This Row],[Annual Salary]]*TBL_Employees[[#This Row],[Bonus %]]</f>
        <v>6417.5300000000007</v>
      </c>
      <c r="S877" s="9"/>
    </row>
    <row r="878" spans="1:19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t="str">
        <f>TEXT(TBL_Employees[[#This Row],[Hire Date]],"YYYY")</f>
        <v>1992</v>
      </c>
      <c r="J878" s="1">
        <v>33682</v>
      </c>
      <c r="K878" s="2">
        <v>199848</v>
      </c>
      <c r="L878" s="3">
        <v>0.16</v>
      </c>
      <c r="M878" t="s">
        <v>33</v>
      </c>
      <c r="N878" t="s">
        <v>80</v>
      </c>
      <c r="O878" t="str">
        <f>TEXT(TBL_Employees[[#This Row],[Exit Date]],"YYYY")</f>
        <v/>
      </c>
      <c r="P878" s="1" t="s">
        <v>21</v>
      </c>
      <c r="Q878" s="13">
        <f>TBL_Employees[[#This Row],[Annual Salary]]+TBL_Employees[[#This Row],[Annual Salary]]*TBL_Employees[[#This Row],[Bonus %]]</f>
        <v>231823.68</v>
      </c>
      <c r="R878">
        <f>TBL_Employees[[#This Row],[Annual Salary]]*TBL_Employees[[#This Row],[Bonus %]]</f>
        <v>31975.68</v>
      </c>
      <c r="S878" s="9"/>
    </row>
    <row r="879" spans="1:19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t="str">
        <f>TEXT(TBL_Employees[[#This Row],[Hire Date]],"YYYY")</f>
        <v>2018</v>
      </c>
      <c r="J879" s="1">
        <v>43414</v>
      </c>
      <c r="K879" s="2">
        <v>61944</v>
      </c>
      <c r="L879" s="3">
        <v>0</v>
      </c>
      <c r="M879" t="s">
        <v>33</v>
      </c>
      <c r="N879" t="s">
        <v>74</v>
      </c>
      <c r="O879" t="str">
        <f>TEXT(TBL_Employees[[#This Row],[Exit Date]],"YYYY")</f>
        <v/>
      </c>
      <c r="P879" s="1" t="s">
        <v>21</v>
      </c>
      <c r="Q879" s="13">
        <f>TBL_Employees[[#This Row],[Annual Salary]]+TBL_Employees[[#This Row],[Annual Salary]]*TBL_Employees[[#This Row],[Bonus %]]</f>
        <v>61944</v>
      </c>
      <c r="R879">
        <f>TBL_Employees[[#This Row],[Annual Salary]]*TBL_Employees[[#This Row],[Bonus %]]</f>
        <v>0</v>
      </c>
      <c r="S879" s="9"/>
    </row>
    <row r="880" spans="1:19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t="str">
        <f>TEXT(TBL_Employees[[#This Row],[Hire Date]],"YYYY")</f>
        <v>2017</v>
      </c>
      <c r="J880" s="1">
        <v>42960</v>
      </c>
      <c r="K880" s="2">
        <v>154624</v>
      </c>
      <c r="L880" s="3">
        <v>0.15</v>
      </c>
      <c r="M880" t="s">
        <v>19</v>
      </c>
      <c r="N880" t="s">
        <v>25</v>
      </c>
      <c r="O880" t="str">
        <f>TEXT(TBL_Employees[[#This Row],[Exit Date]],"YYYY")</f>
        <v/>
      </c>
      <c r="P880" s="1" t="s">
        <v>21</v>
      </c>
      <c r="Q880" s="13">
        <f>TBL_Employees[[#This Row],[Annual Salary]]+TBL_Employees[[#This Row],[Annual Salary]]*TBL_Employees[[#This Row],[Bonus %]]</f>
        <v>177817.60000000001</v>
      </c>
      <c r="R880">
        <f>TBL_Employees[[#This Row],[Annual Salary]]*TBL_Employees[[#This Row],[Bonus %]]</f>
        <v>23193.599999999999</v>
      </c>
      <c r="S880" s="9"/>
    </row>
    <row r="881" spans="1:19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t="str">
        <f>TEXT(TBL_Employees[[#This Row],[Hire Date]],"YYYY")</f>
        <v>2009</v>
      </c>
      <c r="J881" s="1">
        <v>40109</v>
      </c>
      <c r="K881" s="2">
        <v>79447</v>
      </c>
      <c r="L881" s="3">
        <v>0</v>
      </c>
      <c r="M881" t="s">
        <v>33</v>
      </c>
      <c r="N881" t="s">
        <v>74</v>
      </c>
      <c r="O881" t="str">
        <f>TEXT(TBL_Employees[[#This Row],[Exit Date]],"YYYY")</f>
        <v/>
      </c>
      <c r="P881" s="1" t="s">
        <v>21</v>
      </c>
      <c r="Q881" s="13">
        <f>TBL_Employees[[#This Row],[Annual Salary]]+TBL_Employees[[#This Row],[Annual Salary]]*TBL_Employees[[#This Row],[Bonus %]]</f>
        <v>79447</v>
      </c>
      <c r="R881">
        <f>TBL_Employees[[#This Row],[Annual Salary]]*TBL_Employees[[#This Row],[Bonus %]]</f>
        <v>0</v>
      </c>
      <c r="S881" s="9"/>
    </row>
    <row r="882" spans="1:19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t="str">
        <f>TEXT(TBL_Employees[[#This Row],[Hire Date]],"YYYY")</f>
        <v>1998</v>
      </c>
      <c r="J882" s="1">
        <v>35852</v>
      </c>
      <c r="K882" s="2">
        <v>71111</v>
      </c>
      <c r="L882" s="3">
        <v>0</v>
      </c>
      <c r="M882" t="s">
        <v>52</v>
      </c>
      <c r="N882" t="s">
        <v>66</v>
      </c>
      <c r="O882" t="str">
        <f>TEXT(TBL_Employees[[#This Row],[Exit Date]],"YYYY")</f>
        <v/>
      </c>
      <c r="P882" s="1" t="s">
        <v>21</v>
      </c>
      <c r="Q882" s="13">
        <f>TBL_Employees[[#This Row],[Annual Salary]]+TBL_Employees[[#This Row],[Annual Salary]]*TBL_Employees[[#This Row],[Bonus %]]</f>
        <v>71111</v>
      </c>
      <c r="R882">
        <f>TBL_Employees[[#This Row],[Annual Salary]]*TBL_Employees[[#This Row],[Bonus %]]</f>
        <v>0</v>
      </c>
      <c r="S882" s="9"/>
    </row>
    <row r="883" spans="1:19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t="str">
        <f>TEXT(TBL_Employees[[#This Row],[Hire Date]],"YYYY")</f>
        <v>2014</v>
      </c>
      <c r="J883" s="1">
        <v>41931</v>
      </c>
      <c r="K883" s="2">
        <v>159538</v>
      </c>
      <c r="L883" s="3">
        <v>0.11</v>
      </c>
      <c r="M883" t="s">
        <v>19</v>
      </c>
      <c r="N883" t="s">
        <v>45</v>
      </c>
      <c r="O883" t="str">
        <f>TEXT(TBL_Employees[[#This Row],[Exit Date]],"YYYY")</f>
        <v/>
      </c>
      <c r="P883" s="1" t="s">
        <v>21</v>
      </c>
      <c r="Q883" s="13">
        <f>TBL_Employees[[#This Row],[Annual Salary]]+TBL_Employees[[#This Row],[Annual Salary]]*TBL_Employees[[#This Row],[Bonus %]]</f>
        <v>177087.18</v>
      </c>
      <c r="R883">
        <f>TBL_Employees[[#This Row],[Annual Salary]]*TBL_Employees[[#This Row],[Bonus %]]</f>
        <v>17549.18</v>
      </c>
      <c r="S883" s="9"/>
    </row>
    <row r="884" spans="1:19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t="str">
        <f>TEXT(TBL_Employees[[#This Row],[Hire Date]],"YYYY")</f>
        <v>2018</v>
      </c>
      <c r="J884" s="1">
        <v>43375</v>
      </c>
      <c r="K884" s="2">
        <v>111404</v>
      </c>
      <c r="L884" s="3">
        <v>0</v>
      </c>
      <c r="M884" t="s">
        <v>52</v>
      </c>
      <c r="N884" t="s">
        <v>66</v>
      </c>
      <c r="O884" t="str">
        <f>TEXT(TBL_Employees[[#This Row],[Exit Date]],"YYYY")</f>
        <v/>
      </c>
      <c r="P884" s="1" t="s">
        <v>21</v>
      </c>
      <c r="Q884" s="13">
        <f>TBL_Employees[[#This Row],[Annual Salary]]+TBL_Employees[[#This Row],[Annual Salary]]*TBL_Employees[[#This Row],[Bonus %]]</f>
        <v>111404</v>
      </c>
      <c r="R884">
        <f>TBL_Employees[[#This Row],[Annual Salary]]*TBL_Employees[[#This Row],[Bonus %]]</f>
        <v>0</v>
      </c>
      <c r="S884" s="9"/>
    </row>
    <row r="885" spans="1:19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t="str">
        <f>TEXT(TBL_Employees[[#This Row],[Hire Date]],"YYYY")</f>
        <v>2020</v>
      </c>
      <c r="J885" s="1">
        <v>44058</v>
      </c>
      <c r="K885" s="2">
        <v>172007</v>
      </c>
      <c r="L885" s="3">
        <v>0.26</v>
      </c>
      <c r="M885" t="s">
        <v>19</v>
      </c>
      <c r="N885" t="s">
        <v>45</v>
      </c>
      <c r="O885" t="str">
        <f>TEXT(TBL_Employees[[#This Row],[Exit Date]],"YYYY")</f>
        <v/>
      </c>
      <c r="P885" s="1" t="s">
        <v>21</v>
      </c>
      <c r="Q885" s="13">
        <f>TBL_Employees[[#This Row],[Annual Salary]]+TBL_Employees[[#This Row],[Annual Salary]]*TBL_Employees[[#This Row],[Bonus %]]</f>
        <v>216728.82</v>
      </c>
      <c r="R885">
        <f>TBL_Employees[[#This Row],[Annual Salary]]*TBL_Employees[[#This Row],[Bonus %]]</f>
        <v>44721.82</v>
      </c>
      <c r="S885" s="9"/>
    </row>
    <row r="886" spans="1:19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t="str">
        <f>TEXT(TBL_Employees[[#This Row],[Hire Date]],"YYYY")</f>
        <v>2011</v>
      </c>
      <c r="J886" s="1">
        <v>40745</v>
      </c>
      <c r="K886" s="2">
        <v>219474</v>
      </c>
      <c r="L886" s="3">
        <v>0.36</v>
      </c>
      <c r="M886" t="s">
        <v>52</v>
      </c>
      <c r="N886" t="s">
        <v>81</v>
      </c>
      <c r="O886" t="str">
        <f>TEXT(TBL_Employees[[#This Row],[Exit Date]],"YYYY")</f>
        <v/>
      </c>
      <c r="P886" s="1" t="s">
        <v>21</v>
      </c>
      <c r="Q886" s="13">
        <f>TBL_Employees[[#This Row],[Annual Salary]]+TBL_Employees[[#This Row],[Annual Salary]]*TBL_Employees[[#This Row],[Bonus %]]</f>
        <v>298484.64</v>
      </c>
      <c r="R886">
        <f>TBL_Employees[[#This Row],[Annual Salary]]*TBL_Employees[[#This Row],[Bonus %]]</f>
        <v>79010.64</v>
      </c>
      <c r="S886" s="9"/>
    </row>
    <row r="887" spans="1:19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t="str">
        <f>TEXT(TBL_Employees[[#This Row],[Hire Date]],"YYYY")</f>
        <v>2019</v>
      </c>
      <c r="J887" s="1">
        <v>43600</v>
      </c>
      <c r="K887" s="2">
        <v>174415</v>
      </c>
      <c r="L887" s="3">
        <v>0.23</v>
      </c>
      <c r="M887" t="s">
        <v>19</v>
      </c>
      <c r="N887" t="s">
        <v>45</v>
      </c>
      <c r="O887" t="str">
        <f>TEXT(TBL_Employees[[#This Row],[Exit Date]],"YYYY")</f>
        <v/>
      </c>
      <c r="P887" s="1" t="s">
        <v>21</v>
      </c>
      <c r="Q887" s="13">
        <f>TBL_Employees[[#This Row],[Annual Salary]]+TBL_Employees[[#This Row],[Annual Salary]]*TBL_Employees[[#This Row],[Bonus %]]</f>
        <v>214530.45</v>
      </c>
      <c r="R887">
        <f>TBL_Employees[[#This Row],[Annual Salary]]*TBL_Employees[[#This Row],[Bonus %]]</f>
        <v>40115.450000000004</v>
      </c>
      <c r="S887" s="9"/>
    </row>
    <row r="888" spans="1:19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t="str">
        <f>TEXT(TBL_Employees[[#This Row],[Hire Date]],"YYYY")</f>
        <v>2021</v>
      </c>
      <c r="J888" s="1">
        <v>44217</v>
      </c>
      <c r="K888" s="2">
        <v>90333</v>
      </c>
      <c r="L888" s="3">
        <v>0</v>
      </c>
      <c r="M888" t="s">
        <v>52</v>
      </c>
      <c r="N888" t="s">
        <v>66</v>
      </c>
      <c r="O888" t="str">
        <f>TEXT(TBL_Employees[[#This Row],[Exit Date]],"YYYY")</f>
        <v/>
      </c>
      <c r="P888" s="1" t="s">
        <v>21</v>
      </c>
      <c r="Q888" s="13">
        <f>TBL_Employees[[#This Row],[Annual Salary]]+TBL_Employees[[#This Row],[Annual Salary]]*TBL_Employees[[#This Row],[Bonus %]]</f>
        <v>90333</v>
      </c>
      <c r="R888">
        <f>TBL_Employees[[#This Row],[Annual Salary]]*TBL_Employees[[#This Row],[Bonus %]]</f>
        <v>0</v>
      </c>
      <c r="S888" s="9"/>
    </row>
    <row r="889" spans="1:19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t="str">
        <f>TEXT(TBL_Employees[[#This Row],[Hire Date]],"YYYY")</f>
        <v>2021</v>
      </c>
      <c r="J889" s="1">
        <v>44217</v>
      </c>
      <c r="K889" s="2">
        <v>67299</v>
      </c>
      <c r="L889" s="3">
        <v>0</v>
      </c>
      <c r="M889" t="s">
        <v>19</v>
      </c>
      <c r="N889" t="s">
        <v>39</v>
      </c>
      <c r="O889" t="str">
        <f>TEXT(TBL_Employees[[#This Row],[Exit Date]],"YYYY")</f>
        <v/>
      </c>
      <c r="P889" s="1" t="s">
        <v>21</v>
      </c>
      <c r="Q889" s="13">
        <f>TBL_Employees[[#This Row],[Annual Salary]]+TBL_Employees[[#This Row],[Annual Salary]]*TBL_Employees[[#This Row],[Bonus %]]</f>
        <v>67299</v>
      </c>
      <c r="R889">
        <f>TBL_Employees[[#This Row],[Annual Salary]]*TBL_Employees[[#This Row],[Bonus %]]</f>
        <v>0</v>
      </c>
      <c r="S889" s="9"/>
    </row>
    <row r="890" spans="1:19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t="str">
        <f>TEXT(TBL_Employees[[#This Row],[Hire Date]],"YYYY")</f>
        <v>2005</v>
      </c>
      <c r="J890" s="1">
        <v>38406</v>
      </c>
      <c r="K890" s="2">
        <v>45286</v>
      </c>
      <c r="L890" s="3">
        <v>0</v>
      </c>
      <c r="M890" t="s">
        <v>19</v>
      </c>
      <c r="N890" t="s">
        <v>20</v>
      </c>
      <c r="O890" t="str">
        <f>TEXT(TBL_Employees[[#This Row],[Exit Date]],"YYYY")</f>
        <v/>
      </c>
      <c r="P890" s="1" t="s">
        <v>21</v>
      </c>
      <c r="Q890" s="13">
        <f>TBL_Employees[[#This Row],[Annual Salary]]+TBL_Employees[[#This Row],[Annual Salary]]*TBL_Employees[[#This Row],[Bonus %]]</f>
        <v>45286</v>
      </c>
      <c r="R890">
        <f>TBL_Employees[[#This Row],[Annual Salary]]*TBL_Employees[[#This Row],[Bonus %]]</f>
        <v>0</v>
      </c>
      <c r="S890" s="9"/>
    </row>
    <row r="891" spans="1:19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t="str">
        <f>TEXT(TBL_Employees[[#This Row],[Hire Date]],"YYYY")</f>
        <v>2007</v>
      </c>
      <c r="J891" s="1">
        <v>39302</v>
      </c>
      <c r="K891" s="2">
        <v>194723</v>
      </c>
      <c r="L891" s="3">
        <v>0.25</v>
      </c>
      <c r="M891" t="s">
        <v>19</v>
      </c>
      <c r="N891" t="s">
        <v>39</v>
      </c>
      <c r="O891" t="str">
        <f>TEXT(TBL_Employees[[#This Row],[Exit Date]],"YYYY")</f>
        <v/>
      </c>
      <c r="P891" s="1" t="s">
        <v>21</v>
      </c>
      <c r="Q891" s="13">
        <f>TBL_Employees[[#This Row],[Annual Salary]]+TBL_Employees[[#This Row],[Annual Salary]]*TBL_Employees[[#This Row],[Bonus %]]</f>
        <v>243403.75</v>
      </c>
      <c r="R891">
        <f>TBL_Employees[[#This Row],[Annual Salary]]*TBL_Employees[[#This Row],[Bonus %]]</f>
        <v>48680.75</v>
      </c>
      <c r="S891" s="9"/>
    </row>
    <row r="892" spans="1:19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t="str">
        <f>TEXT(TBL_Employees[[#This Row],[Hire Date]],"YYYY")</f>
        <v>2012</v>
      </c>
      <c r="J892" s="1">
        <v>41131</v>
      </c>
      <c r="K892" s="2">
        <v>109850</v>
      </c>
      <c r="L892" s="3">
        <v>7.0000000000000007E-2</v>
      </c>
      <c r="M892" t="s">
        <v>33</v>
      </c>
      <c r="N892" t="s">
        <v>60</v>
      </c>
      <c r="O892" t="str">
        <f>TEXT(TBL_Employees[[#This Row],[Exit Date]],"YYYY")</f>
        <v>2020</v>
      </c>
      <c r="P892" s="1">
        <v>43865</v>
      </c>
      <c r="Q892" s="13">
        <f>TBL_Employees[[#This Row],[Annual Salary]]+TBL_Employees[[#This Row],[Annual Salary]]*TBL_Employees[[#This Row],[Bonus %]]</f>
        <v>117539.5</v>
      </c>
      <c r="R892">
        <f>TBL_Employees[[#This Row],[Annual Salary]]*TBL_Employees[[#This Row],[Bonus %]]</f>
        <v>7689.5000000000009</v>
      </c>
      <c r="S892" s="9"/>
    </row>
    <row r="893" spans="1:19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t="str">
        <f>TEXT(TBL_Employees[[#This Row],[Hire Date]],"YYYY")</f>
        <v>2014</v>
      </c>
      <c r="J893" s="1">
        <v>41748</v>
      </c>
      <c r="K893" s="2">
        <v>45295</v>
      </c>
      <c r="L893" s="3">
        <v>0</v>
      </c>
      <c r="M893" t="s">
        <v>52</v>
      </c>
      <c r="N893" t="s">
        <v>53</v>
      </c>
      <c r="O893" t="str">
        <f>TEXT(TBL_Employees[[#This Row],[Exit Date]],"YYYY")</f>
        <v/>
      </c>
      <c r="P893" s="1" t="s">
        <v>21</v>
      </c>
      <c r="Q893" s="13">
        <f>TBL_Employees[[#This Row],[Annual Salary]]+TBL_Employees[[#This Row],[Annual Salary]]*TBL_Employees[[#This Row],[Bonus %]]</f>
        <v>45295</v>
      </c>
      <c r="R893">
        <f>TBL_Employees[[#This Row],[Annual Salary]]*TBL_Employees[[#This Row],[Bonus %]]</f>
        <v>0</v>
      </c>
      <c r="S893" s="9"/>
    </row>
    <row r="894" spans="1:19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t="str">
        <f>TEXT(TBL_Employees[[#This Row],[Hire Date]],"YYYY")</f>
        <v>2010</v>
      </c>
      <c r="J894" s="1">
        <v>40413</v>
      </c>
      <c r="K894" s="2">
        <v>61310</v>
      </c>
      <c r="L894" s="3">
        <v>0</v>
      </c>
      <c r="M894" t="s">
        <v>19</v>
      </c>
      <c r="N894" t="s">
        <v>39</v>
      </c>
      <c r="O894" t="str">
        <f>TEXT(TBL_Employees[[#This Row],[Exit Date]],"YYYY")</f>
        <v/>
      </c>
      <c r="P894" s="1" t="s">
        <v>21</v>
      </c>
      <c r="Q894" s="13">
        <f>TBL_Employees[[#This Row],[Annual Salary]]+TBL_Employees[[#This Row],[Annual Salary]]*TBL_Employees[[#This Row],[Bonus %]]</f>
        <v>61310</v>
      </c>
      <c r="R894">
        <f>TBL_Employees[[#This Row],[Annual Salary]]*TBL_Employees[[#This Row],[Bonus %]]</f>
        <v>0</v>
      </c>
      <c r="S894" s="9"/>
    </row>
    <row r="895" spans="1:19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t="str">
        <f>TEXT(TBL_Employees[[#This Row],[Hire Date]],"YYYY")</f>
        <v>2016</v>
      </c>
      <c r="J895" s="1">
        <v>42683</v>
      </c>
      <c r="K895" s="2">
        <v>87851</v>
      </c>
      <c r="L895" s="3">
        <v>0</v>
      </c>
      <c r="M895" t="s">
        <v>33</v>
      </c>
      <c r="N895" t="s">
        <v>80</v>
      </c>
      <c r="O895" t="str">
        <f>TEXT(TBL_Employees[[#This Row],[Exit Date]],"YYYY")</f>
        <v/>
      </c>
      <c r="P895" s="1" t="s">
        <v>21</v>
      </c>
      <c r="Q895" s="13">
        <f>TBL_Employees[[#This Row],[Annual Salary]]+TBL_Employees[[#This Row],[Annual Salary]]*TBL_Employees[[#This Row],[Bonus %]]</f>
        <v>87851</v>
      </c>
      <c r="R895">
        <f>TBL_Employees[[#This Row],[Annual Salary]]*TBL_Employees[[#This Row],[Bonus %]]</f>
        <v>0</v>
      </c>
      <c r="S895" s="9"/>
    </row>
    <row r="896" spans="1:19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t="str">
        <f>TEXT(TBL_Employees[[#This Row],[Hire Date]],"YYYY")</f>
        <v>2018</v>
      </c>
      <c r="J896" s="1">
        <v>43171</v>
      </c>
      <c r="K896" s="2">
        <v>47913</v>
      </c>
      <c r="L896" s="3">
        <v>0</v>
      </c>
      <c r="M896" t="s">
        <v>19</v>
      </c>
      <c r="N896" t="s">
        <v>63</v>
      </c>
      <c r="O896" t="str">
        <f>TEXT(TBL_Employees[[#This Row],[Exit Date]],"YYYY")</f>
        <v/>
      </c>
      <c r="P896" s="1" t="s">
        <v>21</v>
      </c>
      <c r="Q896" s="13">
        <f>TBL_Employees[[#This Row],[Annual Salary]]+TBL_Employees[[#This Row],[Annual Salary]]*TBL_Employees[[#This Row],[Bonus %]]</f>
        <v>47913</v>
      </c>
      <c r="R896">
        <f>TBL_Employees[[#This Row],[Annual Salary]]*TBL_Employees[[#This Row],[Bonus %]]</f>
        <v>0</v>
      </c>
      <c r="S896" s="9"/>
    </row>
    <row r="897" spans="1:19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t="str">
        <f>TEXT(TBL_Employees[[#This Row],[Hire Date]],"YYYY")</f>
        <v>2017</v>
      </c>
      <c r="J897" s="1">
        <v>42985</v>
      </c>
      <c r="K897" s="2">
        <v>46727</v>
      </c>
      <c r="L897" s="3">
        <v>0</v>
      </c>
      <c r="M897" t="s">
        <v>19</v>
      </c>
      <c r="N897" t="s">
        <v>29</v>
      </c>
      <c r="O897" t="str">
        <f>TEXT(TBL_Employees[[#This Row],[Exit Date]],"YYYY")</f>
        <v>2018</v>
      </c>
      <c r="P897" s="1">
        <v>43251</v>
      </c>
      <c r="Q897" s="13">
        <f>TBL_Employees[[#This Row],[Annual Salary]]+TBL_Employees[[#This Row],[Annual Salary]]*TBL_Employees[[#This Row],[Bonus %]]</f>
        <v>46727</v>
      </c>
      <c r="R897">
        <f>TBL_Employees[[#This Row],[Annual Salary]]*TBL_Employees[[#This Row],[Bonus %]]</f>
        <v>0</v>
      </c>
      <c r="S897" s="9"/>
    </row>
    <row r="898" spans="1:19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t="str">
        <f>TEXT(TBL_Employees[[#This Row],[Hire Date]],"YYYY")</f>
        <v>2021</v>
      </c>
      <c r="J898" s="1">
        <v>44302</v>
      </c>
      <c r="K898" s="2">
        <v>133400</v>
      </c>
      <c r="L898" s="3">
        <v>0.11</v>
      </c>
      <c r="M898" t="s">
        <v>19</v>
      </c>
      <c r="N898" t="s">
        <v>39</v>
      </c>
      <c r="O898" t="str">
        <f>TEXT(TBL_Employees[[#This Row],[Exit Date]],"YYYY")</f>
        <v/>
      </c>
      <c r="P898" s="1" t="s">
        <v>21</v>
      </c>
      <c r="Q898" s="13">
        <f>TBL_Employees[[#This Row],[Annual Salary]]+TBL_Employees[[#This Row],[Annual Salary]]*TBL_Employees[[#This Row],[Bonus %]]</f>
        <v>148074</v>
      </c>
      <c r="R898">
        <f>TBL_Employees[[#This Row],[Annual Salary]]*TBL_Employees[[#This Row],[Bonus %]]</f>
        <v>14674</v>
      </c>
      <c r="S898" s="9"/>
    </row>
    <row r="899" spans="1:19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t="str">
        <f>TEXT(TBL_Employees[[#This Row],[Hire Date]],"YYYY")</f>
        <v>2020</v>
      </c>
      <c r="J899" s="1">
        <v>43943</v>
      </c>
      <c r="K899" s="2">
        <v>90535</v>
      </c>
      <c r="L899" s="3">
        <v>0</v>
      </c>
      <c r="M899" t="s">
        <v>19</v>
      </c>
      <c r="N899" t="s">
        <v>45</v>
      </c>
      <c r="O899" t="str">
        <f>TEXT(TBL_Employees[[#This Row],[Exit Date]],"YYYY")</f>
        <v/>
      </c>
      <c r="P899" s="1" t="s">
        <v>21</v>
      </c>
      <c r="Q899" s="13">
        <f>TBL_Employees[[#This Row],[Annual Salary]]+TBL_Employees[[#This Row],[Annual Salary]]*TBL_Employees[[#This Row],[Bonus %]]</f>
        <v>90535</v>
      </c>
      <c r="R899">
        <f>TBL_Employees[[#This Row],[Annual Salary]]*TBL_Employees[[#This Row],[Bonus %]]</f>
        <v>0</v>
      </c>
      <c r="S899" s="9"/>
    </row>
    <row r="900" spans="1:19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t="str">
        <f>TEXT(TBL_Employees[[#This Row],[Hire Date]],"YYYY")</f>
        <v>2006</v>
      </c>
      <c r="J900" s="1">
        <v>38909</v>
      </c>
      <c r="K900" s="2">
        <v>93343</v>
      </c>
      <c r="L900" s="3">
        <v>0</v>
      </c>
      <c r="M900" t="s">
        <v>33</v>
      </c>
      <c r="N900" t="s">
        <v>80</v>
      </c>
      <c r="O900" t="str">
        <f>TEXT(TBL_Employees[[#This Row],[Exit Date]],"YYYY")</f>
        <v/>
      </c>
      <c r="P900" s="1" t="s">
        <v>21</v>
      </c>
      <c r="Q900" s="13">
        <f>TBL_Employees[[#This Row],[Annual Salary]]+TBL_Employees[[#This Row],[Annual Salary]]*TBL_Employees[[#This Row],[Bonus %]]</f>
        <v>93343</v>
      </c>
      <c r="R900">
        <f>TBL_Employees[[#This Row],[Annual Salary]]*TBL_Employees[[#This Row],[Bonus %]]</f>
        <v>0</v>
      </c>
      <c r="S900" s="9"/>
    </row>
    <row r="901" spans="1:19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t="str">
        <f>TEXT(TBL_Employees[[#This Row],[Hire Date]],"YYYY")</f>
        <v>2006</v>
      </c>
      <c r="J901" s="1">
        <v>38771</v>
      </c>
      <c r="K901" s="2">
        <v>63705</v>
      </c>
      <c r="L901" s="3">
        <v>0</v>
      </c>
      <c r="M901" t="s">
        <v>19</v>
      </c>
      <c r="N901" t="s">
        <v>45</v>
      </c>
      <c r="O901" t="str">
        <f>TEXT(TBL_Employees[[#This Row],[Exit Date]],"YYYY")</f>
        <v/>
      </c>
      <c r="P901" s="1" t="s">
        <v>21</v>
      </c>
      <c r="Q901" s="13">
        <f>TBL_Employees[[#This Row],[Annual Salary]]+TBL_Employees[[#This Row],[Annual Salary]]*TBL_Employees[[#This Row],[Bonus %]]</f>
        <v>63705</v>
      </c>
      <c r="R901">
        <f>TBL_Employees[[#This Row],[Annual Salary]]*TBL_Employees[[#This Row],[Bonus %]]</f>
        <v>0</v>
      </c>
      <c r="S901" s="9"/>
    </row>
    <row r="902" spans="1:19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t="str">
        <f>TEXT(TBL_Employees[[#This Row],[Hire Date]],"YYYY")</f>
        <v>2000</v>
      </c>
      <c r="J902" s="1">
        <v>36584</v>
      </c>
      <c r="K902" s="2">
        <v>258081</v>
      </c>
      <c r="L902" s="3">
        <v>0.3</v>
      </c>
      <c r="M902" t="s">
        <v>19</v>
      </c>
      <c r="N902" t="s">
        <v>20</v>
      </c>
      <c r="O902" t="str">
        <f>TEXT(TBL_Employees[[#This Row],[Exit Date]],"YYYY")</f>
        <v/>
      </c>
      <c r="P902" s="1" t="s">
        <v>21</v>
      </c>
      <c r="Q902" s="13">
        <f>TBL_Employees[[#This Row],[Annual Salary]]+TBL_Employees[[#This Row],[Annual Salary]]*TBL_Employees[[#This Row],[Bonus %]]</f>
        <v>335505.3</v>
      </c>
      <c r="R902">
        <f>TBL_Employees[[#This Row],[Annual Salary]]*TBL_Employees[[#This Row],[Bonus %]]</f>
        <v>77424.3</v>
      </c>
      <c r="S902" s="9"/>
    </row>
    <row r="903" spans="1:19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t="str">
        <f>TEXT(TBL_Employees[[#This Row],[Hire Date]],"YYYY")</f>
        <v>2020</v>
      </c>
      <c r="J903" s="1">
        <v>44095</v>
      </c>
      <c r="K903" s="2">
        <v>54654</v>
      </c>
      <c r="L903" s="3">
        <v>0</v>
      </c>
      <c r="M903" t="s">
        <v>19</v>
      </c>
      <c r="N903" t="s">
        <v>39</v>
      </c>
      <c r="O903" t="str">
        <f>TEXT(TBL_Employees[[#This Row],[Exit Date]],"YYYY")</f>
        <v/>
      </c>
      <c r="P903" s="1" t="s">
        <v>21</v>
      </c>
      <c r="Q903" s="13">
        <f>TBL_Employees[[#This Row],[Annual Salary]]+TBL_Employees[[#This Row],[Annual Salary]]*TBL_Employees[[#This Row],[Bonus %]]</f>
        <v>54654</v>
      </c>
      <c r="R903">
        <f>TBL_Employees[[#This Row],[Annual Salary]]*TBL_Employees[[#This Row],[Bonus %]]</f>
        <v>0</v>
      </c>
      <c r="S903" s="9"/>
    </row>
    <row r="904" spans="1:19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t="str">
        <f>TEXT(TBL_Employees[[#This Row],[Hire Date]],"YYYY")</f>
        <v>1998</v>
      </c>
      <c r="J904" s="1">
        <v>36062</v>
      </c>
      <c r="K904" s="2">
        <v>58006</v>
      </c>
      <c r="L904" s="3">
        <v>0</v>
      </c>
      <c r="M904" t="s">
        <v>19</v>
      </c>
      <c r="N904" t="s">
        <v>63</v>
      </c>
      <c r="O904" t="str">
        <f>TEXT(TBL_Employees[[#This Row],[Exit Date]],"YYYY")</f>
        <v/>
      </c>
      <c r="P904" s="1" t="s">
        <v>21</v>
      </c>
      <c r="Q904" s="13">
        <f>TBL_Employees[[#This Row],[Annual Salary]]+TBL_Employees[[#This Row],[Annual Salary]]*TBL_Employees[[#This Row],[Bonus %]]</f>
        <v>58006</v>
      </c>
      <c r="R904">
        <f>TBL_Employees[[#This Row],[Annual Salary]]*TBL_Employees[[#This Row],[Bonus %]]</f>
        <v>0</v>
      </c>
      <c r="S904" s="9"/>
    </row>
    <row r="905" spans="1:19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t="str">
        <f>TEXT(TBL_Employees[[#This Row],[Hire Date]],"YYYY")</f>
        <v>2011</v>
      </c>
      <c r="J905" s="1">
        <v>40620</v>
      </c>
      <c r="K905" s="2">
        <v>150034</v>
      </c>
      <c r="L905" s="3">
        <v>0.12</v>
      </c>
      <c r="M905" t="s">
        <v>33</v>
      </c>
      <c r="N905" t="s">
        <v>60</v>
      </c>
      <c r="O905" t="str">
        <f>TEXT(TBL_Employees[[#This Row],[Exit Date]],"YYYY")</f>
        <v/>
      </c>
      <c r="P905" s="1" t="s">
        <v>21</v>
      </c>
      <c r="Q905" s="13">
        <f>TBL_Employees[[#This Row],[Annual Salary]]+TBL_Employees[[#This Row],[Annual Salary]]*TBL_Employees[[#This Row],[Bonus %]]</f>
        <v>168038.08</v>
      </c>
      <c r="R905">
        <f>TBL_Employees[[#This Row],[Annual Salary]]*TBL_Employees[[#This Row],[Bonus %]]</f>
        <v>18004.079999999998</v>
      </c>
      <c r="S905" s="9"/>
    </row>
    <row r="906" spans="1:19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t="str">
        <f>TEXT(TBL_Employees[[#This Row],[Hire Date]],"YYYY")</f>
        <v>2007</v>
      </c>
      <c r="J906" s="1">
        <v>39232</v>
      </c>
      <c r="K906" s="2">
        <v>198562</v>
      </c>
      <c r="L906" s="3">
        <v>0.22</v>
      </c>
      <c r="M906" t="s">
        <v>19</v>
      </c>
      <c r="N906" t="s">
        <v>63</v>
      </c>
      <c r="O906" t="str">
        <f>TEXT(TBL_Employees[[#This Row],[Exit Date]],"YYYY")</f>
        <v/>
      </c>
      <c r="P906" s="1" t="s">
        <v>21</v>
      </c>
      <c r="Q906" s="13">
        <f>TBL_Employees[[#This Row],[Annual Salary]]+TBL_Employees[[#This Row],[Annual Salary]]*TBL_Employees[[#This Row],[Bonus %]]</f>
        <v>242245.64</v>
      </c>
      <c r="R906">
        <f>TBL_Employees[[#This Row],[Annual Salary]]*TBL_Employees[[#This Row],[Bonus %]]</f>
        <v>43683.64</v>
      </c>
      <c r="S906" s="9"/>
    </row>
    <row r="907" spans="1:19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t="str">
        <f>TEXT(TBL_Employees[[#This Row],[Hire Date]],"YYYY")</f>
        <v>2009</v>
      </c>
      <c r="J907" s="1">
        <v>39960</v>
      </c>
      <c r="K907" s="2">
        <v>62411</v>
      </c>
      <c r="L907" s="3">
        <v>0</v>
      </c>
      <c r="M907" t="s">
        <v>19</v>
      </c>
      <c r="N907" t="s">
        <v>45</v>
      </c>
      <c r="O907" t="str">
        <f>TEXT(TBL_Employees[[#This Row],[Exit Date]],"YYYY")</f>
        <v>2021</v>
      </c>
      <c r="P907" s="1">
        <v>44422</v>
      </c>
      <c r="Q907" s="13">
        <f>TBL_Employees[[#This Row],[Annual Salary]]+TBL_Employees[[#This Row],[Annual Salary]]*TBL_Employees[[#This Row],[Bonus %]]</f>
        <v>62411</v>
      </c>
      <c r="R907">
        <f>TBL_Employees[[#This Row],[Annual Salary]]*TBL_Employees[[#This Row],[Bonus %]]</f>
        <v>0</v>
      </c>
      <c r="S907" s="9"/>
    </row>
    <row r="908" spans="1:19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t="str">
        <f>TEXT(TBL_Employees[[#This Row],[Hire Date]],"YYYY")</f>
        <v>1992</v>
      </c>
      <c r="J908" s="1">
        <v>33612</v>
      </c>
      <c r="K908" s="2">
        <v>111299</v>
      </c>
      <c r="L908" s="3">
        <v>0.12</v>
      </c>
      <c r="M908" t="s">
        <v>19</v>
      </c>
      <c r="N908" t="s">
        <v>45</v>
      </c>
      <c r="O908" t="str">
        <f>TEXT(TBL_Employees[[#This Row],[Exit Date]],"YYYY")</f>
        <v/>
      </c>
      <c r="P908" s="1" t="s">
        <v>21</v>
      </c>
      <c r="Q908" s="13">
        <f>TBL_Employees[[#This Row],[Annual Salary]]+TBL_Employees[[#This Row],[Annual Salary]]*TBL_Employees[[#This Row],[Bonus %]]</f>
        <v>124654.88</v>
      </c>
      <c r="R908">
        <f>TBL_Employees[[#This Row],[Annual Salary]]*TBL_Employees[[#This Row],[Bonus %]]</f>
        <v>13355.88</v>
      </c>
      <c r="S908" s="9"/>
    </row>
    <row r="909" spans="1:19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t="str">
        <f>TEXT(TBL_Employees[[#This Row],[Hire Date]],"YYYY")</f>
        <v>2019</v>
      </c>
      <c r="J909" s="1">
        <v>43659</v>
      </c>
      <c r="K909" s="2">
        <v>41545</v>
      </c>
      <c r="L909" s="3">
        <v>0</v>
      </c>
      <c r="M909" t="s">
        <v>19</v>
      </c>
      <c r="N909" t="s">
        <v>45</v>
      </c>
      <c r="O909" t="str">
        <f>TEXT(TBL_Employees[[#This Row],[Exit Date]],"YYYY")</f>
        <v/>
      </c>
      <c r="P909" s="1" t="s">
        <v>21</v>
      </c>
      <c r="Q909" s="13">
        <f>TBL_Employees[[#This Row],[Annual Salary]]+TBL_Employees[[#This Row],[Annual Salary]]*TBL_Employees[[#This Row],[Bonus %]]</f>
        <v>41545</v>
      </c>
      <c r="R909">
        <f>TBL_Employees[[#This Row],[Annual Salary]]*TBL_Employees[[#This Row],[Bonus %]]</f>
        <v>0</v>
      </c>
      <c r="S909" s="9"/>
    </row>
    <row r="910" spans="1:19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t="str">
        <f>TEXT(TBL_Employees[[#This Row],[Hire Date]],"YYYY")</f>
        <v>2019</v>
      </c>
      <c r="J910" s="1">
        <v>43569</v>
      </c>
      <c r="K910" s="2">
        <v>74467</v>
      </c>
      <c r="L910" s="3">
        <v>0</v>
      </c>
      <c r="M910" t="s">
        <v>19</v>
      </c>
      <c r="N910" t="s">
        <v>29</v>
      </c>
      <c r="O910" t="str">
        <f>TEXT(TBL_Employees[[#This Row],[Exit Date]],"YYYY")</f>
        <v>2021</v>
      </c>
      <c r="P910" s="1">
        <v>44211</v>
      </c>
      <c r="Q910" s="13">
        <f>TBL_Employees[[#This Row],[Annual Salary]]+TBL_Employees[[#This Row],[Annual Salary]]*TBL_Employees[[#This Row],[Bonus %]]</f>
        <v>74467</v>
      </c>
      <c r="R910">
        <f>TBL_Employees[[#This Row],[Annual Salary]]*TBL_Employees[[#This Row],[Bonus %]]</f>
        <v>0</v>
      </c>
      <c r="S910" s="9"/>
    </row>
    <row r="911" spans="1:19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t="str">
        <f>TEXT(TBL_Employees[[#This Row],[Hire Date]],"YYYY")</f>
        <v>2002</v>
      </c>
      <c r="J911" s="1">
        <v>37296</v>
      </c>
      <c r="K911" s="2">
        <v>117545</v>
      </c>
      <c r="L911" s="3">
        <v>0.06</v>
      </c>
      <c r="M911" t="s">
        <v>19</v>
      </c>
      <c r="N911" t="s">
        <v>39</v>
      </c>
      <c r="O911" t="str">
        <f>TEXT(TBL_Employees[[#This Row],[Exit Date]],"YYYY")</f>
        <v/>
      </c>
      <c r="P911" s="1" t="s">
        <v>21</v>
      </c>
      <c r="Q911" s="13">
        <f>TBL_Employees[[#This Row],[Annual Salary]]+TBL_Employees[[#This Row],[Annual Salary]]*TBL_Employees[[#This Row],[Bonus %]]</f>
        <v>124597.7</v>
      </c>
      <c r="R911">
        <f>TBL_Employees[[#This Row],[Annual Salary]]*TBL_Employees[[#This Row],[Bonus %]]</f>
        <v>7052.7</v>
      </c>
      <c r="S911" s="9"/>
    </row>
    <row r="912" spans="1:19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t="str">
        <f>TEXT(TBL_Employees[[#This Row],[Hire Date]],"YYYY")</f>
        <v>2012</v>
      </c>
      <c r="J912" s="1">
        <v>40983</v>
      </c>
      <c r="K912" s="2">
        <v>117226</v>
      </c>
      <c r="L912" s="3">
        <v>0.08</v>
      </c>
      <c r="M912" t="s">
        <v>19</v>
      </c>
      <c r="N912" t="s">
        <v>39</v>
      </c>
      <c r="O912" t="str">
        <f>TEXT(TBL_Employees[[#This Row],[Exit Date]],"YYYY")</f>
        <v/>
      </c>
      <c r="P912" s="1" t="s">
        <v>21</v>
      </c>
      <c r="Q912" s="13">
        <f>TBL_Employees[[#This Row],[Annual Salary]]+TBL_Employees[[#This Row],[Annual Salary]]*TBL_Employees[[#This Row],[Bonus %]]</f>
        <v>126604.08</v>
      </c>
      <c r="R912">
        <f>TBL_Employees[[#This Row],[Annual Salary]]*TBL_Employees[[#This Row],[Bonus %]]</f>
        <v>9378.08</v>
      </c>
      <c r="S912" s="9"/>
    </row>
    <row r="913" spans="1:19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t="str">
        <f>TEXT(TBL_Employees[[#This Row],[Hire Date]],"YYYY")</f>
        <v>2019</v>
      </c>
      <c r="J913" s="1">
        <v>43489</v>
      </c>
      <c r="K913" s="2">
        <v>55767</v>
      </c>
      <c r="L913" s="3">
        <v>0</v>
      </c>
      <c r="M913" t="s">
        <v>19</v>
      </c>
      <c r="N913" t="s">
        <v>39</v>
      </c>
      <c r="O913" t="str">
        <f>TEXT(TBL_Employees[[#This Row],[Exit Date]],"YYYY")</f>
        <v/>
      </c>
      <c r="P913" s="1" t="s">
        <v>21</v>
      </c>
      <c r="Q913" s="13">
        <f>TBL_Employees[[#This Row],[Annual Salary]]+TBL_Employees[[#This Row],[Annual Salary]]*TBL_Employees[[#This Row],[Bonus %]]</f>
        <v>55767</v>
      </c>
      <c r="R913">
        <f>TBL_Employees[[#This Row],[Annual Salary]]*TBL_Employees[[#This Row],[Bonus %]]</f>
        <v>0</v>
      </c>
      <c r="S913" s="9"/>
    </row>
    <row r="914" spans="1:19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t="str">
        <f>TEXT(TBL_Employees[[#This Row],[Hire Date]],"YYYY")</f>
        <v>2016</v>
      </c>
      <c r="J914" s="1">
        <v>42691</v>
      </c>
      <c r="K914" s="2">
        <v>60930</v>
      </c>
      <c r="L914" s="3">
        <v>0</v>
      </c>
      <c r="M914" t="s">
        <v>19</v>
      </c>
      <c r="N914" t="s">
        <v>25</v>
      </c>
      <c r="O914" t="str">
        <f>TEXT(TBL_Employees[[#This Row],[Exit Date]],"YYYY")</f>
        <v/>
      </c>
      <c r="P914" s="1" t="s">
        <v>21</v>
      </c>
      <c r="Q914" s="13">
        <f>TBL_Employees[[#This Row],[Annual Salary]]+TBL_Employees[[#This Row],[Annual Salary]]*TBL_Employees[[#This Row],[Bonus %]]</f>
        <v>60930</v>
      </c>
      <c r="R914">
        <f>TBL_Employees[[#This Row],[Annual Salary]]*TBL_Employees[[#This Row],[Bonus %]]</f>
        <v>0</v>
      </c>
      <c r="S914" s="9"/>
    </row>
    <row r="915" spans="1:19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t="str">
        <f>TEXT(TBL_Employees[[#This Row],[Hire Date]],"YYYY")</f>
        <v>2018</v>
      </c>
      <c r="J915" s="1">
        <v>43397</v>
      </c>
      <c r="K915" s="2">
        <v>154973</v>
      </c>
      <c r="L915" s="3">
        <v>0.28999999999999998</v>
      </c>
      <c r="M915" t="s">
        <v>52</v>
      </c>
      <c r="N915" t="s">
        <v>53</v>
      </c>
      <c r="O915" t="str">
        <f>TEXT(TBL_Employees[[#This Row],[Exit Date]],"YYYY")</f>
        <v/>
      </c>
      <c r="P915" s="1" t="s">
        <v>21</v>
      </c>
      <c r="Q915" s="13">
        <f>TBL_Employees[[#This Row],[Annual Salary]]+TBL_Employees[[#This Row],[Annual Salary]]*TBL_Employees[[#This Row],[Bonus %]]</f>
        <v>199915.16999999998</v>
      </c>
      <c r="R915">
        <f>TBL_Employees[[#This Row],[Annual Salary]]*TBL_Employees[[#This Row],[Bonus %]]</f>
        <v>44942.17</v>
      </c>
      <c r="S915" s="9"/>
    </row>
    <row r="916" spans="1:19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t="str">
        <f>TEXT(TBL_Employees[[#This Row],[Hire Date]],"YYYY")</f>
        <v>2017</v>
      </c>
      <c r="J916" s="1">
        <v>43029</v>
      </c>
      <c r="K916" s="2">
        <v>69332</v>
      </c>
      <c r="L916" s="3">
        <v>0</v>
      </c>
      <c r="M916" t="s">
        <v>19</v>
      </c>
      <c r="N916" t="s">
        <v>29</v>
      </c>
      <c r="O916" t="str">
        <f>TEXT(TBL_Employees[[#This Row],[Exit Date]],"YYYY")</f>
        <v/>
      </c>
      <c r="P916" s="1" t="s">
        <v>21</v>
      </c>
      <c r="Q916" s="13">
        <f>TBL_Employees[[#This Row],[Annual Salary]]+TBL_Employees[[#This Row],[Annual Salary]]*TBL_Employees[[#This Row],[Bonus %]]</f>
        <v>69332</v>
      </c>
      <c r="R916">
        <f>TBL_Employees[[#This Row],[Annual Salary]]*TBL_Employees[[#This Row],[Bonus %]]</f>
        <v>0</v>
      </c>
      <c r="S916" s="9"/>
    </row>
    <row r="917" spans="1:19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t="str">
        <f>TEXT(TBL_Employees[[#This Row],[Hire Date]],"YYYY")</f>
        <v>2001</v>
      </c>
      <c r="J917" s="1">
        <v>36990</v>
      </c>
      <c r="K917" s="2">
        <v>119699</v>
      </c>
      <c r="L917" s="3">
        <v>0</v>
      </c>
      <c r="M917" t="s">
        <v>33</v>
      </c>
      <c r="N917" t="s">
        <v>74</v>
      </c>
      <c r="O917" t="str">
        <f>TEXT(TBL_Employees[[#This Row],[Exit Date]],"YYYY")</f>
        <v/>
      </c>
      <c r="P917" s="1" t="s">
        <v>21</v>
      </c>
      <c r="Q917" s="13">
        <f>TBL_Employees[[#This Row],[Annual Salary]]+TBL_Employees[[#This Row],[Annual Salary]]*TBL_Employees[[#This Row],[Bonus %]]</f>
        <v>119699</v>
      </c>
      <c r="R917">
        <f>TBL_Employees[[#This Row],[Annual Salary]]*TBL_Employees[[#This Row],[Bonus %]]</f>
        <v>0</v>
      </c>
      <c r="S917" s="9"/>
    </row>
    <row r="918" spans="1:19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t="str">
        <f>TEXT(TBL_Employees[[#This Row],[Hire Date]],"YYYY")</f>
        <v>2020</v>
      </c>
      <c r="J918" s="1">
        <v>44094</v>
      </c>
      <c r="K918" s="2">
        <v>198176</v>
      </c>
      <c r="L918" s="3">
        <v>0.17</v>
      </c>
      <c r="M918" t="s">
        <v>52</v>
      </c>
      <c r="N918" t="s">
        <v>81</v>
      </c>
      <c r="O918" t="str">
        <f>TEXT(TBL_Employees[[#This Row],[Exit Date]],"YYYY")</f>
        <v/>
      </c>
      <c r="P918" s="1" t="s">
        <v>21</v>
      </c>
      <c r="Q918" s="13">
        <f>TBL_Employees[[#This Row],[Annual Salary]]+TBL_Employees[[#This Row],[Annual Salary]]*TBL_Employees[[#This Row],[Bonus %]]</f>
        <v>231865.92</v>
      </c>
      <c r="R918">
        <f>TBL_Employees[[#This Row],[Annual Salary]]*TBL_Employees[[#This Row],[Bonus %]]</f>
        <v>33689.920000000006</v>
      </c>
      <c r="S918" s="9"/>
    </row>
    <row r="919" spans="1:19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t="str">
        <f>TEXT(TBL_Employees[[#This Row],[Hire Date]],"YYYY")</f>
        <v>2012</v>
      </c>
      <c r="J919" s="1">
        <v>41127</v>
      </c>
      <c r="K919" s="2">
        <v>58586</v>
      </c>
      <c r="L919" s="3">
        <v>0</v>
      </c>
      <c r="M919" t="s">
        <v>52</v>
      </c>
      <c r="N919" t="s">
        <v>53</v>
      </c>
      <c r="O919" t="str">
        <f>TEXT(TBL_Employees[[#This Row],[Exit Date]],"YYYY")</f>
        <v/>
      </c>
      <c r="P919" s="1" t="s">
        <v>21</v>
      </c>
      <c r="Q919" s="13">
        <f>TBL_Employees[[#This Row],[Annual Salary]]+TBL_Employees[[#This Row],[Annual Salary]]*TBL_Employees[[#This Row],[Bonus %]]</f>
        <v>58586</v>
      </c>
      <c r="R919">
        <f>TBL_Employees[[#This Row],[Annual Salary]]*TBL_Employees[[#This Row],[Bonus %]]</f>
        <v>0</v>
      </c>
      <c r="S919" s="9"/>
    </row>
    <row r="920" spans="1:19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t="str">
        <f>TEXT(TBL_Employees[[#This Row],[Hire Date]],"YYYY")</f>
        <v>2011</v>
      </c>
      <c r="J920" s="1">
        <v>40875</v>
      </c>
      <c r="K920" s="2">
        <v>74010</v>
      </c>
      <c r="L920" s="3">
        <v>0</v>
      </c>
      <c r="M920" t="s">
        <v>19</v>
      </c>
      <c r="N920" t="s">
        <v>20</v>
      </c>
      <c r="O920" t="str">
        <f>TEXT(TBL_Employees[[#This Row],[Exit Date]],"YYYY")</f>
        <v/>
      </c>
      <c r="P920" s="1" t="s">
        <v>21</v>
      </c>
      <c r="Q920" s="13">
        <f>TBL_Employees[[#This Row],[Annual Salary]]+TBL_Employees[[#This Row],[Annual Salary]]*TBL_Employees[[#This Row],[Bonus %]]</f>
        <v>74010</v>
      </c>
      <c r="R920">
        <f>TBL_Employees[[#This Row],[Annual Salary]]*TBL_Employees[[#This Row],[Bonus %]]</f>
        <v>0</v>
      </c>
      <c r="S920" s="9"/>
    </row>
    <row r="921" spans="1:19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t="str">
        <f>TEXT(TBL_Employees[[#This Row],[Hire Date]],"YYYY")</f>
        <v>2020</v>
      </c>
      <c r="J921" s="1">
        <v>43864</v>
      </c>
      <c r="K921" s="2">
        <v>96598</v>
      </c>
      <c r="L921" s="3">
        <v>0</v>
      </c>
      <c r="M921" t="s">
        <v>19</v>
      </c>
      <c r="N921" t="s">
        <v>39</v>
      </c>
      <c r="O921" t="str">
        <f>TEXT(TBL_Employees[[#This Row],[Exit Date]],"YYYY")</f>
        <v/>
      </c>
      <c r="P921" s="1" t="s">
        <v>21</v>
      </c>
      <c r="Q921" s="13">
        <f>TBL_Employees[[#This Row],[Annual Salary]]+TBL_Employees[[#This Row],[Annual Salary]]*TBL_Employees[[#This Row],[Bonus %]]</f>
        <v>96598</v>
      </c>
      <c r="R921">
        <f>TBL_Employees[[#This Row],[Annual Salary]]*TBL_Employees[[#This Row],[Bonus %]]</f>
        <v>0</v>
      </c>
      <c r="S921" s="9"/>
    </row>
    <row r="922" spans="1:19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t="str">
        <f>TEXT(TBL_Employees[[#This Row],[Hire Date]],"YYYY")</f>
        <v>2003</v>
      </c>
      <c r="J922" s="1">
        <v>37762</v>
      </c>
      <c r="K922" s="2">
        <v>106444</v>
      </c>
      <c r="L922" s="3">
        <v>0.05</v>
      </c>
      <c r="M922" t="s">
        <v>19</v>
      </c>
      <c r="N922" t="s">
        <v>39</v>
      </c>
      <c r="O922" t="str">
        <f>TEXT(TBL_Employees[[#This Row],[Exit Date]],"YYYY")</f>
        <v/>
      </c>
      <c r="P922" s="1" t="s">
        <v>21</v>
      </c>
      <c r="Q922" s="13">
        <f>TBL_Employees[[#This Row],[Annual Salary]]+TBL_Employees[[#This Row],[Annual Salary]]*TBL_Employees[[#This Row],[Bonus %]]</f>
        <v>111766.2</v>
      </c>
      <c r="R922">
        <f>TBL_Employees[[#This Row],[Annual Salary]]*TBL_Employees[[#This Row],[Bonus %]]</f>
        <v>5322.2000000000007</v>
      </c>
      <c r="S922" s="9"/>
    </row>
    <row r="923" spans="1:19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t="str">
        <f>TEXT(TBL_Employees[[#This Row],[Hire Date]],"YYYY")</f>
        <v>2017</v>
      </c>
      <c r="J923" s="1">
        <v>42957</v>
      </c>
      <c r="K923" s="2">
        <v>156931</v>
      </c>
      <c r="L923" s="3">
        <v>0.28000000000000003</v>
      </c>
      <c r="M923" t="s">
        <v>19</v>
      </c>
      <c r="N923" t="s">
        <v>63</v>
      </c>
      <c r="O923" t="str">
        <f>TEXT(TBL_Employees[[#This Row],[Exit Date]],"YYYY")</f>
        <v/>
      </c>
      <c r="P923" s="1" t="s">
        <v>21</v>
      </c>
      <c r="Q923" s="13">
        <f>TBL_Employees[[#This Row],[Annual Salary]]+TBL_Employees[[#This Row],[Annual Salary]]*TBL_Employees[[#This Row],[Bonus %]]</f>
        <v>200871.67999999999</v>
      </c>
      <c r="R923">
        <f>TBL_Employees[[#This Row],[Annual Salary]]*TBL_Employees[[#This Row],[Bonus %]]</f>
        <v>43940.680000000008</v>
      </c>
      <c r="S923" s="9"/>
    </row>
    <row r="924" spans="1:19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t="str">
        <f>TEXT(TBL_Employees[[#This Row],[Hire Date]],"YYYY")</f>
        <v>2014</v>
      </c>
      <c r="J924" s="1">
        <v>41928</v>
      </c>
      <c r="K924" s="2">
        <v>171360</v>
      </c>
      <c r="L924" s="3">
        <v>0.23</v>
      </c>
      <c r="M924" t="s">
        <v>52</v>
      </c>
      <c r="N924" t="s">
        <v>81</v>
      </c>
      <c r="O924" t="str">
        <f>TEXT(TBL_Employees[[#This Row],[Exit Date]],"YYYY")</f>
        <v/>
      </c>
      <c r="P924" s="1" t="s">
        <v>21</v>
      </c>
      <c r="Q924" s="13">
        <f>TBL_Employees[[#This Row],[Annual Salary]]+TBL_Employees[[#This Row],[Annual Salary]]*TBL_Employees[[#This Row],[Bonus %]]</f>
        <v>210772.8</v>
      </c>
      <c r="R924">
        <f>TBL_Employees[[#This Row],[Annual Salary]]*TBL_Employees[[#This Row],[Bonus %]]</f>
        <v>39412.800000000003</v>
      </c>
      <c r="S924" s="9"/>
    </row>
    <row r="925" spans="1:19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t="str">
        <f>TEXT(TBL_Employees[[#This Row],[Hire Date]],"YYYY")</f>
        <v>2009</v>
      </c>
      <c r="J925" s="1">
        <v>39908</v>
      </c>
      <c r="K925" s="2">
        <v>64505</v>
      </c>
      <c r="L925" s="3">
        <v>0</v>
      </c>
      <c r="M925" t="s">
        <v>19</v>
      </c>
      <c r="N925" t="s">
        <v>45</v>
      </c>
      <c r="O925" t="str">
        <f>TEXT(TBL_Employees[[#This Row],[Exit Date]],"YYYY")</f>
        <v/>
      </c>
      <c r="P925" s="1" t="s">
        <v>21</v>
      </c>
      <c r="Q925" s="13">
        <f>TBL_Employees[[#This Row],[Annual Salary]]+TBL_Employees[[#This Row],[Annual Salary]]*TBL_Employees[[#This Row],[Bonus %]]</f>
        <v>64505</v>
      </c>
      <c r="R925">
        <f>TBL_Employees[[#This Row],[Annual Salary]]*TBL_Employees[[#This Row],[Bonus %]]</f>
        <v>0</v>
      </c>
      <c r="S925" s="9"/>
    </row>
    <row r="926" spans="1:19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t="str">
        <f>TEXT(TBL_Employees[[#This Row],[Hire Date]],"YYYY")</f>
        <v>2021</v>
      </c>
      <c r="J926" s="1">
        <v>44478</v>
      </c>
      <c r="K926" s="2">
        <v>102298</v>
      </c>
      <c r="L926" s="3">
        <v>0.13</v>
      </c>
      <c r="M926" t="s">
        <v>52</v>
      </c>
      <c r="N926" t="s">
        <v>66</v>
      </c>
      <c r="O926" t="str">
        <f>TEXT(TBL_Employees[[#This Row],[Exit Date]],"YYYY")</f>
        <v/>
      </c>
      <c r="P926" s="1" t="s">
        <v>21</v>
      </c>
      <c r="Q926" s="13">
        <f>TBL_Employees[[#This Row],[Annual Salary]]+TBL_Employees[[#This Row],[Annual Salary]]*TBL_Employees[[#This Row],[Bonus %]]</f>
        <v>115596.74</v>
      </c>
      <c r="R926">
        <f>TBL_Employees[[#This Row],[Annual Salary]]*TBL_Employees[[#This Row],[Bonus %]]</f>
        <v>13298.74</v>
      </c>
      <c r="S926" s="9"/>
    </row>
    <row r="927" spans="1:19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t="str">
        <f>TEXT(TBL_Employees[[#This Row],[Hire Date]],"YYYY")</f>
        <v>2019</v>
      </c>
      <c r="J927" s="1">
        <v>43721</v>
      </c>
      <c r="K927" s="2">
        <v>133297</v>
      </c>
      <c r="L927" s="3">
        <v>0.13</v>
      </c>
      <c r="M927" t="s">
        <v>52</v>
      </c>
      <c r="N927" t="s">
        <v>66</v>
      </c>
      <c r="O927" t="str">
        <f>TEXT(TBL_Employees[[#This Row],[Exit Date]],"YYYY")</f>
        <v/>
      </c>
      <c r="P927" s="1" t="s">
        <v>21</v>
      </c>
      <c r="Q927" s="13">
        <f>TBL_Employees[[#This Row],[Annual Salary]]+TBL_Employees[[#This Row],[Annual Salary]]*TBL_Employees[[#This Row],[Bonus %]]</f>
        <v>150625.60999999999</v>
      </c>
      <c r="R927">
        <f>TBL_Employees[[#This Row],[Annual Salary]]*TBL_Employees[[#This Row],[Bonus %]]</f>
        <v>17328.61</v>
      </c>
      <c r="S927" s="9"/>
    </row>
    <row r="928" spans="1:19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t="str">
        <f>TEXT(TBL_Employees[[#This Row],[Hire Date]],"YYYY")</f>
        <v>2021</v>
      </c>
      <c r="J928" s="1">
        <v>44272</v>
      </c>
      <c r="K928" s="2">
        <v>155080</v>
      </c>
      <c r="L928" s="3">
        <v>0.1</v>
      </c>
      <c r="M928" t="s">
        <v>19</v>
      </c>
      <c r="N928" t="s">
        <v>25</v>
      </c>
      <c r="O928" t="str">
        <f>TEXT(TBL_Employees[[#This Row],[Exit Date]],"YYYY")</f>
        <v/>
      </c>
      <c r="P928" s="1" t="s">
        <v>21</v>
      </c>
      <c r="Q928" s="13">
        <f>TBL_Employees[[#This Row],[Annual Salary]]+TBL_Employees[[#This Row],[Annual Salary]]*TBL_Employees[[#This Row],[Bonus %]]</f>
        <v>170588</v>
      </c>
      <c r="R928">
        <f>TBL_Employees[[#This Row],[Annual Salary]]*TBL_Employees[[#This Row],[Bonus %]]</f>
        <v>15508</v>
      </c>
      <c r="S928" s="9"/>
    </row>
    <row r="929" spans="1:19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t="str">
        <f>TEXT(TBL_Employees[[#This Row],[Hire Date]],"YYYY")</f>
        <v>2018</v>
      </c>
      <c r="J929" s="1">
        <v>43325</v>
      </c>
      <c r="K929" s="2">
        <v>81828</v>
      </c>
      <c r="L929" s="3">
        <v>0</v>
      </c>
      <c r="M929" t="s">
        <v>19</v>
      </c>
      <c r="N929" t="s">
        <v>45</v>
      </c>
      <c r="O929" t="str">
        <f>TEXT(TBL_Employees[[#This Row],[Exit Date]],"YYYY")</f>
        <v/>
      </c>
      <c r="P929" s="1" t="s">
        <v>21</v>
      </c>
      <c r="Q929" s="13">
        <f>TBL_Employees[[#This Row],[Annual Salary]]+TBL_Employees[[#This Row],[Annual Salary]]*TBL_Employees[[#This Row],[Bonus %]]</f>
        <v>81828</v>
      </c>
      <c r="R929">
        <f>TBL_Employees[[#This Row],[Annual Salary]]*TBL_Employees[[#This Row],[Bonus %]]</f>
        <v>0</v>
      </c>
      <c r="S929" s="9"/>
    </row>
    <row r="930" spans="1:19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t="str">
        <f>TEXT(TBL_Employees[[#This Row],[Hire Date]],"YYYY")</f>
        <v>2000</v>
      </c>
      <c r="J930" s="1">
        <v>36823</v>
      </c>
      <c r="K930" s="2">
        <v>149417</v>
      </c>
      <c r="L930" s="3">
        <v>0.13</v>
      </c>
      <c r="M930" t="s">
        <v>33</v>
      </c>
      <c r="N930" t="s">
        <v>34</v>
      </c>
      <c r="O930" t="str">
        <f>TEXT(TBL_Employees[[#This Row],[Exit Date]],"YYYY")</f>
        <v/>
      </c>
      <c r="P930" s="1" t="s">
        <v>21</v>
      </c>
      <c r="Q930" s="13">
        <f>TBL_Employees[[#This Row],[Annual Salary]]+TBL_Employees[[#This Row],[Annual Salary]]*TBL_Employees[[#This Row],[Bonus %]]</f>
        <v>168841.21</v>
      </c>
      <c r="R930">
        <f>TBL_Employees[[#This Row],[Annual Salary]]*TBL_Employees[[#This Row],[Bonus %]]</f>
        <v>19424.21</v>
      </c>
      <c r="S930" s="9"/>
    </row>
    <row r="931" spans="1:19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t="str">
        <f>TEXT(TBL_Employees[[#This Row],[Hire Date]],"YYYY")</f>
        <v>2012</v>
      </c>
      <c r="J931" s="1">
        <v>41024</v>
      </c>
      <c r="K931" s="2">
        <v>113269</v>
      </c>
      <c r="L931" s="3">
        <v>0.09</v>
      </c>
      <c r="M931" t="s">
        <v>52</v>
      </c>
      <c r="N931" t="s">
        <v>53</v>
      </c>
      <c r="O931" t="str">
        <f>TEXT(TBL_Employees[[#This Row],[Exit Date]],"YYYY")</f>
        <v/>
      </c>
      <c r="P931" s="1" t="s">
        <v>21</v>
      </c>
      <c r="Q931" s="13">
        <f>TBL_Employees[[#This Row],[Annual Salary]]+TBL_Employees[[#This Row],[Annual Salary]]*TBL_Employees[[#This Row],[Bonus %]]</f>
        <v>123463.20999999999</v>
      </c>
      <c r="R931">
        <f>TBL_Employees[[#This Row],[Annual Salary]]*TBL_Employees[[#This Row],[Bonus %]]</f>
        <v>10194.209999999999</v>
      </c>
      <c r="S931" s="9"/>
    </row>
    <row r="932" spans="1:19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t="str">
        <f>TEXT(TBL_Employees[[#This Row],[Hire Date]],"YYYY")</f>
        <v>2017</v>
      </c>
      <c r="J932" s="1">
        <v>43085</v>
      </c>
      <c r="K932" s="2">
        <v>136716</v>
      </c>
      <c r="L932" s="3">
        <v>0.12</v>
      </c>
      <c r="M932" t="s">
        <v>19</v>
      </c>
      <c r="N932" t="s">
        <v>25</v>
      </c>
      <c r="O932" t="str">
        <f>TEXT(TBL_Employees[[#This Row],[Exit Date]],"YYYY")</f>
        <v/>
      </c>
      <c r="P932" s="1" t="s">
        <v>21</v>
      </c>
      <c r="Q932" s="13">
        <f>TBL_Employees[[#This Row],[Annual Salary]]+TBL_Employees[[#This Row],[Annual Salary]]*TBL_Employees[[#This Row],[Bonus %]]</f>
        <v>153121.91999999998</v>
      </c>
      <c r="R932">
        <f>TBL_Employees[[#This Row],[Annual Salary]]*TBL_Employees[[#This Row],[Bonus %]]</f>
        <v>16405.919999999998</v>
      </c>
      <c r="S932" s="9"/>
    </row>
    <row r="933" spans="1:19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t="str">
        <f>TEXT(TBL_Employees[[#This Row],[Hire Date]],"YYYY")</f>
        <v>2011</v>
      </c>
      <c r="J933" s="1">
        <v>40836</v>
      </c>
      <c r="K933" s="2">
        <v>122644</v>
      </c>
      <c r="L933" s="3">
        <v>0.12</v>
      </c>
      <c r="M933" t="s">
        <v>19</v>
      </c>
      <c r="N933" t="s">
        <v>25</v>
      </c>
      <c r="O933" t="str">
        <f>TEXT(TBL_Employees[[#This Row],[Exit Date]],"YYYY")</f>
        <v/>
      </c>
      <c r="P933" s="1" t="s">
        <v>21</v>
      </c>
      <c r="Q933" s="13">
        <f>TBL_Employees[[#This Row],[Annual Salary]]+TBL_Employees[[#This Row],[Annual Salary]]*TBL_Employees[[#This Row],[Bonus %]]</f>
        <v>137361.28</v>
      </c>
      <c r="R933">
        <f>TBL_Employees[[#This Row],[Annual Salary]]*TBL_Employees[[#This Row],[Bonus %]]</f>
        <v>14717.279999999999</v>
      </c>
      <c r="S933" s="9"/>
    </row>
    <row r="934" spans="1:19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t="str">
        <f>TEXT(TBL_Employees[[#This Row],[Hire Date]],"YYYY")</f>
        <v>2000</v>
      </c>
      <c r="J934" s="1">
        <v>36653</v>
      </c>
      <c r="K934" s="2">
        <v>106428</v>
      </c>
      <c r="L934" s="3">
        <v>7.0000000000000007E-2</v>
      </c>
      <c r="M934" t="s">
        <v>19</v>
      </c>
      <c r="N934" t="s">
        <v>20</v>
      </c>
      <c r="O934" t="str">
        <f>TEXT(TBL_Employees[[#This Row],[Exit Date]],"YYYY")</f>
        <v/>
      </c>
      <c r="P934" s="1" t="s">
        <v>21</v>
      </c>
      <c r="Q934" s="13">
        <f>TBL_Employees[[#This Row],[Annual Salary]]+TBL_Employees[[#This Row],[Annual Salary]]*TBL_Employees[[#This Row],[Bonus %]]</f>
        <v>113877.96</v>
      </c>
      <c r="R934">
        <f>TBL_Employees[[#This Row],[Annual Salary]]*TBL_Employees[[#This Row],[Bonus %]]</f>
        <v>7449.9600000000009</v>
      </c>
      <c r="S934" s="9"/>
    </row>
    <row r="935" spans="1:19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t="str">
        <f>TEXT(TBL_Employees[[#This Row],[Hire Date]],"YYYY")</f>
        <v>2009</v>
      </c>
      <c r="J935" s="1">
        <v>39830</v>
      </c>
      <c r="K935" s="2">
        <v>238236</v>
      </c>
      <c r="L935" s="3">
        <v>0.31</v>
      </c>
      <c r="M935" t="s">
        <v>19</v>
      </c>
      <c r="N935" t="s">
        <v>63</v>
      </c>
      <c r="O935" t="str">
        <f>TEXT(TBL_Employees[[#This Row],[Exit Date]],"YYYY")</f>
        <v/>
      </c>
      <c r="P935" s="1" t="s">
        <v>21</v>
      </c>
      <c r="Q935" s="13">
        <f>TBL_Employees[[#This Row],[Annual Salary]]+TBL_Employees[[#This Row],[Annual Salary]]*TBL_Employees[[#This Row],[Bonus %]]</f>
        <v>312089.16000000003</v>
      </c>
      <c r="R935">
        <f>TBL_Employees[[#This Row],[Annual Salary]]*TBL_Employees[[#This Row],[Bonus %]]</f>
        <v>73853.16</v>
      </c>
      <c r="S935" s="9"/>
    </row>
    <row r="936" spans="1:19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t="str">
        <f>TEXT(TBL_Employees[[#This Row],[Hire Date]],"YYYY")</f>
        <v>2012</v>
      </c>
      <c r="J936" s="1">
        <v>41264</v>
      </c>
      <c r="K936" s="2">
        <v>153253</v>
      </c>
      <c r="L936" s="3">
        <v>0.24</v>
      </c>
      <c r="M936" t="s">
        <v>19</v>
      </c>
      <c r="N936" t="s">
        <v>25</v>
      </c>
      <c r="O936" t="str">
        <f>TEXT(TBL_Employees[[#This Row],[Exit Date]],"YYYY")</f>
        <v/>
      </c>
      <c r="P936" s="1" t="s">
        <v>21</v>
      </c>
      <c r="Q936" s="13">
        <f>TBL_Employees[[#This Row],[Annual Salary]]+TBL_Employees[[#This Row],[Annual Salary]]*TBL_Employees[[#This Row],[Bonus %]]</f>
        <v>190033.72</v>
      </c>
      <c r="R936">
        <f>TBL_Employees[[#This Row],[Annual Salary]]*TBL_Employees[[#This Row],[Bonus %]]</f>
        <v>36780.720000000001</v>
      </c>
      <c r="S936" s="9"/>
    </row>
    <row r="937" spans="1:19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t="str">
        <f>TEXT(TBL_Employees[[#This Row],[Hire Date]],"YYYY")</f>
        <v>2014</v>
      </c>
      <c r="J937" s="1">
        <v>41915</v>
      </c>
      <c r="K937" s="2">
        <v>103707</v>
      </c>
      <c r="L937" s="3">
        <v>0.09</v>
      </c>
      <c r="M937" t="s">
        <v>19</v>
      </c>
      <c r="N937" t="s">
        <v>29</v>
      </c>
      <c r="O937" t="str">
        <f>TEXT(TBL_Employees[[#This Row],[Exit Date]],"YYYY")</f>
        <v/>
      </c>
      <c r="P937" s="1" t="s">
        <v>21</v>
      </c>
      <c r="Q937" s="13">
        <f>TBL_Employees[[#This Row],[Annual Salary]]+TBL_Employees[[#This Row],[Annual Salary]]*TBL_Employees[[#This Row],[Bonus %]]</f>
        <v>113040.63</v>
      </c>
      <c r="R937">
        <f>TBL_Employees[[#This Row],[Annual Salary]]*TBL_Employees[[#This Row],[Bonus %]]</f>
        <v>9333.6299999999992</v>
      </c>
      <c r="S937" s="9"/>
    </row>
    <row r="938" spans="1:19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t="str">
        <f>TEXT(TBL_Employees[[#This Row],[Hire Date]],"YYYY")</f>
        <v>2012</v>
      </c>
      <c r="J938" s="1">
        <v>41130</v>
      </c>
      <c r="K938" s="2">
        <v>245360</v>
      </c>
      <c r="L938" s="3">
        <v>0.37</v>
      </c>
      <c r="M938" t="s">
        <v>19</v>
      </c>
      <c r="N938" t="s">
        <v>25</v>
      </c>
      <c r="O938" t="str">
        <f>TEXT(TBL_Employees[[#This Row],[Exit Date]],"YYYY")</f>
        <v/>
      </c>
      <c r="P938" s="1" t="s">
        <v>21</v>
      </c>
      <c r="Q938" s="13">
        <f>TBL_Employees[[#This Row],[Annual Salary]]+TBL_Employees[[#This Row],[Annual Salary]]*TBL_Employees[[#This Row],[Bonus %]]</f>
        <v>336143.2</v>
      </c>
      <c r="R938">
        <f>TBL_Employees[[#This Row],[Annual Salary]]*TBL_Employees[[#This Row],[Bonus %]]</f>
        <v>90783.2</v>
      </c>
      <c r="S938" s="9"/>
    </row>
    <row r="939" spans="1:19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t="str">
        <f>TEXT(TBL_Employees[[#This Row],[Hire Date]],"YYYY")</f>
        <v>2021</v>
      </c>
      <c r="J939" s="1">
        <v>44385</v>
      </c>
      <c r="K939" s="2">
        <v>67275</v>
      </c>
      <c r="L939" s="3">
        <v>0</v>
      </c>
      <c r="M939" t="s">
        <v>19</v>
      </c>
      <c r="N939" t="s">
        <v>29</v>
      </c>
      <c r="O939" t="str">
        <f>TEXT(TBL_Employees[[#This Row],[Exit Date]],"YYYY")</f>
        <v/>
      </c>
      <c r="P939" s="1" t="s">
        <v>21</v>
      </c>
      <c r="Q939" s="13">
        <f>TBL_Employees[[#This Row],[Annual Salary]]+TBL_Employees[[#This Row],[Annual Salary]]*TBL_Employees[[#This Row],[Bonus %]]</f>
        <v>67275</v>
      </c>
      <c r="R939">
        <f>TBL_Employees[[#This Row],[Annual Salary]]*TBL_Employees[[#This Row],[Bonus %]]</f>
        <v>0</v>
      </c>
      <c r="S939" s="9"/>
    </row>
    <row r="940" spans="1:19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t="str">
        <f>TEXT(TBL_Employees[[#This Row],[Hire Date]],"YYYY")</f>
        <v>2015</v>
      </c>
      <c r="J940" s="1">
        <v>42026</v>
      </c>
      <c r="K940" s="2">
        <v>101288</v>
      </c>
      <c r="L940" s="3">
        <v>0.1</v>
      </c>
      <c r="M940" t="s">
        <v>19</v>
      </c>
      <c r="N940" t="s">
        <v>39</v>
      </c>
      <c r="O940" t="str">
        <f>TEXT(TBL_Employees[[#This Row],[Exit Date]],"YYYY")</f>
        <v/>
      </c>
      <c r="P940" s="1" t="s">
        <v>21</v>
      </c>
      <c r="Q940" s="13">
        <f>TBL_Employees[[#This Row],[Annual Salary]]+TBL_Employees[[#This Row],[Annual Salary]]*TBL_Employees[[#This Row],[Bonus %]]</f>
        <v>111416.8</v>
      </c>
      <c r="R940">
        <f>TBL_Employees[[#This Row],[Annual Salary]]*TBL_Employees[[#This Row],[Bonus %]]</f>
        <v>10128.800000000001</v>
      </c>
      <c r="S940" s="9"/>
    </row>
    <row r="941" spans="1:19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t="str">
        <f>TEXT(TBL_Employees[[#This Row],[Hire Date]],"YYYY")</f>
        <v>1993</v>
      </c>
      <c r="J941" s="1">
        <v>34209</v>
      </c>
      <c r="K941" s="2">
        <v>177443</v>
      </c>
      <c r="L941" s="3">
        <v>0.25</v>
      </c>
      <c r="M941" t="s">
        <v>52</v>
      </c>
      <c r="N941" t="s">
        <v>53</v>
      </c>
      <c r="O941" t="str">
        <f>TEXT(TBL_Employees[[#This Row],[Exit Date]],"YYYY")</f>
        <v/>
      </c>
      <c r="P941" s="1" t="s">
        <v>21</v>
      </c>
      <c r="Q941" s="13">
        <f>TBL_Employees[[#This Row],[Annual Salary]]+TBL_Employees[[#This Row],[Annual Salary]]*TBL_Employees[[#This Row],[Bonus %]]</f>
        <v>221803.75</v>
      </c>
      <c r="R941">
        <f>TBL_Employees[[#This Row],[Annual Salary]]*TBL_Employees[[#This Row],[Bonus %]]</f>
        <v>44360.75</v>
      </c>
      <c r="S941" s="9"/>
    </row>
    <row r="942" spans="1:19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t="str">
        <f>TEXT(TBL_Employees[[#This Row],[Hire Date]],"YYYY")</f>
        <v>2016</v>
      </c>
      <c r="J942" s="1">
        <v>42487</v>
      </c>
      <c r="K942" s="2">
        <v>91400</v>
      </c>
      <c r="L942" s="3">
        <v>0</v>
      </c>
      <c r="M942" t="s">
        <v>19</v>
      </c>
      <c r="N942" t="s">
        <v>20</v>
      </c>
      <c r="O942" t="str">
        <f>TEXT(TBL_Employees[[#This Row],[Exit Date]],"YYYY")</f>
        <v/>
      </c>
      <c r="P942" s="1" t="s">
        <v>21</v>
      </c>
      <c r="Q942" s="13">
        <f>TBL_Employees[[#This Row],[Annual Salary]]+TBL_Employees[[#This Row],[Annual Salary]]*TBL_Employees[[#This Row],[Bonus %]]</f>
        <v>91400</v>
      </c>
      <c r="R942">
        <f>TBL_Employees[[#This Row],[Annual Salary]]*TBL_Employees[[#This Row],[Bonus %]]</f>
        <v>0</v>
      </c>
      <c r="S942" s="9"/>
    </row>
    <row r="943" spans="1:19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t="str">
        <f>TEXT(TBL_Employees[[#This Row],[Hire Date]],"YYYY")</f>
        <v>2007</v>
      </c>
      <c r="J943" s="1">
        <v>39335</v>
      </c>
      <c r="K943" s="2">
        <v>181247</v>
      </c>
      <c r="L943" s="3">
        <v>0.33</v>
      </c>
      <c r="M943" t="s">
        <v>52</v>
      </c>
      <c r="N943" t="s">
        <v>53</v>
      </c>
      <c r="O943" t="str">
        <f>TEXT(TBL_Employees[[#This Row],[Exit Date]],"YYYY")</f>
        <v/>
      </c>
      <c r="P943" s="1" t="s">
        <v>21</v>
      </c>
      <c r="Q943" s="13">
        <f>TBL_Employees[[#This Row],[Annual Salary]]+TBL_Employees[[#This Row],[Annual Salary]]*TBL_Employees[[#This Row],[Bonus %]]</f>
        <v>241058.51</v>
      </c>
      <c r="R943">
        <f>TBL_Employees[[#This Row],[Annual Salary]]*TBL_Employees[[#This Row],[Bonus %]]</f>
        <v>59811.51</v>
      </c>
      <c r="S943" s="9"/>
    </row>
    <row r="944" spans="1:19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t="str">
        <f>TEXT(TBL_Employees[[#This Row],[Hire Date]],"YYYY")</f>
        <v>2003</v>
      </c>
      <c r="J944" s="1">
        <v>37914</v>
      </c>
      <c r="K944" s="2">
        <v>135558</v>
      </c>
      <c r="L944" s="3">
        <v>0.14000000000000001</v>
      </c>
      <c r="M944" t="s">
        <v>19</v>
      </c>
      <c r="N944" t="s">
        <v>39</v>
      </c>
      <c r="O944" t="str">
        <f>TEXT(TBL_Employees[[#This Row],[Exit Date]],"YYYY")</f>
        <v/>
      </c>
      <c r="P944" s="1" t="s">
        <v>21</v>
      </c>
      <c r="Q944" s="13">
        <f>TBL_Employees[[#This Row],[Annual Salary]]+TBL_Employees[[#This Row],[Annual Salary]]*TBL_Employees[[#This Row],[Bonus %]]</f>
        <v>154536.12</v>
      </c>
      <c r="R944">
        <f>TBL_Employees[[#This Row],[Annual Salary]]*TBL_Employees[[#This Row],[Bonus %]]</f>
        <v>18978.120000000003</v>
      </c>
      <c r="S944" s="9"/>
    </row>
    <row r="945" spans="1:19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t="str">
        <f>TEXT(TBL_Employees[[#This Row],[Hire Date]],"YYYY")</f>
        <v>2011</v>
      </c>
      <c r="J945" s="1">
        <v>40894</v>
      </c>
      <c r="K945" s="2">
        <v>56878</v>
      </c>
      <c r="L945" s="3">
        <v>0</v>
      </c>
      <c r="M945" t="s">
        <v>19</v>
      </c>
      <c r="N945" t="s">
        <v>63</v>
      </c>
      <c r="O945" t="str">
        <f>TEXT(TBL_Employees[[#This Row],[Exit Date]],"YYYY")</f>
        <v/>
      </c>
      <c r="P945" s="1" t="s">
        <v>21</v>
      </c>
      <c r="Q945" s="13">
        <f>TBL_Employees[[#This Row],[Annual Salary]]+TBL_Employees[[#This Row],[Annual Salary]]*TBL_Employees[[#This Row],[Bonus %]]</f>
        <v>56878</v>
      </c>
      <c r="R945">
        <f>TBL_Employees[[#This Row],[Annual Salary]]*TBL_Employees[[#This Row],[Bonus %]]</f>
        <v>0</v>
      </c>
      <c r="S945" s="9"/>
    </row>
    <row r="946" spans="1:19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t="str">
        <f>TEXT(TBL_Employees[[#This Row],[Hire Date]],"YYYY")</f>
        <v>2019</v>
      </c>
      <c r="J946" s="1">
        <v>43728</v>
      </c>
      <c r="K946" s="2">
        <v>94735</v>
      </c>
      <c r="L946" s="3">
        <v>0</v>
      </c>
      <c r="M946" t="s">
        <v>33</v>
      </c>
      <c r="N946" t="s">
        <v>60</v>
      </c>
      <c r="O946" t="str">
        <f>TEXT(TBL_Employees[[#This Row],[Exit Date]],"YYYY")</f>
        <v/>
      </c>
      <c r="P946" s="1" t="s">
        <v>21</v>
      </c>
      <c r="Q946" s="13">
        <f>TBL_Employees[[#This Row],[Annual Salary]]+TBL_Employees[[#This Row],[Annual Salary]]*TBL_Employees[[#This Row],[Bonus %]]</f>
        <v>94735</v>
      </c>
      <c r="R946">
        <f>TBL_Employees[[#This Row],[Annual Salary]]*TBL_Employees[[#This Row],[Bonus %]]</f>
        <v>0</v>
      </c>
      <c r="S946" s="9"/>
    </row>
    <row r="947" spans="1:19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t="str">
        <f>TEXT(TBL_Employees[[#This Row],[Hire Date]],"YYYY")</f>
        <v>2007</v>
      </c>
      <c r="J947" s="1">
        <v>39229</v>
      </c>
      <c r="K947" s="2">
        <v>51234</v>
      </c>
      <c r="L947" s="3">
        <v>0</v>
      </c>
      <c r="M947" t="s">
        <v>19</v>
      </c>
      <c r="N947" t="s">
        <v>63</v>
      </c>
      <c r="O947" t="str">
        <f>TEXT(TBL_Employees[[#This Row],[Exit Date]],"YYYY")</f>
        <v/>
      </c>
      <c r="P947" s="1" t="s">
        <v>21</v>
      </c>
      <c r="Q947" s="13">
        <f>TBL_Employees[[#This Row],[Annual Salary]]+TBL_Employees[[#This Row],[Annual Salary]]*TBL_Employees[[#This Row],[Bonus %]]</f>
        <v>51234</v>
      </c>
      <c r="R947">
        <f>TBL_Employees[[#This Row],[Annual Salary]]*TBL_Employees[[#This Row],[Bonus %]]</f>
        <v>0</v>
      </c>
      <c r="S947" s="9"/>
    </row>
    <row r="948" spans="1:19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t="str">
        <f>TEXT(TBL_Employees[[#This Row],[Hire Date]],"YYYY")</f>
        <v>2015</v>
      </c>
      <c r="J948" s="1">
        <v>42018</v>
      </c>
      <c r="K948" s="2">
        <v>230025</v>
      </c>
      <c r="L948" s="3">
        <v>0.34</v>
      </c>
      <c r="M948" t="s">
        <v>19</v>
      </c>
      <c r="N948" t="s">
        <v>39</v>
      </c>
      <c r="O948" t="str">
        <f>TEXT(TBL_Employees[[#This Row],[Exit Date]],"YYYY")</f>
        <v/>
      </c>
      <c r="P948" s="1" t="s">
        <v>21</v>
      </c>
      <c r="Q948" s="13">
        <f>TBL_Employees[[#This Row],[Annual Salary]]+TBL_Employees[[#This Row],[Annual Salary]]*TBL_Employees[[#This Row],[Bonus %]]</f>
        <v>308233.5</v>
      </c>
      <c r="R948">
        <f>TBL_Employees[[#This Row],[Annual Salary]]*TBL_Employees[[#This Row],[Bonus %]]</f>
        <v>78208.5</v>
      </c>
      <c r="S948" s="9"/>
    </row>
    <row r="949" spans="1:19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t="str">
        <f>TEXT(TBL_Employees[[#This Row],[Hire Date]],"YYYY")</f>
        <v>2010</v>
      </c>
      <c r="J949" s="1">
        <v>40248</v>
      </c>
      <c r="K949" s="2">
        <v>134006</v>
      </c>
      <c r="L949" s="3">
        <v>0.13</v>
      </c>
      <c r="M949" t="s">
        <v>33</v>
      </c>
      <c r="N949" t="s">
        <v>60</v>
      </c>
      <c r="O949" t="str">
        <f>TEXT(TBL_Employees[[#This Row],[Exit Date]],"YYYY")</f>
        <v/>
      </c>
      <c r="P949" s="1" t="s">
        <v>21</v>
      </c>
      <c r="Q949" s="13">
        <f>TBL_Employees[[#This Row],[Annual Salary]]+TBL_Employees[[#This Row],[Annual Salary]]*TBL_Employees[[#This Row],[Bonus %]]</f>
        <v>151426.78</v>
      </c>
      <c r="R949">
        <f>TBL_Employees[[#This Row],[Annual Salary]]*TBL_Employees[[#This Row],[Bonus %]]</f>
        <v>17420.78</v>
      </c>
      <c r="S949" s="9"/>
    </row>
    <row r="950" spans="1:19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t="str">
        <f>TEXT(TBL_Employees[[#This Row],[Hire Date]],"YYYY")</f>
        <v>2009</v>
      </c>
      <c r="J950" s="1">
        <v>40092</v>
      </c>
      <c r="K950" s="2">
        <v>103096</v>
      </c>
      <c r="L950" s="3">
        <v>7.0000000000000007E-2</v>
      </c>
      <c r="M950" t="s">
        <v>33</v>
      </c>
      <c r="N950" t="s">
        <v>60</v>
      </c>
      <c r="O950" t="str">
        <f>TEXT(TBL_Employees[[#This Row],[Exit Date]],"YYYY")</f>
        <v/>
      </c>
      <c r="P950" s="1" t="s">
        <v>21</v>
      </c>
      <c r="Q950" s="13">
        <f>TBL_Employees[[#This Row],[Annual Salary]]+TBL_Employees[[#This Row],[Annual Salary]]*TBL_Employees[[#This Row],[Bonus %]]</f>
        <v>110312.72</v>
      </c>
      <c r="R950">
        <f>TBL_Employees[[#This Row],[Annual Salary]]*TBL_Employees[[#This Row],[Bonus %]]</f>
        <v>7216.72</v>
      </c>
      <c r="S950" s="9"/>
    </row>
    <row r="951" spans="1:19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t="str">
        <f>TEXT(TBL_Employees[[#This Row],[Hire Date]],"YYYY")</f>
        <v>2016</v>
      </c>
      <c r="J951" s="1">
        <v>42602</v>
      </c>
      <c r="K951" s="2">
        <v>58703</v>
      </c>
      <c r="L951" s="3">
        <v>0</v>
      </c>
      <c r="M951" t="s">
        <v>19</v>
      </c>
      <c r="N951" t="s">
        <v>29</v>
      </c>
      <c r="O951" t="str">
        <f>TEXT(TBL_Employees[[#This Row],[Exit Date]],"YYYY")</f>
        <v/>
      </c>
      <c r="P951" s="1" t="s">
        <v>21</v>
      </c>
      <c r="Q951" s="13">
        <f>TBL_Employees[[#This Row],[Annual Salary]]+TBL_Employees[[#This Row],[Annual Salary]]*TBL_Employees[[#This Row],[Bonus %]]</f>
        <v>58703</v>
      </c>
      <c r="R951">
        <f>TBL_Employees[[#This Row],[Annual Salary]]*TBL_Employees[[#This Row],[Bonus %]]</f>
        <v>0</v>
      </c>
      <c r="S951" s="9"/>
    </row>
    <row r="952" spans="1:19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t="str">
        <f>TEXT(TBL_Employees[[#This Row],[Hire Date]],"YYYY")</f>
        <v>2012</v>
      </c>
      <c r="J952" s="1">
        <v>41267</v>
      </c>
      <c r="K952" s="2">
        <v>132544</v>
      </c>
      <c r="L952" s="3">
        <v>0.1</v>
      </c>
      <c r="M952" t="s">
        <v>52</v>
      </c>
      <c r="N952" t="s">
        <v>66</v>
      </c>
      <c r="O952" t="str">
        <f>TEXT(TBL_Employees[[#This Row],[Exit Date]],"YYYY")</f>
        <v/>
      </c>
      <c r="P952" s="1" t="s">
        <v>21</v>
      </c>
      <c r="Q952" s="13">
        <f>TBL_Employees[[#This Row],[Annual Salary]]+TBL_Employees[[#This Row],[Annual Salary]]*TBL_Employees[[#This Row],[Bonus %]]</f>
        <v>145798.39999999999</v>
      </c>
      <c r="R952">
        <f>TBL_Employees[[#This Row],[Annual Salary]]*TBL_Employees[[#This Row],[Bonus %]]</f>
        <v>13254.400000000001</v>
      </c>
      <c r="S952" s="9"/>
    </row>
    <row r="953" spans="1:19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t="str">
        <f>TEXT(TBL_Employees[[#This Row],[Hire Date]],"YYYY")</f>
        <v>2020</v>
      </c>
      <c r="J953" s="1">
        <v>43936</v>
      </c>
      <c r="K953" s="2">
        <v>126671</v>
      </c>
      <c r="L953" s="3">
        <v>0.09</v>
      </c>
      <c r="M953" t="s">
        <v>19</v>
      </c>
      <c r="N953" t="s">
        <v>45</v>
      </c>
      <c r="O953" t="str">
        <f>TEXT(TBL_Employees[[#This Row],[Exit Date]],"YYYY")</f>
        <v/>
      </c>
      <c r="P953" s="1" t="s">
        <v>21</v>
      </c>
      <c r="Q953" s="13">
        <f>TBL_Employees[[#This Row],[Annual Salary]]+TBL_Employees[[#This Row],[Annual Salary]]*TBL_Employees[[#This Row],[Bonus %]]</f>
        <v>138071.39000000001</v>
      </c>
      <c r="R953">
        <f>TBL_Employees[[#This Row],[Annual Salary]]*TBL_Employees[[#This Row],[Bonus %]]</f>
        <v>11400.39</v>
      </c>
      <c r="S953" s="9"/>
    </row>
    <row r="954" spans="1:19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t="str">
        <f>TEXT(TBL_Employees[[#This Row],[Hire Date]],"YYYY")</f>
        <v>2021</v>
      </c>
      <c r="J954" s="1">
        <v>44218</v>
      </c>
      <c r="K954" s="2">
        <v>56405</v>
      </c>
      <c r="L954" s="3">
        <v>0</v>
      </c>
      <c r="M954" t="s">
        <v>19</v>
      </c>
      <c r="N954" t="s">
        <v>20</v>
      </c>
      <c r="O954" t="str">
        <f>TEXT(TBL_Employees[[#This Row],[Exit Date]],"YYYY")</f>
        <v/>
      </c>
      <c r="P954" s="1" t="s">
        <v>21</v>
      </c>
      <c r="Q954" s="13">
        <f>TBL_Employees[[#This Row],[Annual Salary]]+TBL_Employees[[#This Row],[Annual Salary]]*TBL_Employees[[#This Row],[Bonus %]]</f>
        <v>56405</v>
      </c>
      <c r="R954">
        <f>TBL_Employees[[#This Row],[Annual Salary]]*TBL_Employees[[#This Row],[Bonus %]]</f>
        <v>0</v>
      </c>
      <c r="S954" s="9"/>
    </row>
    <row r="955" spans="1:19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t="str">
        <f>TEXT(TBL_Employees[[#This Row],[Hire Date]],"YYYY")</f>
        <v>2014</v>
      </c>
      <c r="J955" s="1">
        <v>41972</v>
      </c>
      <c r="K955" s="2">
        <v>88730</v>
      </c>
      <c r="L955" s="3">
        <v>0.08</v>
      </c>
      <c r="M955" t="s">
        <v>33</v>
      </c>
      <c r="N955" t="s">
        <v>80</v>
      </c>
      <c r="O955" t="str">
        <f>TEXT(TBL_Employees[[#This Row],[Exit Date]],"YYYY")</f>
        <v/>
      </c>
      <c r="P955" s="1" t="s">
        <v>21</v>
      </c>
      <c r="Q955" s="13">
        <f>TBL_Employees[[#This Row],[Annual Salary]]+TBL_Employees[[#This Row],[Annual Salary]]*TBL_Employees[[#This Row],[Bonus %]]</f>
        <v>95828.4</v>
      </c>
      <c r="R955">
        <f>TBL_Employees[[#This Row],[Annual Salary]]*TBL_Employees[[#This Row],[Bonus %]]</f>
        <v>7098.4000000000005</v>
      </c>
      <c r="S955" s="9"/>
    </row>
    <row r="956" spans="1:19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t="str">
        <f>TEXT(TBL_Employees[[#This Row],[Hire Date]],"YYYY")</f>
        <v>2008</v>
      </c>
      <c r="J956" s="1">
        <v>39708</v>
      </c>
      <c r="K956" s="2">
        <v>62861</v>
      </c>
      <c r="L956" s="3">
        <v>0</v>
      </c>
      <c r="M956" t="s">
        <v>19</v>
      </c>
      <c r="N956" t="s">
        <v>63</v>
      </c>
      <c r="O956" t="str">
        <f>TEXT(TBL_Employees[[#This Row],[Exit Date]],"YYYY")</f>
        <v/>
      </c>
      <c r="P956" s="1" t="s">
        <v>21</v>
      </c>
      <c r="Q956" s="13">
        <f>TBL_Employees[[#This Row],[Annual Salary]]+TBL_Employees[[#This Row],[Annual Salary]]*TBL_Employees[[#This Row],[Bonus %]]</f>
        <v>62861</v>
      </c>
      <c r="R956">
        <f>TBL_Employees[[#This Row],[Annual Salary]]*TBL_Employees[[#This Row],[Bonus %]]</f>
        <v>0</v>
      </c>
      <c r="S956" s="9"/>
    </row>
    <row r="957" spans="1:19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t="str">
        <f>TEXT(TBL_Employees[[#This Row],[Hire Date]],"YYYY")</f>
        <v>2006</v>
      </c>
      <c r="J957" s="1">
        <v>38919</v>
      </c>
      <c r="K957" s="2">
        <v>151246</v>
      </c>
      <c r="L957" s="3">
        <v>0.21</v>
      </c>
      <c r="M957" t="s">
        <v>52</v>
      </c>
      <c r="N957" t="s">
        <v>53</v>
      </c>
      <c r="O957" t="str">
        <f>TEXT(TBL_Employees[[#This Row],[Exit Date]],"YYYY")</f>
        <v/>
      </c>
      <c r="P957" s="1" t="s">
        <v>21</v>
      </c>
      <c r="Q957" s="13">
        <f>TBL_Employees[[#This Row],[Annual Salary]]+TBL_Employees[[#This Row],[Annual Salary]]*TBL_Employees[[#This Row],[Bonus %]]</f>
        <v>183007.66</v>
      </c>
      <c r="R957">
        <f>TBL_Employees[[#This Row],[Annual Salary]]*TBL_Employees[[#This Row],[Bonus %]]</f>
        <v>31761.66</v>
      </c>
      <c r="S957" s="9"/>
    </row>
    <row r="958" spans="1:19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t="str">
        <f>TEXT(TBL_Employees[[#This Row],[Hire Date]],"YYYY")</f>
        <v>1997</v>
      </c>
      <c r="J958" s="1">
        <v>35532</v>
      </c>
      <c r="K958" s="2">
        <v>154388</v>
      </c>
      <c r="L958" s="3">
        <v>0.1</v>
      </c>
      <c r="M958" t="s">
        <v>19</v>
      </c>
      <c r="N958" t="s">
        <v>63</v>
      </c>
      <c r="O958" t="str">
        <f>TEXT(TBL_Employees[[#This Row],[Exit Date]],"YYYY")</f>
        <v/>
      </c>
      <c r="P958" s="1" t="s">
        <v>21</v>
      </c>
      <c r="Q958" s="13">
        <f>TBL_Employees[[#This Row],[Annual Salary]]+TBL_Employees[[#This Row],[Annual Salary]]*TBL_Employees[[#This Row],[Bonus %]]</f>
        <v>169826.8</v>
      </c>
      <c r="R958">
        <f>TBL_Employees[[#This Row],[Annual Salary]]*TBL_Employees[[#This Row],[Bonus %]]</f>
        <v>15438.800000000001</v>
      </c>
      <c r="S958" s="9"/>
    </row>
    <row r="959" spans="1:19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t="str">
        <f>TEXT(TBL_Employees[[#This Row],[Hire Date]],"YYYY")</f>
        <v>1994</v>
      </c>
      <c r="J959" s="1">
        <v>34603</v>
      </c>
      <c r="K959" s="2">
        <v>162978</v>
      </c>
      <c r="L959" s="3">
        <v>0.17</v>
      </c>
      <c r="M959" t="s">
        <v>19</v>
      </c>
      <c r="N959" t="s">
        <v>45</v>
      </c>
      <c r="O959" t="str">
        <f>TEXT(TBL_Employees[[#This Row],[Exit Date]],"YYYY")</f>
        <v>2004</v>
      </c>
      <c r="P959" s="1">
        <v>38131</v>
      </c>
      <c r="Q959" s="13">
        <f>TBL_Employees[[#This Row],[Annual Salary]]+TBL_Employees[[#This Row],[Annual Salary]]*TBL_Employees[[#This Row],[Bonus %]]</f>
        <v>190684.26</v>
      </c>
      <c r="R959">
        <f>TBL_Employees[[#This Row],[Annual Salary]]*TBL_Employees[[#This Row],[Bonus %]]</f>
        <v>27706.260000000002</v>
      </c>
      <c r="S959" s="9"/>
    </row>
    <row r="960" spans="1:19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t="str">
        <f>TEXT(TBL_Employees[[#This Row],[Hire Date]],"YYYY")</f>
        <v>1993</v>
      </c>
      <c r="J960" s="1">
        <v>34290</v>
      </c>
      <c r="K960" s="2">
        <v>80170</v>
      </c>
      <c r="L960" s="3">
        <v>0</v>
      </c>
      <c r="M960" t="s">
        <v>19</v>
      </c>
      <c r="N960" t="s">
        <v>45</v>
      </c>
      <c r="O960" t="str">
        <f>TEXT(TBL_Employees[[#This Row],[Exit Date]],"YYYY")</f>
        <v/>
      </c>
      <c r="P960" s="1" t="s">
        <v>21</v>
      </c>
      <c r="Q960" s="13">
        <f>TBL_Employees[[#This Row],[Annual Salary]]+TBL_Employees[[#This Row],[Annual Salary]]*TBL_Employees[[#This Row],[Bonus %]]</f>
        <v>80170</v>
      </c>
      <c r="R960">
        <f>TBL_Employees[[#This Row],[Annual Salary]]*TBL_Employees[[#This Row],[Bonus %]]</f>
        <v>0</v>
      </c>
      <c r="S960" s="9"/>
    </row>
    <row r="961" spans="1:19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t="str">
        <f>TEXT(TBL_Employees[[#This Row],[Hire Date]],"YYYY")</f>
        <v>2021</v>
      </c>
      <c r="J961" s="1">
        <v>44314</v>
      </c>
      <c r="K961" s="2">
        <v>98520</v>
      </c>
      <c r="L961" s="3">
        <v>0</v>
      </c>
      <c r="M961" t="s">
        <v>19</v>
      </c>
      <c r="N961" t="s">
        <v>45</v>
      </c>
      <c r="O961" t="str">
        <f>TEXT(TBL_Employees[[#This Row],[Exit Date]],"YYYY")</f>
        <v/>
      </c>
      <c r="P961" s="1" t="s">
        <v>21</v>
      </c>
      <c r="Q961" s="13">
        <f>TBL_Employees[[#This Row],[Annual Salary]]+TBL_Employees[[#This Row],[Annual Salary]]*TBL_Employees[[#This Row],[Bonus %]]</f>
        <v>98520</v>
      </c>
      <c r="R961">
        <f>TBL_Employees[[#This Row],[Annual Salary]]*TBL_Employees[[#This Row],[Bonus %]]</f>
        <v>0</v>
      </c>
      <c r="S961" s="9"/>
    </row>
    <row r="962" spans="1:19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t="str">
        <f>TEXT(TBL_Employees[[#This Row],[Hire Date]],"YYYY")</f>
        <v>1999</v>
      </c>
      <c r="J962" s="1">
        <v>36523</v>
      </c>
      <c r="K962" s="2">
        <v>116527</v>
      </c>
      <c r="L962" s="3">
        <v>7.0000000000000007E-2</v>
      </c>
      <c r="M962" t="s">
        <v>19</v>
      </c>
      <c r="N962" t="s">
        <v>39</v>
      </c>
      <c r="O962" t="str">
        <f>TEXT(TBL_Employees[[#This Row],[Exit Date]],"YYYY")</f>
        <v/>
      </c>
      <c r="P962" s="1" t="s">
        <v>21</v>
      </c>
      <c r="Q962" s="13">
        <f>TBL_Employees[[#This Row],[Annual Salary]]+TBL_Employees[[#This Row],[Annual Salary]]*TBL_Employees[[#This Row],[Bonus %]]</f>
        <v>124683.89</v>
      </c>
      <c r="R962">
        <f>TBL_Employees[[#This Row],[Annual Salary]]*TBL_Employees[[#This Row],[Bonus %]]</f>
        <v>8156.89</v>
      </c>
      <c r="S962" s="9"/>
    </row>
    <row r="963" spans="1:19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t="str">
        <f>TEXT(TBL_Employees[[#This Row],[Hire Date]],"YYYY")</f>
        <v>2019</v>
      </c>
      <c r="J963" s="1">
        <v>43776</v>
      </c>
      <c r="K963" s="2">
        <v>174607</v>
      </c>
      <c r="L963" s="3">
        <v>0.28999999999999998</v>
      </c>
      <c r="M963" t="s">
        <v>19</v>
      </c>
      <c r="N963" t="s">
        <v>29</v>
      </c>
      <c r="O963" t="str">
        <f>TEXT(TBL_Employees[[#This Row],[Exit Date]],"YYYY")</f>
        <v/>
      </c>
      <c r="P963" s="1" t="s">
        <v>21</v>
      </c>
      <c r="Q963" s="13">
        <f>TBL_Employees[[#This Row],[Annual Salary]]+TBL_Employees[[#This Row],[Annual Salary]]*TBL_Employees[[#This Row],[Bonus %]]</f>
        <v>225243.03</v>
      </c>
      <c r="R963">
        <f>TBL_Employees[[#This Row],[Annual Salary]]*TBL_Employees[[#This Row],[Bonus %]]</f>
        <v>50636.03</v>
      </c>
      <c r="S963" s="9"/>
    </row>
    <row r="964" spans="1:19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t="str">
        <f>TEXT(TBL_Employees[[#This Row],[Hire Date]],"YYYY")</f>
        <v>2006</v>
      </c>
      <c r="J964" s="1">
        <v>38819</v>
      </c>
      <c r="K964" s="2">
        <v>64202</v>
      </c>
      <c r="L964" s="3">
        <v>0</v>
      </c>
      <c r="M964" t="s">
        <v>19</v>
      </c>
      <c r="N964" t="s">
        <v>29</v>
      </c>
      <c r="O964" t="str">
        <f>TEXT(TBL_Employees[[#This Row],[Exit Date]],"YYYY")</f>
        <v/>
      </c>
      <c r="P964" s="1" t="s">
        <v>21</v>
      </c>
      <c r="Q964" s="13">
        <f>TBL_Employees[[#This Row],[Annual Salary]]+TBL_Employees[[#This Row],[Annual Salary]]*TBL_Employees[[#This Row],[Bonus %]]</f>
        <v>64202</v>
      </c>
      <c r="R964">
        <f>TBL_Employees[[#This Row],[Annual Salary]]*TBL_Employees[[#This Row],[Bonus %]]</f>
        <v>0</v>
      </c>
      <c r="S964" s="9"/>
    </row>
    <row r="965" spans="1:19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t="str">
        <f>TEXT(TBL_Employees[[#This Row],[Hire Date]],"YYYY")</f>
        <v>2019</v>
      </c>
      <c r="J965" s="1">
        <v>43671</v>
      </c>
      <c r="K965" s="2">
        <v>50883</v>
      </c>
      <c r="L965" s="3">
        <v>0</v>
      </c>
      <c r="M965" t="s">
        <v>33</v>
      </c>
      <c r="N965" t="s">
        <v>80</v>
      </c>
      <c r="O965" t="str">
        <f>TEXT(TBL_Employees[[#This Row],[Exit Date]],"YYYY")</f>
        <v>2021</v>
      </c>
      <c r="P965" s="1">
        <v>44257</v>
      </c>
      <c r="Q965" s="13">
        <f>TBL_Employees[[#This Row],[Annual Salary]]+TBL_Employees[[#This Row],[Annual Salary]]*TBL_Employees[[#This Row],[Bonus %]]</f>
        <v>50883</v>
      </c>
      <c r="R965">
        <f>TBL_Employees[[#This Row],[Annual Salary]]*TBL_Employees[[#This Row],[Bonus %]]</f>
        <v>0</v>
      </c>
      <c r="S965" s="9"/>
    </row>
    <row r="966" spans="1:19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t="str">
        <f>TEXT(TBL_Employees[[#This Row],[Hire Date]],"YYYY")</f>
        <v>2016</v>
      </c>
      <c r="J966" s="1">
        <v>42677</v>
      </c>
      <c r="K966" s="2">
        <v>94618</v>
      </c>
      <c r="L966" s="3">
        <v>0</v>
      </c>
      <c r="M966" t="s">
        <v>19</v>
      </c>
      <c r="N966" t="s">
        <v>29</v>
      </c>
      <c r="O966" t="str">
        <f>TEXT(TBL_Employees[[#This Row],[Exit Date]],"YYYY")</f>
        <v/>
      </c>
      <c r="P966" s="1" t="s">
        <v>21</v>
      </c>
      <c r="Q966" s="13">
        <f>TBL_Employees[[#This Row],[Annual Salary]]+TBL_Employees[[#This Row],[Annual Salary]]*TBL_Employees[[#This Row],[Bonus %]]</f>
        <v>94618</v>
      </c>
      <c r="R966">
        <f>TBL_Employees[[#This Row],[Annual Salary]]*TBL_Employees[[#This Row],[Bonus %]]</f>
        <v>0</v>
      </c>
      <c r="S966" s="9"/>
    </row>
    <row r="967" spans="1:19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t="str">
        <f>TEXT(TBL_Employees[[#This Row],[Hire Date]],"YYYY")</f>
        <v>2019</v>
      </c>
      <c r="J967" s="1">
        <v>43753</v>
      </c>
      <c r="K967" s="2">
        <v>151556</v>
      </c>
      <c r="L967" s="3">
        <v>0.2</v>
      </c>
      <c r="M967" t="s">
        <v>19</v>
      </c>
      <c r="N967" t="s">
        <v>45</v>
      </c>
      <c r="O967" t="str">
        <f>TEXT(TBL_Employees[[#This Row],[Exit Date]],"YYYY")</f>
        <v/>
      </c>
      <c r="P967" s="1" t="s">
        <v>21</v>
      </c>
      <c r="Q967" s="13">
        <f>TBL_Employees[[#This Row],[Annual Salary]]+TBL_Employees[[#This Row],[Annual Salary]]*TBL_Employees[[#This Row],[Bonus %]]</f>
        <v>181867.2</v>
      </c>
      <c r="R967">
        <f>TBL_Employees[[#This Row],[Annual Salary]]*TBL_Employees[[#This Row],[Bonus %]]</f>
        <v>30311.200000000001</v>
      </c>
      <c r="S967" s="9"/>
    </row>
    <row r="968" spans="1:19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t="str">
        <f>TEXT(TBL_Employees[[#This Row],[Hire Date]],"YYYY")</f>
        <v>2020</v>
      </c>
      <c r="J968" s="1">
        <v>43898</v>
      </c>
      <c r="K968" s="2">
        <v>80659</v>
      </c>
      <c r="L968" s="3">
        <v>0</v>
      </c>
      <c r="M968" t="s">
        <v>19</v>
      </c>
      <c r="N968" t="s">
        <v>39</v>
      </c>
      <c r="O968" t="str">
        <f>TEXT(TBL_Employees[[#This Row],[Exit Date]],"YYYY")</f>
        <v/>
      </c>
      <c r="P968" s="1" t="s">
        <v>21</v>
      </c>
      <c r="Q968" s="13">
        <f>TBL_Employees[[#This Row],[Annual Salary]]+TBL_Employees[[#This Row],[Annual Salary]]*TBL_Employees[[#This Row],[Bonus %]]</f>
        <v>80659</v>
      </c>
      <c r="R968">
        <f>TBL_Employees[[#This Row],[Annual Salary]]*TBL_Employees[[#This Row],[Bonus %]]</f>
        <v>0</v>
      </c>
      <c r="S968" s="9"/>
    </row>
    <row r="969" spans="1:19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t="str">
        <f>TEXT(TBL_Employees[[#This Row],[Hire Date]],"YYYY")</f>
        <v>2019</v>
      </c>
      <c r="J969" s="1">
        <v>43772</v>
      </c>
      <c r="K969" s="2">
        <v>195385</v>
      </c>
      <c r="L969" s="3">
        <v>0.21</v>
      </c>
      <c r="M969" t="s">
        <v>33</v>
      </c>
      <c r="N969" t="s">
        <v>34</v>
      </c>
      <c r="O969" t="str">
        <f>TEXT(TBL_Employees[[#This Row],[Exit Date]],"YYYY")</f>
        <v/>
      </c>
      <c r="P969" s="1" t="s">
        <v>21</v>
      </c>
      <c r="Q969" s="13">
        <f>TBL_Employees[[#This Row],[Annual Salary]]+TBL_Employees[[#This Row],[Annual Salary]]*TBL_Employees[[#This Row],[Bonus %]]</f>
        <v>236415.85</v>
      </c>
      <c r="R969">
        <f>TBL_Employees[[#This Row],[Annual Salary]]*TBL_Employees[[#This Row],[Bonus %]]</f>
        <v>41030.85</v>
      </c>
      <c r="S969" s="9"/>
    </row>
    <row r="970" spans="1:19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t="str">
        <f>TEXT(TBL_Employees[[#This Row],[Hire Date]],"YYYY")</f>
        <v>2016</v>
      </c>
      <c r="J970" s="1">
        <v>42509</v>
      </c>
      <c r="K970" s="2">
        <v>52693</v>
      </c>
      <c r="L970" s="3">
        <v>0</v>
      </c>
      <c r="M970" t="s">
        <v>52</v>
      </c>
      <c r="N970" t="s">
        <v>66</v>
      </c>
      <c r="O970" t="str">
        <f>TEXT(TBL_Employees[[#This Row],[Exit Date]],"YYYY")</f>
        <v/>
      </c>
      <c r="P970" s="1" t="s">
        <v>21</v>
      </c>
      <c r="Q970" s="13">
        <f>TBL_Employees[[#This Row],[Annual Salary]]+TBL_Employees[[#This Row],[Annual Salary]]*TBL_Employees[[#This Row],[Bonus %]]</f>
        <v>52693</v>
      </c>
      <c r="R970">
        <f>TBL_Employees[[#This Row],[Annual Salary]]*TBL_Employees[[#This Row],[Bonus %]]</f>
        <v>0</v>
      </c>
      <c r="S970" s="9"/>
    </row>
    <row r="971" spans="1:19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t="str">
        <f>TEXT(TBL_Employees[[#This Row],[Hire Date]],"YYYY")</f>
        <v>2016</v>
      </c>
      <c r="J971" s="1">
        <v>42486</v>
      </c>
      <c r="K971" s="2">
        <v>72045</v>
      </c>
      <c r="L971" s="3">
        <v>0</v>
      </c>
      <c r="M971" t="s">
        <v>19</v>
      </c>
      <c r="N971" t="s">
        <v>39</v>
      </c>
      <c r="O971" t="str">
        <f>TEXT(TBL_Employees[[#This Row],[Exit Date]],"YYYY")</f>
        <v/>
      </c>
      <c r="P971" s="1" t="s">
        <v>21</v>
      </c>
      <c r="Q971" s="13">
        <f>TBL_Employees[[#This Row],[Annual Salary]]+TBL_Employees[[#This Row],[Annual Salary]]*TBL_Employees[[#This Row],[Bonus %]]</f>
        <v>72045</v>
      </c>
      <c r="R971">
        <f>TBL_Employees[[#This Row],[Annual Salary]]*TBL_Employees[[#This Row],[Bonus %]]</f>
        <v>0</v>
      </c>
      <c r="S971" s="9"/>
    </row>
    <row r="972" spans="1:19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t="str">
        <f>TEXT(TBL_Employees[[#This Row],[Hire Date]],"YYYY")</f>
        <v>2005</v>
      </c>
      <c r="J972" s="1">
        <v>38684</v>
      </c>
      <c r="K972" s="2">
        <v>62749</v>
      </c>
      <c r="L972" s="3">
        <v>0</v>
      </c>
      <c r="M972" t="s">
        <v>52</v>
      </c>
      <c r="N972" t="s">
        <v>81</v>
      </c>
      <c r="O972" t="str">
        <f>TEXT(TBL_Employees[[#This Row],[Exit Date]],"YYYY")</f>
        <v/>
      </c>
      <c r="P972" s="1" t="s">
        <v>21</v>
      </c>
      <c r="Q972" s="13">
        <f>TBL_Employees[[#This Row],[Annual Salary]]+TBL_Employees[[#This Row],[Annual Salary]]*TBL_Employees[[#This Row],[Bonus %]]</f>
        <v>62749</v>
      </c>
      <c r="R972">
        <f>TBL_Employees[[#This Row],[Annual Salary]]*TBL_Employees[[#This Row],[Bonus %]]</f>
        <v>0</v>
      </c>
      <c r="S972" s="9"/>
    </row>
    <row r="973" spans="1:19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t="str">
        <f>TEXT(TBL_Employees[[#This Row],[Hire Date]],"YYYY")</f>
        <v>2018</v>
      </c>
      <c r="J973" s="1">
        <v>43255</v>
      </c>
      <c r="K973" s="2">
        <v>154884</v>
      </c>
      <c r="L973" s="3">
        <v>0.1</v>
      </c>
      <c r="M973" t="s">
        <v>33</v>
      </c>
      <c r="N973" t="s">
        <v>74</v>
      </c>
      <c r="O973" t="str">
        <f>TEXT(TBL_Employees[[#This Row],[Exit Date]],"YYYY")</f>
        <v/>
      </c>
      <c r="P973" s="1" t="s">
        <v>21</v>
      </c>
      <c r="Q973" s="13">
        <f>TBL_Employees[[#This Row],[Annual Salary]]+TBL_Employees[[#This Row],[Annual Salary]]*TBL_Employees[[#This Row],[Bonus %]]</f>
        <v>170372.4</v>
      </c>
      <c r="R973">
        <f>TBL_Employees[[#This Row],[Annual Salary]]*TBL_Employees[[#This Row],[Bonus %]]</f>
        <v>15488.400000000001</v>
      </c>
      <c r="S973" s="9"/>
    </row>
    <row r="974" spans="1:19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t="str">
        <f>TEXT(TBL_Employees[[#This Row],[Hire Date]],"YYYY")</f>
        <v>2016</v>
      </c>
      <c r="J974" s="1">
        <v>42437</v>
      </c>
      <c r="K974" s="2">
        <v>96566</v>
      </c>
      <c r="L974" s="3">
        <v>0</v>
      </c>
      <c r="M974" t="s">
        <v>19</v>
      </c>
      <c r="N974" t="s">
        <v>29</v>
      </c>
      <c r="O974" t="str">
        <f>TEXT(TBL_Employees[[#This Row],[Exit Date]],"YYYY")</f>
        <v/>
      </c>
      <c r="P974" s="1" t="s">
        <v>21</v>
      </c>
      <c r="Q974" s="13">
        <f>TBL_Employees[[#This Row],[Annual Salary]]+TBL_Employees[[#This Row],[Annual Salary]]*TBL_Employees[[#This Row],[Bonus %]]</f>
        <v>96566</v>
      </c>
      <c r="R974">
        <f>TBL_Employees[[#This Row],[Annual Salary]]*TBL_Employees[[#This Row],[Bonus %]]</f>
        <v>0</v>
      </c>
      <c r="S974" s="9"/>
    </row>
    <row r="975" spans="1:19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t="str">
        <f>TEXT(TBL_Employees[[#This Row],[Hire Date]],"YYYY")</f>
        <v>2001</v>
      </c>
      <c r="J975" s="1">
        <v>37126</v>
      </c>
      <c r="K975" s="2">
        <v>54994</v>
      </c>
      <c r="L975" s="3">
        <v>0</v>
      </c>
      <c r="M975" t="s">
        <v>19</v>
      </c>
      <c r="N975" t="s">
        <v>29</v>
      </c>
      <c r="O975" t="str">
        <f>TEXT(TBL_Employees[[#This Row],[Exit Date]],"YYYY")</f>
        <v/>
      </c>
      <c r="P975" s="1" t="s">
        <v>21</v>
      </c>
      <c r="Q975" s="13">
        <f>TBL_Employees[[#This Row],[Annual Salary]]+TBL_Employees[[#This Row],[Annual Salary]]*TBL_Employees[[#This Row],[Bonus %]]</f>
        <v>54994</v>
      </c>
      <c r="R975">
        <f>TBL_Employees[[#This Row],[Annual Salary]]*TBL_Employees[[#This Row],[Bonus %]]</f>
        <v>0</v>
      </c>
      <c r="S975" s="9"/>
    </row>
    <row r="976" spans="1:19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t="str">
        <f>TEXT(TBL_Employees[[#This Row],[Hire Date]],"YYYY")</f>
        <v>2012</v>
      </c>
      <c r="J976" s="1">
        <v>40944</v>
      </c>
      <c r="K976" s="2">
        <v>61523</v>
      </c>
      <c r="L976" s="3">
        <v>0</v>
      </c>
      <c r="M976" t="s">
        <v>19</v>
      </c>
      <c r="N976" t="s">
        <v>29</v>
      </c>
      <c r="O976" t="str">
        <f>TEXT(TBL_Employees[[#This Row],[Exit Date]],"YYYY")</f>
        <v/>
      </c>
      <c r="P976" s="1" t="s">
        <v>21</v>
      </c>
      <c r="Q976" s="13">
        <f>TBL_Employees[[#This Row],[Annual Salary]]+TBL_Employees[[#This Row],[Annual Salary]]*TBL_Employees[[#This Row],[Bonus %]]</f>
        <v>61523</v>
      </c>
      <c r="R976">
        <f>TBL_Employees[[#This Row],[Annual Salary]]*TBL_Employees[[#This Row],[Bonus %]]</f>
        <v>0</v>
      </c>
      <c r="S976" s="9"/>
    </row>
    <row r="977" spans="1:19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t="str">
        <f>TEXT(TBL_Employees[[#This Row],[Hire Date]],"YYYY")</f>
        <v>2010</v>
      </c>
      <c r="J977" s="1">
        <v>40524</v>
      </c>
      <c r="K977" s="2">
        <v>190512</v>
      </c>
      <c r="L977" s="3">
        <v>0.32</v>
      </c>
      <c r="M977" t="s">
        <v>19</v>
      </c>
      <c r="N977" t="s">
        <v>29</v>
      </c>
      <c r="O977" t="str">
        <f>TEXT(TBL_Employees[[#This Row],[Exit Date]],"YYYY")</f>
        <v/>
      </c>
      <c r="P977" s="1" t="s">
        <v>21</v>
      </c>
      <c r="Q977" s="13">
        <f>TBL_Employees[[#This Row],[Annual Salary]]+TBL_Employees[[#This Row],[Annual Salary]]*TBL_Employees[[#This Row],[Bonus %]]</f>
        <v>251475.84</v>
      </c>
      <c r="R977">
        <f>TBL_Employees[[#This Row],[Annual Salary]]*TBL_Employees[[#This Row],[Bonus %]]</f>
        <v>60963.840000000004</v>
      </c>
      <c r="S977" s="9"/>
    </row>
    <row r="978" spans="1:19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t="str">
        <f>TEXT(TBL_Employees[[#This Row],[Hire Date]],"YYYY")</f>
        <v>2013</v>
      </c>
      <c r="J978" s="1">
        <v>41318</v>
      </c>
      <c r="K978" s="2">
        <v>124827</v>
      </c>
      <c r="L978" s="3">
        <v>0</v>
      </c>
      <c r="M978" t="s">
        <v>33</v>
      </c>
      <c r="N978" t="s">
        <v>60</v>
      </c>
      <c r="O978" t="str">
        <f>TEXT(TBL_Employees[[#This Row],[Exit Date]],"YYYY")</f>
        <v/>
      </c>
      <c r="P978" s="1" t="s">
        <v>21</v>
      </c>
      <c r="Q978" s="13">
        <f>TBL_Employees[[#This Row],[Annual Salary]]+TBL_Employees[[#This Row],[Annual Salary]]*TBL_Employees[[#This Row],[Bonus %]]</f>
        <v>124827</v>
      </c>
      <c r="R978">
        <f>TBL_Employees[[#This Row],[Annual Salary]]*TBL_Employees[[#This Row],[Bonus %]]</f>
        <v>0</v>
      </c>
      <c r="S978" s="9"/>
    </row>
    <row r="979" spans="1:19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t="str">
        <f>TEXT(TBL_Employees[[#This Row],[Hire Date]],"YYYY")</f>
        <v>2019</v>
      </c>
      <c r="J979" s="1">
        <v>43484</v>
      </c>
      <c r="K979" s="2">
        <v>101577</v>
      </c>
      <c r="L979" s="3">
        <v>0.05</v>
      </c>
      <c r="M979" t="s">
        <v>19</v>
      </c>
      <c r="N979" t="s">
        <v>20</v>
      </c>
      <c r="O979" t="str">
        <f>TEXT(TBL_Employees[[#This Row],[Exit Date]],"YYYY")</f>
        <v/>
      </c>
      <c r="P979" s="1" t="s">
        <v>21</v>
      </c>
      <c r="Q979" s="13">
        <f>TBL_Employees[[#This Row],[Annual Salary]]+TBL_Employees[[#This Row],[Annual Salary]]*TBL_Employees[[#This Row],[Bonus %]]</f>
        <v>106655.85</v>
      </c>
      <c r="R979">
        <f>TBL_Employees[[#This Row],[Annual Salary]]*TBL_Employees[[#This Row],[Bonus %]]</f>
        <v>5078.8500000000004</v>
      </c>
      <c r="S979" s="9"/>
    </row>
    <row r="980" spans="1:19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t="str">
        <f>TEXT(TBL_Employees[[#This Row],[Hire Date]],"YYYY")</f>
        <v>2005</v>
      </c>
      <c r="J980" s="1">
        <v>38642</v>
      </c>
      <c r="K980" s="2">
        <v>105223</v>
      </c>
      <c r="L980" s="3">
        <v>0.1</v>
      </c>
      <c r="M980" t="s">
        <v>19</v>
      </c>
      <c r="N980" t="s">
        <v>39</v>
      </c>
      <c r="O980" t="str">
        <f>TEXT(TBL_Employees[[#This Row],[Exit Date]],"YYYY")</f>
        <v/>
      </c>
      <c r="P980" s="1" t="s">
        <v>21</v>
      </c>
      <c r="Q980" s="13">
        <f>TBL_Employees[[#This Row],[Annual Salary]]+TBL_Employees[[#This Row],[Annual Salary]]*TBL_Employees[[#This Row],[Bonus %]]</f>
        <v>115745.3</v>
      </c>
      <c r="R980">
        <f>TBL_Employees[[#This Row],[Annual Salary]]*TBL_Employees[[#This Row],[Bonus %]]</f>
        <v>10522.300000000001</v>
      </c>
      <c r="S980" s="9"/>
    </row>
    <row r="981" spans="1:19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t="str">
        <f>TEXT(TBL_Employees[[#This Row],[Hire Date]],"YYYY")</f>
        <v>2008</v>
      </c>
      <c r="J981" s="1">
        <v>39635</v>
      </c>
      <c r="K981" s="2">
        <v>94815</v>
      </c>
      <c r="L981" s="3">
        <v>0</v>
      </c>
      <c r="M981" t="s">
        <v>19</v>
      </c>
      <c r="N981" t="s">
        <v>20</v>
      </c>
      <c r="O981" t="str">
        <f>TEXT(TBL_Employees[[#This Row],[Exit Date]],"YYYY")</f>
        <v/>
      </c>
      <c r="P981" s="1" t="s">
        <v>21</v>
      </c>
      <c r="Q981" s="13">
        <f>TBL_Employees[[#This Row],[Annual Salary]]+TBL_Employees[[#This Row],[Annual Salary]]*TBL_Employees[[#This Row],[Bonus %]]</f>
        <v>94815</v>
      </c>
      <c r="R981">
        <f>TBL_Employees[[#This Row],[Annual Salary]]*TBL_Employees[[#This Row],[Bonus %]]</f>
        <v>0</v>
      </c>
      <c r="S981" s="9"/>
    </row>
    <row r="982" spans="1:19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t="str">
        <f>TEXT(TBL_Employees[[#This Row],[Hire Date]],"YYYY")</f>
        <v>2021</v>
      </c>
      <c r="J982" s="1">
        <v>44545</v>
      </c>
      <c r="K982" s="2">
        <v>114893</v>
      </c>
      <c r="L982" s="3">
        <v>0.06</v>
      </c>
      <c r="M982" t="s">
        <v>33</v>
      </c>
      <c r="N982" t="s">
        <v>34</v>
      </c>
      <c r="O982" t="str">
        <f>TEXT(TBL_Employees[[#This Row],[Exit Date]],"YYYY")</f>
        <v/>
      </c>
      <c r="P982" s="1" t="s">
        <v>21</v>
      </c>
      <c r="Q982" s="13">
        <f>TBL_Employees[[#This Row],[Annual Salary]]+TBL_Employees[[#This Row],[Annual Salary]]*TBL_Employees[[#This Row],[Bonus %]]</f>
        <v>121786.58</v>
      </c>
      <c r="R982">
        <f>TBL_Employees[[#This Row],[Annual Salary]]*TBL_Employees[[#This Row],[Bonus %]]</f>
        <v>6893.58</v>
      </c>
      <c r="S982" s="9"/>
    </row>
    <row r="983" spans="1:19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t="str">
        <f>TEXT(TBL_Employees[[#This Row],[Hire Date]],"YYYY")</f>
        <v>2017</v>
      </c>
      <c r="J983" s="1">
        <v>42745</v>
      </c>
      <c r="K983" s="2">
        <v>80622</v>
      </c>
      <c r="L983" s="3">
        <v>0</v>
      </c>
      <c r="M983" t="s">
        <v>19</v>
      </c>
      <c r="N983" t="s">
        <v>25</v>
      </c>
      <c r="O983" t="str">
        <f>TEXT(TBL_Employees[[#This Row],[Exit Date]],"YYYY")</f>
        <v/>
      </c>
      <c r="P983" s="1" t="s">
        <v>21</v>
      </c>
      <c r="Q983" s="13">
        <f>TBL_Employees[[#This Row],[Annual Salary]]+TBL_Employees[[#This Row],[Annual Salary]]*TBL_Employees[[#This Row],[Bonus %]]</f>
        <v>80622</v>
      </c>
      <c r="R983">
        <f>TBL_Employees[[#This Row],[Annual Salary]]*TBL_Employees[[#This Row],[Bonus %]]</f>
        <v>0</v>
      </c>
      <c r="S983" s="9"/>
    </row>
    <row r="984" spans="1:19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t="str">
        <f>TEXT(TBL_Employees[[#This Row],[Hire Date]],"YYYY")</f>
        <v>2016</v>
      </c>
      <c r="J984" s="1">
        <v>42685</v>
      </c>
      <c r="K984" s="2">
        <v>246589</v>
      </c>
      <c r="L984" s="3">
        <v>0.33</v>
      </c>
      <c r="M984" t="s">
        <v>19</v>
      </c>
      <c r="N984" t="s">
        <v>39</v>
      </c>
      <c r="O984" t="str">
        <f>TEXT(TBL_Employees[[#This Row],[Exit Date]],"YYYY")</f>
        <v>2017</v>
      </c>
      <c r="P984" s="1">
        <v>42820</v>
      </c>
      <c r="Q984" s="13">
        <f>TBL_Employees[[#This Row],[Annual Salary]]+TBL_Employees[[#This Row],[Annual Salary]]*TBL_Employees[[#This Row],[Bonus %]]</f>
        <v>327963.37</v>
      </c>
      <c r="R984">
        <f>TBL_Employees[[#This Row],[Annual Salary]]*TBL_Employees[[#This Row],[Bonus %]]</f>
        <v>81374.37000000001</v>
      </c>
      <c r="S984" s="9"/>
    </row>
    <row r="985" spans="1:19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t="str">
        <f>TEXT(TBL_Employees[[#This Row],[Hire Date]],"YYYY")</f>
        <v>2018</v>
      </c>
      <c r="J985" s="1">
        <v>43240</v>
      </c>
      <c r="K985" s="2">
        <v>119397</v>
      </c>
      <c r="L985" s="3">
        <v>0.09</v>
      </c>
      <c r="M985" t="s">
        <v>33</v>
      </c>
      <c r="N985" t="s">
        <v>60</v>
      </c>
      <c r="O985" t="str">
        <f>TEXT(TBL_Employees[[#This Row],[Exit Date]],"YYYY")</f>
        <v>2019</v>
      </c>
      <c r="P985" s="1">
        <v>43538</v>
      </c>
      <c r="Q985" s="13">
        <f>TBL_Employees[[#This Row],[Annual Salary]]+TBL_Employees[[#This Row],[Annual Salary]]*TBL_Employees[[#This Row],[Bonus %]]</f>
        <v>130142.73</v>
      </c>
      <c r="R985">
        <f>TBL_Employees[[#This Row],[Annual Salary]]*TBL_Employees[[#This Row],[Bonus %]]</f>
        <v>10745.73</v>
      </c>
      <c r="S985" s="9"/>
    </row>
    <row r="986" spans="1:19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t="str">
        <f>TEXT(TBL_Employees[[#This Row],[Hire Date]],"YYYY")</f>
        <v>2021</v>
      </c>
      <c r="J986" s="1">
        <v>44549</v>
      </c>
      <c r="K986" s="2">
        <v>150666</v>
      </c>
      <c r="L986" s="3">
        <v>0.23</v>
      </c>
      <c r="M986" t="s">
        <v>33</v>
      </c>
      <c r="N986" t="s">
        <v>34</v>
      </c>
      <c r="O986" t="str">
        <f>TEXT(TBL_Employees[[#This Row],[Exit Date]],"YYYY")</f>
        <v/>
      </c>
      <c r="P986" s="1" t="s">
        <v>21</v>
      </c>
      <c r="Q986" s="13">
        <f>TBL_Employees[[#This Row],[Annual Salary]]+TBL_Employees[[#This Row],[Annual Salary]]*TBL_Employees[[#This Row],[Bonus %]]</f>
        <v>185319.18</v>
      </c>
      <c r="R986">
        <f>TBL_Employees[[#This Row],[Annual Salary]]*TBL_Employees[[#This Row],[Bonus %]]</f>
        <v>34653.18</v>
      </c>
      <c r="S986" s="9"/>
    </row>
    <row r="987" spans="1:19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t="str">
        <f>TEXT(TBL_Employees[[#This Row],[Hire Date]],"YYYY")</f>
        <v>2002</v>
      </c>
      <c r="J987" s="1">
        <v>37265</v>
      </c>
      <c r="K987" s="2">
        <v>148035</v>
      </c>
      <c r="L987" s="3">
        <v>0.14000000000000001</v>
      </c>
      <c r="M987" t="s">
        <v>19</v>
      </c>
      <c r="N987" t="s">
        <v>39</v>
      </c>
      <c r="O987" t="str">
        <f>TEXT(TBL_Employees[[#This Row],[Exit Date]],"YYYY")</f>
        <v/>
      </c>
      <c r="P987" s="1" t="s">
        <v>21</v>
      </c>
      <c r="Q987" s="13">
        <f>TBL_Employees[[#This Row],[Annual Salary]]+TBL_Employees[[#This Row],[Annual Salary]]*TBL_Employees[[#This Row],[Bonus %]]</f>
        <v>168759.9</v>
      </c>
      <c r="R987">
        <f>TBL_Employees[[#This Row],[Annual Salary]]*TBL_Employees[[#This Row],[Bonus %]]</f>
        <v>20724.900000000001</v>
      </c>
      <c r="S987" s="9"/>
    </row>
    <row r="988" spans="1:19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t="str">
        <f>TEXT(TBL_Employees[[#This Row],[Hire Date]],"YYYY")</f>
        <v>2017</v>
      </c>
      <c r="J988" s="1">
        <v>42891</v>
      </c>
      <c r="K988" s="2">
        <v>158898</v>
      </c>
      <c r="L988" s="3">
        <v>0.18</v>
      </c>
      <c r="M988" t="s">
        <v>19</v>
      </c>
      <c r="N988" t="s">
        <v>45</v>
      </c>
      <c r="O988" t="str">
        <f>TEXT(TBL_Employees[[#This Row],[Exit Date]],"YYYY")</f>
        <v/>
      </c>
      <c r="P988" s="1" t="s">
        <v>21</v>
      </c>
      <c r="Q988" s="13">
        <f>TBL_Employees[[#This Row],[Annual Salary]]+TBL_Employees[[#This Row],[Annual Salary]]*TBL_Employees[[#This Row],[Bonus %]]</f>
        <v>187499.64</v>
      </c>
      <c r="R988">
        <f>TBL_Employees[[#This Row],[Annual Salary]]*TBL_Employees[[#This Row],[Bonus %]]</f>
        <v>28601.64</v>
      </c>
      <c r="S988" s="9"/>
    </row>
    <row r="989" spans="1:19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t="str">
        <f>TEXT(TBL_Employees[[#This Row],[Hire Date]],"YYYY")</f>
        <v>2012</v>
      </c>
      <c r="J989" s="1">
        <v>40967</v>
      </c>
      <c r="K989" s="2">
        <v>89659</v>
      </c>
      <c r="L989" s="3">
        <v>0</v>
      </c>
      <c r="M989" t="s">
        <v>33</v>
      </c>
      <c r="N989" t="s">
        <v>60</v>
      </c>
      <c r="O989" t="str">
        <f>TEXT(TBL_Employees[[#This Row],[Exit Date]],"YYYY")</f>
        <v/>
      </c>
      <c r="P989" s="1" t="s">
        <v>21</v>
      </c>
      <c r="Q989" s="13">
        <f>TBL_Employees[[#This Row],[Annual Salary]]+TBL_Employees[[#This Row],[Annual Salary]]*TBL_Employees[[#This Row],[Bonus %]]</f>
        <v>89659</v>
      </c>
      <c r="R989">
        <f>TBL_Employees[[#This Row],[Annual Salary]]*TBL_Employees[[#This Row],[Bonus %]]</f>
        <v>0</v>
      </c>
      <c r="S989" s="9"/>
    </row>
    <row r="990" spans="1:19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t="str">
        <f>TEXT(TBL_Employees[[#This Row],[Hire Date]],"YYYY")</f>
        <v>2007</v>
      </c>
      <c r="J990" s="1">
        <v>39201</v>
      </c>
      <c r="K990" s="2">
        <v>171487</v>
      </c>
      <c r="L990" s="3">
        <v>0.23</v>
      </c>
      <c r="M990" t="s">
        <v>19</v>
      </c>
      <c r="N990" t="s">
        <v>39</v>
      </c>
      <c r="O990" t="str">
        <f>TEXT(TBL_Employees[[#This Row],[Exit Date]],"YYYY")</f>
        <v/>
      </c>
      <c r="P990" s="1" t="s">
        <v>21</v>
      </c>
      <c r="Q990" s="13">
        <f>TBL_Employees[[#This Row],[Annual Salary]]+TBL_Employees[[#This Row],[Annual Salary]]*TBL_Employees[[#This Row],[Bonus %]]</f>
        <v>210929.01</v>
      </c>
      <c r="R990">
        <f>TBL_Employees[[#This Row],[Annual Salary]]*TBL_Employees[[#This Row],[Bonus %]]</f>
        <v>39442.01</v>
      </c>
      <c r="S990" s="9"/>
    </row>
    <row r="991" spans="1:19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t="str">
        <f>TEXT(TBL_Employees[[#This Row],[Hire Date]],"YYYY")</f>
        <v>2016</v>
      </c>
      <c r="J991" s="1">
        <v>42603</v>
      </c>
      <c r="K991" s="2">
        <v>258498</v>
      </c>
      <c r="L991" s="3">
        <v>0.35</v>
      </c>
      <c r="M991" t="s">
        <v>19</v>
      </c>
      <c r="N991" t="s">
        <v>29</v>
      </c>
      <c r="O991" t="str">
        <f>TEXT(TBL_Employees[[#This Row],[Exit Date]],"YYYY")</f>
        <v/>
      </c>
      <c r="P991" s="1" t="s">
        <v>21</v>
      </c>
      <c r="Q991" s="13">
        <f>TBL_Employees[[#This Row],[Annual Salary]]+TBL_Employees[[#This Row],[Annual Salary]]*TBL_Employees[[#This Row],[Bonus %]]</f>
        <v>348972.3</v>
      </c>
      <c r="R991">
        <f>TBL_Employees[[#This Row],[Annual Salary]]*TBL_Employees[[#This Row],[Bonus %]]</f>
        <v>90474.299999999988</v>
      </c>
      <c r="S991" s="9"/>
    </row>
    <row r="992" spans="1:19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t="str">
        <f>TEXT(TBL_Employees[[#This Row],[Hire Date]],"YYYY")</f>
        <v>2010</v>
      </c>
      <c r="J992" s="1">
        <v>40511</v>
      </c>
      <c r="K992" s="2">
        <v>146961</v>
      </c>
      <c r="L992" s="3">
        <v>0.11</v>
      </c>
      <c r="M992" t="s">
        <v>19</v>
      </c>
      <c r="N992" t="s">
        <v>29</v>
      </c>
      <c r="O992" t="str">
        <f>TEXT(TBL_Employees[[#This Row],[Exit Date]],"YYYY")</f>
        <v/>
      </c>
      <c r="P992" s="1" t="s">
        <v>21</v>
      </c>
      <c r="Q992" s="13">
        <f>TBL_Employees[[#This Row],[Annual Salary]]+TBL_Employees[[#This Row],[Annual Salary]]*TBL_Employees[[#This Row],[Bonus %]]</f>
        <v>163126.71</v>
      </c>
      <c r="R992">
        <f>TBL_Employees[[#This Row],[Annual Salary]]*TBL_Employees[[#This Row],[Bonus %]]</f>
        <v>16165.710000000001</v>
      </c>
      <c r="S992" s="9"/>
    </row>
    <row r="993" spans="1:19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t="str">
        <f>TEXT(TBL_Employees[[#This Row],[Hire Date]],"YYYY")</f>
        <v>1998</v>
      </c>
      <c r="J993" s="1">
        <v>35907</v>
      </c>
      <c r="K993" s="2">
        <v>85369</v>
      </c>
      <c r="L993" s="3">
        <v>0</v>
      </c>
      <c r="M993" t="s">
        <v>52</v>
      </c>
      <c r="N993" t="s">
        <v>81</v>
      </c>
      <c r="O993" t="str">
        <f>TEXT(TBL_Employees[[#This Row],[Exit Date]],"YYYY")</f>
        <v>2004</v>
      </c>
      <c r="P993" s="1">
        <v>38318</v>
      </c>
      <c r="Q993" s="13">
        <f>TBL_Employees[[#This Row],[Annual Salary]]+TBL_Employees[[#This Row],[Annual Salary]]*TBL_Employees[[#This Row],[Bonus %]]</f>
        <v>85369</v>
      </c>
      <c r="R993">
        <f>TBL_Employees[[#This Row],[Annual Salary]]*TBL_Employees[[#This Row],[Bonus %]]</f>
        <v>0</v>
      </c>
      <c r="S993" s="9"/>
    </row>
    <row r="994" spans="1:19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t="str">
        <f>TEXT(TBL_Employees[[#This Row],[Hire Date]],"YYYY")</f>
        <v>2015</v>
      </c>
      <c r="J994" s="1">
        <v>42169</v>
      </c>
      <c r="K994" s="2">
        <v>67489</v>
      </c>
      <c r="L994" s="3">
        <v>0</v>
      </c>
      <c r="M994" t="s">
        <v>19</v>
      </c>
      <c r="N994" t="s">
        <v>20</v>
      </c>
      <c r="O994" t="str">
        <f>TEXT(TBL_Employees[[#This Row],[Exit Date]],"YYYY")</f>
        <v/>
      </c>
      <c r="P994" s="1" t="s">
        <v>21</v>
      </c>
      <c r="Q994" s="13">
        <f>TBL_Employees[[#This Row],[Annual Salary]]+TBL_Employees[[#This Row],[Annual Salary]]*TBL_Employees[[#This Row],[Bonus %]]</f>
        <v>67489</v>
      </c>
      <c r="R994">
        <f>TBL_Employees[[#This Row],[Annual Salary]]*TBL_Employees[[#This Row],[Bonus %]]</f>
        <v>0</v>
      </c>
      <c r="S994" s="9"/>
    </row>
    <row r="995" spans="1:19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t="str">
        <f>TEXT(TBL_Employees[[#This Row],[Hire Date]],"YYYY")</f>
        <v>2018</v>
      </c>
      <c r="J995" s="1">
        <v>43379</v>
      </c>
      <c r="K995" s="2">
        <v>166259</v>
      </c>
      <c r="L995" s="3">
        <v>0.17</v>
      </c>
      <c r="M995" t="s">
        <v>19</v>
      </c>
      <c r="N995" t="s">
        <v>20</v>
      </c>
      <c r="O995" t="str">
        <f>TEXT(TBL_Employees[[#This Row],[Exit Date]],"YYYY")</f>
        <v/>
      </c>
      <c r="P995" s="1" t="s">
        <v>21</v>
      </c>
      <c r="Q995" s="13">
        <f>TBL_Employees[[#This Row],[Annual Salary]]+TBL_Employees[[#This Row],[Annual Salary]]*TBL_Employees[[#This Row],[Bonus %]]</f>
        <v>194523.03</v>
      </c>
      <c r="R995">
        <f>TBL_Employees[[#This Row],[Annual Salary]]*TBL_Employees[[#This Row],[Bonus %]]</f>
        <v>28264.030000000002</v>
      </c>
      <c r="S995" s="9"/>
    </row>
    <row r="996" spans="1:19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t="str">
        <f>TEXT(TBL_Employees[[#This Row],[Hire Date]],"YYYY")</f>
        <v>2009</v>
      </c>
      <c r="J996" s="1">
        <v>39820</v>
      </c>
      <c r="K996" s="2">
        <v>47032</v>
      </c>
      <c r="L996" s="3">
        <v>0</v>
      </c>
      <c r="M996" t="s">
        <v>19</v>
      </c>
      <c r="N996" t="s">
        <v>29</v>
      </c>
      <c r="O996" t="str">
        <f>TEXT(TBL_Employees[[#This Row],[Exit Date]],"YYYY")</f>
        <v/>
      </c>
      <c r="P996" s="1" t="s">
        <v>21</v>
      </c>
      <c r="Q996" s="13">
        <f>TBL_Employees[[#This Row],[Annual Salary]]+TBL_Employees[[#This Row],[Annual Salary]]*TBL_Employees[[#This Row],[Bonus %]]</f>
        <v>47032</v>
      </c>
      <c r="R996">
        <f>TBL_Employees[[#This Row],[Annual Salary]]*TBL_Employees[[#This Row],[Bonus %]]</f>
        <v>0</v>
      </c>
      <c r="S996" s="9"/>
    </row>
    <row r="997" spans="1:19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t="str">
        <f>TEXT(TBL_Employees[[#This Row],[Hire Date]],"YYYY")</f>
        <v>2016</v>
      </c>
      <c r="J997" s="1">
        <v>42631</v>
      </c>
      <c r="K997" s="2">
        <v>98427</v>
      </c>
      <c r="L997" s="3">
        <v>0</v>
      </c>
      <c r="M997" t="s">
        <v>19</v>
      </c>
      <c r="N997" t="s">
        <v>29</v>
      </c>
      <c r="O997" t="str">
        <f>TEXT(TBL_Employees[[#This Row],[Exit Date]],"YYYY")</f>
        <v/>
      </c>
      <c r="P997" s="1" t="s">
        <v>21</v>
      </c>
      <c r="Q997" s="13">
        <f>TBL_Employees[[#This Row],[Annual Salary]]+TBL_Employees[[#This Row],[Annual Salary]]*TBL_Employees[[#This Row],[Bonus %]]</f>
        <v>98427</v>
      </c>
      <c r="R997">
        <f>TBL_Employees[[#This Row],[Annual Salary]]*TBL_Employees[[#This Row],[Bonus %]]</f>
        <v>0</v>
      </c>
      <c r="S997" s="9"/>
    </row>
    <row r="998" spans="1:19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t="str">
        <f>TEXT(TBL_Employees[[#This Row],[Hire Date]],"YYYY")</f>
        <v>2010</v>
      </c>
      <c r="J998" s="1">
        <v>40329</v>
      </c>
      <c r="K998" s="2">
        <v>47387</v>
      </c>
      <c r="L998" s="3">
        <v>0</v>
      </c>
      <c r="M998" t="s">
        <v>33</v>
      </c>
      <c r="N998" t="s">
        <v>34</v>
      </c>
      <c r="O998" t="str">
        <f>TEXT(TBL_Employees[[#This Row],[Exit Date]],"YYYY")</f>
        <v>2018</v>
      </c>
      <c r="P998" s="1">
        <v>43108</v>
      </c>
      <c r="Q998" s="13">
        <f>TBL_Employees[[#This Row],[Annual Salary]]+TBL_Employees[[#This Row],[Annual Salary]]*TBL_Employees[[#This Row],[Bonus %]]</f>
        <v>47387</v>
      </c>
      <c r="R998">
        <f>TBL_Employees[[#This Row],[Annual Salary]]*TBL_Employees[[#This Row],[Bonus %]]</f>
        <v>0</v>
      </c>
      <c r="S998" s="9"/>
    </row>
    <row r="999" spans="1:19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t="str">
        <f>TEXT(TBL_Employees[[#This Row],[Hire Date]],"YYYY")</f>
        <v>2019</v>
      </c>
      <c r="J999" s="1">
        <v>43626</v>
      </c>
      <c r="K999" s="2">
        <v>176710</v>
      </c>
      <c r="L999" s="3">
        <v>0.15</v>
      </c>
      <c r="M999" t="s">
        <v>19</v>
      </c>
      <c r="N999" t="s">
        <v>45</v>
      </c>
      <c r="O999" t="str">
        <f>TEXT(TBL_Employees[[#This Row],[Exit Date]],"YYYY")</f>
        <v/>
      </c>
      <c r="P999" s="1" t="s">
        <v>21</v>
      </c>
      <c r="Q999" s="13">
        <f>TBL_Employees[[#This Row],[Annual Salary]]+TBL_Employees[[#This Row],[Annual Salary]]*TBL_Employees[[#This Row],[Bonus %]]</f>
        <v>203216.5</v>
      </c>
      <c r="R999">
        <f>TBL_Employees[[#This Row],[Annual Salary]]*TBL_Employees[[#This Row],[Bonus %]]</f>
        <v>26506.5</v>
      </c>
      <c r="S999" s="9"/>
    </row>
    <row r="1000" spans="1:19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t="str">
        <f>TEXT(TBL_Employees[[#This Row],[Hire Date]],"YYYY")</f>
        <v>2012</v>
      </c>
      <c r="J1000" s="1">
        <v>40936</v>
      </c>
      <c r="K1000" s="2">
        <v>95960</v>
      </c>
      <c r="L1000" s="3">
        <v>0</v>
      </c>
      <c r="M1000" t="s">
        <v>33</v>
      </c>
      <c r="N1000" t="s">
        <v>34</v>
      </c>
      <c r="O1000" t="str">
        <f>TEXT(TBL_Employees[[#This Row],[Exit Date]],"YYYY")</f>
        <v/>
      </c>
      <c r="P1000" s="1" t="s">
        <v>21</v>
      </c>
      <c r="Q1000" s="13">
        <f>TBL_Employees[[#This Row],[Annual Salary]]+TBL_Employees[[#This Row],[Annual Salary]]*TBL_Employees[[#This Row],[Bonus %]]</f>
        <v>95960</v>
      </c>
      <c r="R1000">
        <f>TBL_Employees[[#This Row],[Annual Salary]]*TBL_Employees[[#This Row],[Bonus %]]</f>
        <v>0</v>
      </c>
      <c r="S1000" s="9"/>
    </row>
    <row r="1001" spans="1:19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t="str">
        <f>TEXT(TBL_Employees[[#This Row],[Hire Date]],"YYYY")</f>
        <v>2020</v>
      </c>
      <c r="J1001" s="1">
        <v>44038</v>
      </c>
      <c r="K1001" s="2">
        <v>216195</v>
      </c>
      <c r="L1001" s="3">
        <v>0.31</v>
      </c>
      <c r="M1001" t="s">
        <v>19</v>
      </c>
      <c r="N1001" t="s">
        <v>45</v>
      </c>
      <c r="O1001" t="str">
        <f>TEXT(TBL_Employees[[#This Row],[Exit Date]],"YYYY")</f>
        <v/>
      </c>
      <c r="P1001" s="1" t="s">
        <v>21</v>
      </c>
      <c r="Q1001" s="13">
        <f>TBL_Employees[[#This Row],[Annual Salary]]+TBL_Employees[[#This Row],[Annual Salary]]*TBL_Employees[[#This Row],[Bonus %]]</f>
        <v>283215.45</v>
      </c>
      <c r="R1001">
        <f>TBL_Employees[[#This Row],[Annual Salary]]*TBL_Employees[[#This Row],[Bonus %]]</f>
        <v>67020.45</v>
      </c>
      <c r="S1001" s="9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98AE-69E5-4969-8EC3-55443ED8E79D}">
  <sheetPr filterMode="1"/>
  <dimension ref="A1:F1001"/>
  <sheetViews>
    <sheetView workbookViewId="0">
      <selection activeCell="H9" sqref="H9"/>
    </sheetView>
  </sheetViews>
  <sheetFormatPr defaultRowHeight="14.5" x14ac:dyDescent="0.35"/>
  <cols>
    <col min="1" max="1" width="12.36328125" bestFit="1" customWidth="1"/>
    <col min="4" max="4" width="11.36328125" bestFit="1" customWidth="1"/>
    <col min="5" max="5" width="9.36328125" bestFit="1" customWidth="1"/>
  </cols>
  <sheetData>
    <row r="1" spans="1:6" x14ac:dyDescent="0.35">
      <c r="A1" s="31" t="s">
        <v>1</v>
      </c>
      <c r="B1" s="31" t="s">
        <v>1990</v>
      </c>
      <c r="C1" s="31" t="s">
        <v>1991</v>
      </c>
      <c r="D1" s="5" t="s">
        <v>2029</v>
      </c>
      <c r="E1" s="5" t="s">
        <v>9</v>
      </c>
      <c r="F1" s="5" t="s">
        <v>7</v>
      </c>
    </row>
    <row r="2" spans="1:6" x14ac:dyDescent="0.35">
      <c r="A2" s="8" t="s">
        <v>884</v>
      </c>
      <c r="B2" t="s">
        <v>2022</v>
      </c>
      <c r="C2" t="s">
        <v>2022</v>
      </c>
      <c r="D2">
        <f>C2-B2</f>
        <v>0</v>
      </c>
      <c r="E2" s="32">
        <v>46833</v>
      </c>
      <c r="F2" s="8">
        <v>55</v>
      </c>
    </row>
    <row r="3" spans="1:6" hidden="1" x14ac:dyDescent="0.35">
      <c r="A3" s="8" t="s">
        <v>413</v>
      </c>
      <c r="B3" t="s">
        <v>1998</v>
      </c>
      <c r="E3" s="32">
        <v>99975</v>
      </c>
      <c r="F3" s="8">
        <v>59</v>
      </c>
    </row>
    <row r="4" spans="1:6" hidden="1" x14ac:dyDescent="0.35">
      <c r="A4" s="8" t="s">
        <v>414</v>
      </c>
      <c r="B4" t="s">
        <v>2007</v>
      </c>
      <c r="C4" t="s">
        <v>21</v>
      </c>
      <c r="E4" s="32">
        <v>163099</v>
      </c>
      <c r="F4" s="8">
        <v>50</v>
      </c>
    </row>
    <row r="5" spans="1:6" hidden="1" x14ac:dyDescent="0.35">
      <c r="A5" s="8" t="s">
        <v>415</v>
      </c>
      <c r="B5" t="s">
        <v>2020</v>
      </c>
      <c r="C5" t="s">
        <v>21</v>
      </c>
      <c r="E5" s="32">
        <v>84913</v>
      </c>
      <c r="F5" s="8">
        <v>26</v>
      </c>
    </row>
    <row r="6" spans="1:6" hidden="1" x14ac:dyDescent="0.35">
      <c r="A6" s="8" t="s">
        <v>416</v>
      </c>
      <c r="B6" t="s">
        <v>1996</v>
      </c>
      <c r="C6" t="s">
        <v>21</v>
      </c>
      <c r="E6" s="32">
        <v>95409</v>
      </c>
      <c r="F6" s="8">
        <v>55</v>
      </c>
    </row>
    <row r="7" spans="1:6" hidden="1" x14ac:dyDescent="0.35">
      <c r="A7" s="8" t="s">
        <v>418</v>
      </c>
      <c r="B7" t="s">
        <v>2018</v>
      </c>
      <c r="C7" t="s">
        <v>21</v>
      </c>
      <c r="E7" s="32">
        <v>50994</v>
      </c>
      <c r="F7" s="8">
        <v>57</v>
      </c>
    </row>
    <row r="8" spans="1:6" hidden="1" x14ac:dyDescent="0.35">
      <c r="A8" s="8" t="s">
        <v>257</v>
      </c>
      <c r="B8" t="s">
        <v>2021</v>
      </c>
      <c r="C8" t="s">
        <v>21</v>
      </c>
      <c r="E8" s="32">
        <v>119746</v>
      </c>
      <c r="F8" s="8">
        <v>27</v>
      </c>
    </row>
    <row r="9" spans="1:6" x14ac:dyDescent="0.35">
      <c r="A9" s="8" t="s">
        <v>1721</v>
      </c>
      <c r="B9" t="s">
        <v>1997</v>
      </c>
      <c r="C9" t="s">
        <v>1997</v>
      </c>
      <c r="D9">
        <f>C9-B9</f>
        <v>0</v>
      </c>
      <c r="E9" s="32">
        <v>75354</v>
      </c>
      <c r="F9" s="8">
        <v>25</v>
      </c>
    </row>
    <row r="10" spans="1:6" hidden="1" x14ac:dyDescent="0.35">
      <c r="A10" s="8" t="s">
        <v>421</v>
      </c>
      <c r="B10" t="s">
        <v>2020</v>
      </c>
      <c r="C10" t="s">
        <v>21</v>
      </c>
      <c r="E10" s="32">
        <v>113527</v>
      </c>
      <c r="F10" s="8">
        <v>29</v>
      </c>
    </row>
    <row r="11" spans="1:6" hidden="1" x14ac:dyDescent="0.35">
      <c r="A11" s="8" t="s">
        <v>423</v>
      </c>
      <c r="B11" t="s">
        <v>2019</v>
      </c>
      <c r="C11" t="s">
        <v>21</v>
      </c>
      <c r="E11" s="32">
        <v>77203</v>
      </c>
      <c r="F11" s="8">
        <v>34</v>
      </c>
    </row>
    <row r="12" spans="1:6" hidden="1" x14ac:dyDescent="0.35">
      <c r="A12" s="8" t="s">
        <v>424</v>
      </c>
      <c r="B12" t="s">
        <v>2010</v>
      </c>
      <c r="C12" t="s">
        <v>21</v>
      </c>
      <c r="E12" s="32">
        <v>157333</v>
      </c>
      <c r="F12" s="8">
        <v>36</v>
      </c>
    </row>
    <row r="13" spans="1:6" hidden="1" x14ac:dyDescent="0.35">
      <c r="A13" s="8" t="s">
        <v>426</v>
      </c>
      <c r="B13" t="s">
        <v>2022</v>
      </c>
      <c r="C13" t="s">
        <v>21</v>
      </c>
      <c r="E13" s="32">
        <v>109851</v>
      </c>
      <c r="F13" s="8">
        <v>27</v>
      </c>
    </row>
    <row r="14" spans="1:6" hidden="1" x14ac:dyDescent="0.35">
      <c r="A14" s="8" t="s">
        <v>427</v>
      </c>
      <c r="B14" t="s">
        <v>2000</v>
      </c>
      <c r="C14" t="s">
        <v>21</v>
      </c>
      <c r="E14" s="32">
        <v>105086</v>
      </c>
      <c r="F14" s="8">
        <v>59</v>
      </c>
    </row>
    <row r="15" spans="1:6" hidden="1" x14ac:dyDescent="0.35">
      <c r="A15" s="8" t="s">
        <v>429</v>
      </c>
      <c r="B15" t="s">
        <v>2022</v>
      </c>
      <c r="C15" t="s">
        <v>21</v>
      </c>
      <c r="E15" s="32">
        <v>146742</v>
      </c>
      <c r="F15" s="8">
        <v>51</v>
      </c>
    </row>
    <row r="16" spans="1:6" x14ac:dyDescent="0.35">
      <c r="A16" s="8" t="s">
        <v>472</v>
      </c>
      <c r="B16" t="s">
        <v>2018</v>
      </c>
      <c r="C16" t="s">
        <v>2018</v>
      </c>
      <c r="D16">
        <f>C16-B16</f>
        <v>0</v>
      </c>
      <c r="E16" s="32">
        <v>86317</v>
      </c>
      <c r="F16" s="8">
        <v>31</v>
      </c>
    </row>
    <row r="17" spans="1:6" hidden="1" x14ac:dyDescent="0.35">
      <c r="A17" s="8" t="s">
        <v>433</v>
      </c>
      <c r="B17" t="s">
        <v>2014</v>
      </c>
      <c r="C17" t="s">
        <v>21</v>
      </c>
      <c r="E17" s="32">
        <v>249270</v>
      </c>
      <c r="F17" s="8">
        <v>41</v>
      </c>
    </row>
    <row r="18" spans="1:6" hidden="1" x14ac:dyDescent="0.35">
      <c r="A18" s="8" t="s">
        <v>435</v>
      </c>
      <c r="B18" t="s">
        <v>2003</v>
      </c>
      <c r="C18" t="s">
        <v>21</v>
      </c>
      <c r="E18" s="32">
        <v>175837</v>
      </c>
      <c r="F18" s="8">
        <v>65</v>
      </c>
    </row>
    <row r="19" spans="1:6" hidden="1" x14ac:dyDescent="0.35">
      <c r="A19" s="8" t="s">
        <v>437</v>
      </c>
      <c r="B19" t="s">
        <v>2004</v>
      </c>
      <c r="C19" t="s">
        <v>21</v>
      </c>
      <c r="E19" s="32">
        <v>154828</v>
      </c>
      <c r="F19" s="8">
        <v>64</v>
      </c>
    </row>
    <row r="20" spans="1:6" hidden="1" x14ac:dyDescent="0.35">
      <c r="A20" s="8" t="s">
        <v>439</v>
      </c>
      <c r="B20" t="s">
        <v>2014</v>
      </c>
      <c r="C20" t="s">
        <v>21</v>
      </c>
      <c r="E20" s="32">
        <v>186503</v>
      </c>
      <c r="F20" s="8">
        <v>64</v>
      </c>
    </row>
    <row r="21" spans="1:6" hidden="1" x14ac:dyDescent="0.35">
      <c r="A21" s="8" t="s">
        <v>440</v>
      </c>
      <c r="B21" t="s">
        <v>2003</v>
      </c>
      <c r="C21" t="s">
        <v>21</v>
      </c>
      <c r="E21" s="32">
        <v>166331</v>
      </c>
      <c r="F21" s="8">
        <v>45</v>
      </c>
    </row>
    <row r="22" spans="1:6" hidden="1" x14ac:dyDescent="0.35">
      <c r="A22" s="8" t="s">
        <v>441</v>
      </c>
      <c r="B22" t="s">
        <v>2013</v>
      </c>
      <c r="C22" t="s">
        <v>21</v>
      </c>
      <c r="E22" s="32">
        <v>146140</v>
      </c>
      <c r="F22" s="8">
        <v>56</v>
      </c>
    </row>
    <row r="23" spans="1:6" hidden="1" x14ac:dyDescent="0.35">
      <c r="A23" s="8" t="s">
        <v>442</v>
      </c>
      <c r="B23" t="s">
        <v>2022</v>
      </c>
      <c r="C23" t="s">
        <v>21</v>
      </c>
      <c r="E23" s="32">
        <v>151703</v>
      </c>
      <c r="F23" s="8">
        <v>36</v>
      </c>
    </row>
    <row r="24" spans="1:6" hidden="1" x14ac:dyDescent="0.35">
      <c r="A24" s="8" t="s">
        <v>444</v>
      </c>
      <c r="B24" t="s">
        <v>2003</v>
      </c>
      <c r="C24" t="s">
        <v>21</v>
      </c>
      <c r="E24" s="32">
        <v>172787</v>
      </c>
      <c r="F24" s="8">
        <v>59</v>
      </c>
    </row>
    <row r="25" spans="1:6" hidden="1" x14ac:dyDescent="0.35">
      <c r="A25" s="8" t="s">
        <v>446</v>
      </c>
      <c r="B25" t="s">
        <v>2020</v>
      </c>
      <c r="C25" t="s">
        <v>21</v>
      </c>
      <c r="E25" s="32">
        <v>49998</v>
      </c>
      <c r="F25" s="8">
        <v>37</v>
      </c>
    </row>
    <row r="26" spans="1:6" hidden="1" x14ac:dyDescent="0.35">
      <c r="A26" s="8" t="s">
        <v>447</v>
      </c>
      <c r="B26" t="s">
        <v>2015</v>
      </c>
      <c r="C26" t="s">
        <v>21</v>
      </c>
      <c r="E26" s="32">
        <v>207172</v>
      </c>
      <c r="F26" s="8">
        <v>44</v>
      </c>
    </row>
    <row r="27" spans="1:6" hidden="1" x14ac:dyDescent="0.35">
      <c r="A27" s="8" t="s">
        <v>449</v>
      </c>
      <c r="B27" t="s">
        <v>2016</v>
      </c>
      <c r="C27" t="s">
        <v>21</v>
      </c>
      <c r="E27" s="32">
        <v>152239</v>
      </c>
      <c r="F27" s="8">
        <v>41</v>
      </c>
    </row>
    <row r="28" spans="1:6" hidden="1" x14ac:dyDescent="0.35">
      <c r="A28" s="8" t="s">
        <v>450</v>
      </c>
      <c r="B28" t="s">
        <v>2006</v>
      </c>
      <c r="C28" t="s">
        <v>21</v>
      </c>
      <c r="E28" s="32">
        <v>98581</v>
      </c>
      <c r="F28" s="8">
        <v>56</v>
      </c>
    </row>
    <row r="29" spans="1:6" hidden="1" x14ac:dyDescent="0.35">
      <c r="A29" s="8" t="s">
        <v>451</v>
      </c>
      <c r="B29" t="s">
        <v>2005</v>
      </c>
      <c r="C29" t="s">
        <v>21</v>
      </c>
      <c r="E29" s="32">
        <v>246231</v>
      </c>
      <c r="F29" s="8">
        <v>43</v>
      </c>
    </row>
    <row r="30" spans="1:6" hidden="1" x14ac:dyDescent="0.35">
      <c r="A30" s="8" t="s">
        <v>453</v>
      </c>
      <c r="B30" t="s">
        <v>1997</v>
      </c>
      <c r="C30" t="s">
        <v>21</v>
      </c>
      <c r="E30" s="32">
        <v>99354</v>
      </c>
      <c r="F30" s="8">
        <v>64</v>
      </c>
    </row>
    <row r="31" spans="1:6" hidden="1" x14ac:dyDescent="0.35">
      <c r="A31" s="8" t="s">
        <v>455</v>
      </c>
      <c r="B31" t="s">
        <v>2013</v>
      </c>
      <c r="C31" t="s">
        <v>21</v>
      </c>
      <c r="E31" s="32">
        <v>231141</v>
      </c>
      <c r="F31" s="8">
        <v>63</v>
      </c>
    </row>
    <row r="32" spans="1:6" hidden="1" x14ac:dyDescent="0.35">
      <c r="A32" s="8" t="s">
        <v>457</v>
      </c>
      <c r="B32" t="s">
        <v>2018</v>
      </c>
      <c r="C32" t="s">
        <v>21</v>
      </c>
      <c r="E32" s="32">
        <v>54775</v>
      </c>
      <c r="F32" s="8">
        <v>28</v>
      </c>
    </row>
    <row r="33" spans="1:6" hidden="1" x14ac:dyDescent="0.35">
      <c r="A33" s="8" t="s">
        <v>459</v>
      </c>
      <c r="B33" t="s">
        <v>2005</v>
      </c>
      <c r="C33" t="s">
        <v>21</v>
      </c>
      <c r="E33" s="32">
        <v>55499</v>
      </c>
      <c r="F33" s="8">
        <v>65</v>
      </c>
    </row>
    <row r="34" spans="1:6" hidden="1" x14ac:dyDescent="0.35">
      <c r="A34" s="8" t="s">
        <v>460</v>
      </c>
      <c r="B34" t="s">
        <v>2009</v>
      </c>
      <c r="C34" t="s">
        <v>21</v>
      </c>
      <c r="E34" s="32">
        <v>66521</v>
      </c>
      <c r="F34" s="8">
        <v>61</v>
      </c>
    </row>
    <row r="35" spans="1:6" hidden="1" x14ac:dyDescent="0.35">
      <c r="A35" s="8" t="s">
        <v>462</v>
      </c>
      <c r="B35" t="s">
        <v>2017</v>
      </c>
      <c r="C35" t="s">
        <v>21</v>
      </c>
      <c r="E35" s="32">
        <v>59100</v>
      </c>
      <c r="F35" s="8">
        <v>30</v>
      </c>
    </row>
    <row r="36" spans="1:6" hidden="1" x14ac:dyDescent="0.35">
      <c r="A36" s="8" t="s">
        <v>464</v>
      </c>
      <c r="B36" t="s">
        <v>2019</v>
      </c>
      <c r="C36" t="s">
        <v>21</v>
      </c>
      <c r="E36" s="32">
        <v>49011</v>
      </c>
      <c r="F36" s="8">
        <v>27</v>
      </c>
    </row>
    <row r="37" spans="1:6" hidden="1" x14ac:dyDescent="0.35">
      <c r="A37" s="8" t="s">
        <v>465</v>
      </c>
      <c r="B37" t="s">
        <v>2015</v>
      </c>
      <c r="C37" t="s">
        <v>21</v>
      </c>
      <c r="E37" s="32">
        <v>99575</v>
      </c>
      <c r="F37" s="8">
        <v>32</v>
      </c>
    </row>
    <row r="38" spans="1:6" hidden="1" x14ac:dyDescent="0.35">
      <c r="A38" s="8" t="s">
        <v>72</v>
      </c>
      <c r="B38" t="s">
        <v>2020</v>
      </c>
      <c r="C38" t="s">
        <v>21</v>
      </c>
      <c r="E38" s="32">
        <v>99989</v>
      </c>
      <c r="F38" s="8">
        <v>34</v>
      </c>
    </row>
    <row r="39" spans="1:6" hidden="1" x14ac:dyDescent="0.35">
      <c r="A39" s="8" t="s">
        <v>468</v>
      </c>
      <c r="B39" t="s">
        <v>2020</v>
      </c>
      <c r="C39" t="s">
        <v>21</v>
      </c>
      <c r="E39" s="32">
        <v>256420</v>
      </c>
      <c r="F39" s="8">
        <v>27</v>
      </c>
    </row>
    <row r="40" spans="1:6" hidden="1" x14ac:dyDescent="0.35">
      <c r="A40" s="8" t="s">
        <v>469</v>
      </c>
      <c r="B40" t="s">
        <v>2014</v>
      </c>
      <c r="C40" t="s">
        <v>21</v>
      </c>
      <c r="E40" s="32">
        <v>78940</v>
      </c>
      <c r="F40" s="8">
        <v>35</v>
      </c>
    </row>
    <row r="41" spans="1:6" hidden="1" x14ac:dyDescent="0.35">
      <c r="A41" s="8" t="s">
        <v>471</v>
      </c>
      <c r="B41" t="s">
        <v>1995</v>
      </c>
      <c r="C41" t="s">
        <v>21</v>
      </c>
      <c r="E41" s="32">
        <v>82872</v>
      </c>
      <c r="F41" s="8">
        <v>57</v>
      </c>
    </row>
    <row r="42" spans="1:6" x14ac:dyDescent="0.35">
      <c r="A42" s="8" t="s">
        <v>530</v>
      </c>
      <c r="B42" t="s">
        <v>2018</v>
      </c>
      <c r="C42" t="s">
        <v>2018</v>
      </c>
      <c r="D42">
        <f>C42-B42</f>
        <v>0</v>
      </c>
      <c r="E42" s="32">
        <v>86858</v>
      </c>
      <c r="F42" s="8">
        <v>30</v>
      </c>
    </row>
    <row r="43" spans="1:6" hidden="1" x14ac:dyDescent="0.35">
      <c r="A43" s="8" t="s">
        <v>473</v>
      </c>
      <c r="B43" t="s">
        <v>2014</v>
      </c>
      <c r="C43" t="s">
        <v>21</v>
      </c>
      <c r="E43" s="32">
        <v>113135</v>
      </c>
      <c r="F43" s="8">
        <v>53</v>
      </c>
    </row>
    <row r="44" spans="1:6" hidden="1" x14ac:dyDescent="0.35">
      <c r="A44" s="8" t="s">
        <v>474</v>
      </c>
      <c r="B44" t="s">
        <v>2006</v>
      </c>
      <c r="C44" t="s">
        <v>21</v>
      </c>
      <c r="E44" s="32">
        <v>199808</v>
      </c>
      <c r="F44" s="8">
        <v>52</v>
      </c>
    </row>
    <row r="45" spans="1:6" hidden="1" x14ac:dyDescent="0.35">
      <c r="A45" s="8" t="s">
        <v>476</v>
      </c>
      <c r="B45" t="s">
        <v>2014</v>
      </c>
      <c r="C45" t="s">
        <v>21</v>
      </c>
      <c r="E45" s="32">
        <v>56037</v>
      </c>
      <c r="F45" s="8">
        <v>37</v>
      </c>
    </row>
    <row r="46" spans="1:6" hidden="1" x14ac:dyDescent="0.35">
      <c r="A46" s="8" t="s">
        <v>478</v>
      </c>
      <c r="B46" t="s">
        <v>2020</v>
      </c>
      <c r="C46" t="s">
        <v>21</v>
      </c>
      <c r="E46" s="32">
        <v>122350</v>
      </c>
      <c r="F46" s="8">
        <v>29</v>
      </c>
    </row>
    <row r="47" spans="1:6" hidden="1" x14ac:dyDescent="0.35">
      <c r="A47" s="8" t="s">
        <v>480</v>
      </c>
      <c r="B47" t="s">
        <v>2011</v>
      </c>
      <c r="C47" t="s">
        <v>21</v>
      </c>
      <c r="E47" s="32">
        <v>92952</v>
      </c>
      <c r="F47" s="8">
        <v>40</v>
      </c>
    </row>
    <row r="48" spans="1:6" hidden="1" x14ac:dyDescent="0.35">
      <c r="A48" s="8" t="s">
        <v>482</v>
      </c>
      <c r="B48" t="s">
        <v>2014</v>
      </c>
      <c r="C48" t="s">
        <v>21</v>
      </c>
      <c r="E48" s="32">
        <v>79921</v>
      </c>
      <c r="F48" s="8">
        <v>32</v>
      </c>
    </row>
    <row r="49" spans="1:6" hidden="1" x14ac:dyDescent="0.35">
      <c r="A49" s="8" t="s">
        <v>484</v>
      </c>
      <c r="B49" t="s">
        <v>2010</v>
      </c>
      <c r="C49" t="s">
        <v>21</v>
      </c>
      <c r="E49" s="32">
        <v>167199</v>
      </c>
      <c r="F49" s="8">
        <v>37</v>
      </c>
    </row>
    <row r="50" spans="1:6" hidden="1" x14ac:dyDescent="0.35">
      <c r="A50" s="8" t="s">
        <v>486</v>
      </c>
      <c r="B50" t="s">
        <v>2013</v>
      </c>
      <c r="C50" t="s">
        <v>21</v>
      </c>
      <c r="E50" s="32">
        <v>71476</v>
      </c>
      <c r="F50" s="8">
        <v>52</v>
      </c>
    </row>
    <row r="51" spans="1:6" hidden="1" x14ac:dyDescent="0.35">
      <c r="A51" s="8" t="s">
        <v>487</v>
      </c>
      <c r="B51" t="s">
        <v>2015</v>
      </c>
      <c r="C51" t="s">
        <v>21</v>
      </c>
      <c r="E51" s="32">
        <v>189420</v>
      </c>
      <c r="F51" s="8">
        <v>45</v>
      </c>
    </row>
    <row r="52" spans="1:6" hidden="1" x14ac:dyDescent="0.35">
      <c r="A52" s="8" t="s">
        <v>489</v>
      </c>
      <c r="B52" t="s">
        <v>2002</v>
      </c>
      <c r="C52" t="s">
        <v>21</v>
      </c>
      <c r="E52" s="32">
        <v>64057</v>
      </c>
      <c r="F52" s="8">
        <v>64</v>
      </c>
    </row>
    <row r="53" spans="1:6" hidden="1" x14ac:dyDescent="0.35">
      <c r="A53" s="8" t="s">
        <v>491</v>
      </c>
      <c r="B53" t="s">
        <v>2022</v>
      </c>
      <c r="C53" t="s">
        <v>21</v>
      </c>
      <c r="E53" s="32">
        <v>68728</v>
      </c>
      <c r="F53" s="8">
        <v>27</v>
      </c>
    </row>
    <row r="54" spans="1:6" hidden="1" x14ac:dyDescent="0.35">
      <c r="A54" s="8" t="s">
        <v>493</v>
      </c>
      <c r="B54" t="s">
        <v>2022</v>
      </c>
      <c r="C54" t="s">
        <v>21</v>
      </c>
      <c r="E54" s="32">
        <v>125633</v>
      </c>
      <c r="F54" s="8">
        <v>25</v>
      </c>
    </row>
    <row r="55" spans="1:6" hidden="1" x14ac:dyDescent="0.35">
      <c r="A55" s="8" t="s">
        <v>495</v>
      </c>
      <c r="B55" t="s">
        <v>2012</v>
      </c>
      <c r="C55" t="s">
        <v>21</v>
      </c>
      <c r="E55" s="32">
        <v>66889</v>
      </c>
      <c r="F55" s="8">
        <v>35</v>
      </c>
    </row>
    <row r="56" spans="1:6" hidden="1" x14ac:dyDescent="0.35">
      <c r="A56" s="8" t="s">
        <v>496</v>
      </c>
      <c r="B56" t="s">
        <v>2016</v>
      </c>
      <c r="C56" t="s">
        <v>21</v>
      </c>
      <c r="E56" s="32">
        <v>178700</v>
      </c>
      <c r="F56" s="8">
        <v>36</v>
      </c>
    </row>
    <row r="57" spans="1:6" hidden="1" x14ac:dyDescent="0.35">
      <c r="A57" s="8" t="s">
        <v>498</v>
      </c>
      <c r="B57" t="s">
        <v>2019</v>
      </c>
      <c r="C57" t="s">
        <v>21</v>
      </c>
      <c r="E57" s="32">
        <v>83990</v>
      </c>
      <c r="F57" s="8">
        <v>33</v>
      </c>
    </row>
    <row r="58" spans="1:6" hidden="1" x14ac:dyDescent="0.35">
      <c r="A58" s="8" t="s">
        <v>500</v>
      </c>
      <c r="B58" t="s">
        <v>2006</v>
      </c>
      <c r="C58" t="s">
        <v>21</v>
      </c>
      <c r="E58" s="32">
        <v>102043</v>
      </c>
      <c r="F58" s="8">
        <v>52</v>
      </c>
    </row>
    <row r="59" spans="1:6" hidden="1" x14ac:dyDescent="0.35">
      <c r="A59" s="8" t="s">
        <v>502</v>
      </c>
      <c r="B59" t="s">
        <v>2002</v>
      </c>
      <c r="C59" t="s">
        <v>21</v>
      </c>
      <c r="E59" s="32">
        <v>90678</v>
      </c>
      <c r="F59" s="8">
        <v>46</v>
      </c>
    </row>
    <row r="60" spans="1:6" hidden="1" x14ac:dyDescent="0.35">
      <c r="A60" s="8" t="s">
        <v>504</v>
      </c>
      <c r="B60" t="s">
        <v>2009</v>
      </c>
      <c r="C60" t="s">
        <v>21</v>
      </c>
      <c r="E60" s="32">
        <v>59067</v>
      </c>
      <c r="F60" s="8">
        <v>46</v>
      </c>
    </row>
    <row r="61" spans="1:6" hidden="1" x14ac:dyDescent="0.35">
      <c r="A61" s="8" t="s">
        <v>506</v>
      </c>
      <c r="B61" t="s">
        <v>2022</v>
      </c>
      <c r="C61" t="s">
        <v>21</v>
      </c>
      <c r="E61" s="32">
        <v>135062</v>
      </c>
      <c r="F61" s="8">
        <v>45</v>
      </c>
    </row>
    <row r="62" spans="1:6" hidden="1" x14ac:dyDescent="0.35">
      <c r="A62" s="8" t="s">
        <v>507</v>
      </c>
      <c r="B62" t="s">
        <v>2007</v>
      </c>
      <c r="C62" t="s">
        <v>21</v>
      </c>
      <c r="E62" s="32">
        <v>159044</v>
      </c>
      <c r="F62" s="8">
        <v>55</v>
      </c>
    </row>
    <row r="63" spans="1:6" x14ac:dyDescent="0.35">
      <c r="A63" s="8" t="s">
        <v>1571</v>
      </c>
      <c r="B63" t="s">
        <v>2022</v>
      </c>
      <c r="C63" t="s">
        <v>2022</v>
      </c>
      <c r="D63">
        <f>C63-B63</f>
        <v>0</v>
      </c>
      <c r="E63" s="32">
        <v>129541</v>
      </c>
      <c r="F63" s="8">
        <v>44</v>
      </c>
    </row>
    <row r="64" spans="1:6" x14ac:dyDescent="0.35">
      <c r="A64" s="8" t="s">
        <v>1687</v>
      </c>
      <c r="B64" t="s">
        <v>2018</v>
      </c>
      <c r="C64" t="s">
        <v>2018</v>
      </c>
      <c r="D64">
        <f>C64-B64</f>
        <v>0</v>
      </c>
      <c r="E64" s="32">
        <v>143970</v>
      </c>
      <c r="F64" s="8">
        <v>44</v>
      </c>
    </row>
    <row r="65" spans="1:6" hidden="1" x14ac:dyDescent="0.35">
      <c r="A65" s="8" t="s">
        <v>511</v>
      </c>
      <c r="B65" t="s">
        <v>2014</v>
      </c>
      <c r="C65" t="s">
        <v>21</v>
      </c>
      <c r="E65" s="32">
        <v>236946</v>
      </c>
      <c r="F65" s="8">
        <v>45</v>
      </c>
    </row>
    <row r="66" spans="1:6" hidden="1" x14ac:dyDescent="0.35">
      <c r="A66" s="8" t="s">
        <v>513</v>
      </c>
      <c r="B66" t="s">
        <v>2022</v>
      </c>
      <c r="C66" t="s">
        <v>21</v>
      </c>
      <c r="E66" s="32">
        <v>48906</v>
      </c>
      <c r="F66" s="8">
        <v>36</v>
      </c>
    </row>
    <row r="67" spans="1:6" hidden="1" x14ac:dyDescent="0.35">
      <c r="A67" s="8" t="s">
        <v>404</v>
      </c>
      <c r="B67" t="s">
        <v>2009</v>
      </c>
      <c r="C67" t="s">
        <v>21</v>
      </c>
      <c r="E67" s="32">
        <v>80024</v>
      </c>
      <c r="F67" s="8">
        <v>38</v>
      </c>
    </row>
    <row r="68" spans="1:6" x14ac:dyDescent="0.35">
      <c r="A68" s="8" t="s">
        <v>1509</v>
      </c>
      <c r="B68" t="s">
        <v>2021</v>
      </c>
      <c r="C68" t="s">
        <v>2021</v>
      </c>
      <c r="D68">
        <f>C68-B68</f>
        <v>0</v>
      </c>
      <c r="E68" s="32">
        <v>153628</v>
      </c>
      <c r="F68" s="8">
        <v>41</v>
      </c>
    </row>
    <row r="69" spans="1:6" hidden="1" x14ac:dyDescent="0.35">
      <c r="A69" s="8" t="s">
        <v>517</v>
      </c>
      <c r="B69" t="s">
        <v>2017</v>
      </c>
      <c r="C69" t="s">
        <v>21</v>
      </c>
      <c r="E69" s="32">
        <v>120341</v>
      </c>
      <c r="F69" s="8">
        <v>30</v>
      </c>
    </row>
    <row r="70" spans="1:6" hidden="1" x14ac:dyDescent="0.35">
      <c r="A70" s="8" t="s">
        <v>518</v>
      </c>
      <c r="B70" t="s">
        <v>2010</v>
      </c>
      <c r="C70" t="s">
        <v>21</v>
      </c>
      <c r="E70" s="32">
        <v>208415</v>
      </c>
      <c r="F70" s="8">
        <v>43</v>
      </c>
    </row>
    <row r="71" spans="1:6" hidden="1" x14ac:dyDescent="0.35">
      <c r="A71" s="8" t="s">
        <v>520</v>
      </c>
      <c r="B71" t="s">
        <v>2021</v>
      </c>
      <c r="C71" t="s">
        <v>21</v>
      </c>
      <c r="E71" s="32">
        <v>78844</v>
      </c>
      <c r="F71" s="8">
        <v>32</v>
      </c>
    </row>
    <row r="72" spans="1:6" x14ac:dyDescent="0.35">
      <c r="A72" s="8" t="s">
        <v>1343</v>
      </c>
      <c r="B72" t="s">
        <v>2022</v>
      </c>
      <c r="C72" t="s">
        <v>2022</v>
      </c>
      <c r="D72">
        <f>C72-B72</f>
        <v>0</v>
      </c>
      <c r="E72" s="32">
        <v>160385</v>
      </c>
      <c r="F72" s="8">
        <v>58</v>
      </c>
    </row>
    <row r="73" spans="1:6" hidden="1" x14ac:dyDescent="0.35">
      <c r="A73" s="8" t="s">
        <v>523</v>
      </c>
      <c r="B73" t="s">
        <v>2020</v>
      </c>
      <c r="C73" t="s">
        <v>21</v>
      </c>
      <c r="E73" s="32">
        <v>165927</v>
      </c>
      <c r="F73" s="8">
        <v>37</v>
      </c>
    </row>
    <row r="74" spans="1:6" hidden="1" x14ac:dyDescent="0.35">
      <c r="A74" s="8" t="s">
        <v>525</v>
      </c>
      <c r="B74" t="s">
        <v>2022</v>
      </c>
      <c r="C74" t="s">
        <v>21</v>
      </c>
      <c r="E74" s="32">
        <v>109812</v>
      </c>
      <c r="F74" s="8">
        <v>38</v>
      </c>
    </row>
    <row r="75" spans="1:6" hidden="1" x14ac:dyDescent="0.35">
      <c r="A75" s="8" t="s">
        <v>527</v>
      </c>
      <c r="B75" t="s">
        <v>1999</v>
      </c>
      <c r="C75" t="s">
        <v>21</v>
      </c>
      <c r="E75" s="32">
        <v>86299</v>
      </c>
      <c r="F75" s="8">
        <v>55</v>
      </c>
    </row>
    <row r="76" spans="1:6" hidden="1" x14ac:dyDescent="0.35">
      <c r="A76" s="8" t="s">
        <v>528</v>
      </c>
      <c r="B76" t="s">
        <v>2004</v>
      </c>
      <c r="C76" t="s">
        <v>21</v>
      </c>
      <c r="E76" s="32">
        <v>206624</v>
      </c>
      <c r="F76" s="8">
        <v>57</v>
      </c>
    </row>
    <row r="77" spans="1:6" x14ac:dyDescent="0.35">
      <c r="A77" s="8" t="s">
        <v>1391</v>
      </c>
      <c r="B77" t="s">
        <v>2018</v>
      </c>
      <c r="C77" t="s">
        <v>2018</v>
      </c>
      <c r="D77">
        <f>C77-B77</f>
        <v>0</v>
      </c>
      <c r="E77" s="32">
        <v>171426</v>
      </c>
      <c r="F77" s="8">
        <v>36</v>
      </c>
    </row>
    <row r="78" spans="1:6" x14ac:dyDescent="0.35">
      <c r="A78" s="8" t="s">
        <v>800</v>
      </c>
      <c r="B78" t="s">
        <v>2021</v>
      </c>
      <c r="C78" t="s">
        <v>2021</v>
      </c>
      <c r="D78">
        <f>C78-B78</f>
        <v>0</v>
      </c>
      <c r="E78" s="32">
        <v>189290</v>
      </c>
      <c r="F78" s="8">
        <v>30</v>
      </c>
    </row>
    <row r="79" spans="1:6" hidden="1" x14ac:dyDescent="0.35">
      <c r="A79" s="8" t="s">
        <v>532</v>
      </c>
      <c r="B79" t="s">
        <v>2008</v>
      </c>
      <c r="C79" t="s">
        <v>21</v>
      </c>
      <c r="E79" s="32">
        <v>93971</v>
      </c>
      <c r="F79" s="8">
        <v>40</v>
      </c>
    </row>
    <row r="80" spans="1:6" hidden="1" x14ac:dyDescent="0.35">
      <c r="A80" s="8" t="s">
        <v>534</v>
      </c>
      <c r="B80" t="s">
        <v>2016</v>
      </c>
      <c r="C80" t="s">
        <v>21</v>
      </c>
      <c r="E80" s="32">
        <v>57008</v>
      </c>
      <c r="F80" s="8">
        <v>34</v>
      </c>
    </row>
    <row r="81" spans="1:6" hidden="1" x14ac:dyDescent="0.35">
      <c r="A81" s="8" t="s">
        <v>536</v>
      </c>
      <c r="B81" t="s">
        <v>2016</v>
      </c>
      <c r="C81" t="s">
        <v>21</v>
      </c>
      <c r="E81" s="32">
        <v>141899</v>
      </c>
      <c r="F81" s="8">
        <v>60</v>
      </c>
    </row>
    <row r="82" spans="1:6" hidden="1" x14ac:dyDescent="0.35">
      <c r="A82" s="8" t="s">
        <v>538</v>
      </c>
      <c r="B82" t="s">
        <v>2017</v>
      </c>
      <c r="C82" t="s">
        <v>21</v>
      </c>
      <c r="E82" s="32">
        <v>64847</v>
      </c>
      <c r="F82" s="8">
        <v>41</v>
      </c>
    </row>
    <row r="83" spans="1:6" hidden="1" x14ac:dyDescent="0.35">
      <c r="A83" s="8" t="s">
        <v>540</v>
      </c>
      <c r="B83" t="s">
        <v>1993</v>
      </c>
      <c r="C83" t="s">
        <v>21</v>
      </c>
      <c r="E83" s="32">
        <v>116878</v>
      </c>
      <c r="F83" s="8">
        <v>53</v>
      </c>
    </row>
    <row r="84" spans="1:6" hidden="1" x14ac:dyDescent="0.35">
      <c r="A84" s="8" t="s">
        <v>542</v>
      </c>
      <c r="B84" t="s">
        <v>2006</v>
      </c>
      <c r="C84" t="s">
        <v>21</v>
      </c>
      <c r="E84" s="32">
        <v>70505</v>
      </c>
      <c r="F84" s="8">
        <v>45</v>
      </c>
    </row>
    <row r="85" spans="1:6" x14ac:dyDescent="0.35">
      <c r="A85" s="8" t="s">
        <v>419</v>
      </c>
      <c r="B85" t="s">
        <v>2021</v>
      </c>
      <c r="C85" t="s">
        <v>2022</v>
      </c>
      <c r="D85">
        <f>C85-B85</f>
        <v>1</v>
      </c>
      <c r="E85" s="32">
        <v>41336</v>
      </c>
      <c r="F85" s="8">
        <v>30</v>
      </c>
    </row>
    <row r="86" spans="1:6" hidden="1" x14ac:dyDescent="0.35">
      <c r="A86" s="8" t="s">
        <v>546</v>
      </c>
      <c r="B86" t="s">
        <v>2021</v>
      </c>
      <c r="C86" t="s">
        <v>21</v>
      </c>
      <c r="E86" s="32">
        <v>180664</v>
      </c>
      <c r="F86" s="8">
        <v>26</v>
      </c>
    </row>
    <row r="87" spans="1:6" hidden="1" x14ac:dyDescent="0.35">
      <c r="A87" s="8" t="s">
        <v>548</v>
      </c>
      <c r="B87" t="s">
        <v>2004</v>
      </c>
      <c r="C87" t="s">
        <v>21</v>
      </c>
      <c r="E87" s="32">
        <v>48345</v>
      </c>
      <c r="F87" s="8">
        <v>45</v>
      </c>
    </row>
    <row r="88" spans="1:6" hidden="1" x14ac:dyDescent="0.35">
      <c r="A88" s="8" t="s">
        <v>550</v>
      </c>
      <c r="B88" t="s">
        <v>2015</v>
      </c>
      <c r="C88" t="s">
        <v>21</v>
      </c>
      <c r="E88" s="32">
        <v>152214</v>
      </c>
      <c r="F88" s="8">
        <v>42</v>
      </c>
    </row>
    <row r="89" spans="1:6" hidden="1" x14ac:dyDescent="0.35">
      <c r="A89" s="8" t="s">
        <v>551</v>
      </c>
      <c r="B89" t="s">
        <v>2010</v>
      </c>
      <c r="C89" t="s">
        <v>21</v>
      </c>
      <c r="E89" s="32">
        <v>69803</v>
      </c>
      <c r="F89" s="8">
        <v>41</v>
      </c>
    </row>
    <row r="90" spans="1:6" hidden="1" x14ac:dyDescent="0.35">
      <c r="A90" s="8" t="s">
        <v>552</v>
      </c>
      <c r="B90" t="s">
        <v>2020</v>
      </c>
      <c r="C90" t="s">
        <v>21</v>
      </c>
      <c r="E90" s="32">
        <v>76588</v>
      </c>
      <c r="F90" s="8">
        <v>48</v>
      </c>
    </row>
    <row r="91" spans="1:6" hidden="1" x14ac:dyDescent="0.35">
      <c r="A91" s="8" t="s">
        <v>554</v>
      </c>
      <c r="B91" t="s">
        <v>2019</v>
      </c>
      <c r="C91" t="s">
        <v>21</v>
      </c>
      <c r="E91" s="32">
        <v>84596</v>
      </c>
      <c r="F91" s="8">
        <v>29</v>
      </c>
    </row>
    <row r="92" spans="1:6" x14ac:dyDescent="0.35">
      <c r="A92" s="8" t="s">
        <v>1815</v>
      </c>
      <c r="B92" t="s">
        <v>2018</v>
      </c>
      <c r="C92" t="s">
        <v>2019</v>
      </c>
      <c r="D92">
        <f>C92-B92</f>
        <v>1</v>
      </c>
      <c r="E92" s="32">
        <v>46727</v>
      </c>
      <c r="F92" s="8">
        <v>27</v>
      </c>
    </row>
    <row r="93" spans="1:6" hidden="1" x14ac:dyDescent="0.35">
      <c r="A93" s="8" t="s">
        <v>557</v>
      </c>
      <c r="B93" t="s">
        <v>2019</v>
      </c>
      <c r="C93" t="s">
        <v>21</v>
      </c>
      <c r="E93" s="32">
        <v>140402</v>
      </c>
      <c r="F93" s="8">
        <v>33</v>
      </c>
    </row>
    <row r="94" spans="1:6" hidden="1" x14ac:dyDescent="0.35">
      <c r="A94" s="8" t="s">
        <v>559</v>
      </c>
      <c r="B94" t="s">
        <v>2020</v>
      </c>
      <c r="C94" t="s">
        <v>21</v>
      </c>
      <c r="E94" s="32">
        <v>59817</v>
      </c>
      <c r="F94" s="8">
        <v>26</v>
      </c>
    </row>
    <row r="95" spans="1:6" hidden="1" x14ac:dyDescent="0.35">
      <c r="A95" s="8" t="s">
        <v>561</v>
      </c>
      <c r="B95" t="s">
        <v>2018</v>
      </c>
      <c r="C95" t="s">
        <v>21</v>
      </c>
      <c r="E95" s="32">
        <v>55854</v>
      </c>
      <c r="F95" s="8">
        <v>31</v>
      </c>
    </row>
    <row r="96" spans="1:6" hidden="1" x14ac:dyDescent="0.35">
      <c r="A96" s="8" t="s">
        <v>563</v>
      </c>
      <c r="B96" t="s">
        <v>2003</v>
      </c>
      <c r="C96" t="s">
        <v>21</v>
      </c>
      <c r="E96" s="32">
        <v>95998</v>
      </c>
      <c r="F96" s="8">
        <v>53</v>
      </c>
    </row>
    <row r="97" spans="1:6" hidden="1" x14ac:dyDescent="0.35">
      <c r="A97" s="8" t="s">
        <v>565</v>
      </c>
      <c r="B97" t="s">
        <v>2016</v>
      </c>
      <c r="C97" t="s">
        <v>21</v>
      </c>
      <c r="E97" s="32">
        <v>154941</v>
      </c>
      <c r="F97" s="8">
        <v>34</v>
      </c>
    </row>
    <row r="98" spans="1:6" hidden="1" x14ac:dyDescent="0.35">
      <c r="A98" s="8" t="s">
        <v>496</v>
      </c>
      <c r="B98" t="s">
        <v>2012</v>
      </c>
      <c r="C98" t="s">
        <v>21</v>
      </c>
      <c r="E98" s="32">
        <v>247022</v>
      </c>
      <c r="F98" s="8">
        <v>54</v>
      </c>
    </row>
    <row r="99" spans="1:6" hidden="1" x14ac:dyDescent="0.35">
      <c r="A99" s="8" t="s">
        <v>568</v>
      </c>
      <c r="B99" t="s">
        <v>2022</v>
      </c>
      <c r="C99" t="s">
        <v>21</v>
      </c>
      <c r="E99" s="32">
        <v>88072</v>
      </c>
      <c r="F99" s="8">
        <v>32</v>
      </c>
    </row>
    <row r="100" spans="1:6" hidden="1" x14ac:dyDescent="0.35">
      <c r="A100" s="8" t="s">
        <v>569</v>
      </c>
      <c r="B100" t="s">
        <v>2021</v>
      </c>
      <c r="C100" t="s">
        <v>21</v>
      </c>
      <c r="E100" s="32">
        <v>67925</v>
      </c>
      <c r="F100" s="8">
        <v>28</v>
      </c>
    </row>
    <row r="101" spans="1:6" hidden="1" x14ac:dyDescent="0.35">
      <c r="A101" s="8" t="s">
        <v>571</v>
      </c>
      <c r="B101" t="s">
        <v>2021</v>
      </c>
      <c r="C101" t="s">
        <v>21</v>
      </c>
      <c r="E101" s="32">
        <v>219693</v>
      </c>
      <c r="F101" s="8">
        <v>31</v>
      </c>
    </row>
    <row r="102" spans="1:6" hidden="1" x14ac:dyDescent="0.35">
      <c r="A102" s="8" t="s">
        <v>573</v>
      </c>
      <c r="B102" t="s">
        <v>2014</v>
      </c>
      <c r="C102" t="s">
        <v>21</v>
      </c>
      <c r="E102" s="32">
        <v>61773</v>
      </c>
      <c r="F102" s="8">
        <v>45</v>
      </c>
    </row>
    <row r="103" spans="1:6" hidden="1" x14ac:dyDescent="0.35">
      <c r="A103" s="8" t="s">
        <v>574</v>
      </c>
      <c r="B103" t="s">
        <v>2008</v>
      </c>
      <c r="C103" t="s">
        <v>21</v>
      </c>
      <c r="E103" s="32">
        <v>74546</v>
      </c>
      <c r="F103" s="8">
        <v>48</v>
      </c>
    </row>
    <row r="104" spans="1:6" hidden="1" x14ac:dyDescent="0.35">
      <c r="A104" s="8" t="s">
        <v>575</v>
      </c>
      <c r="B104" t="s">
        <v>2016</v>
      </c>
      <c r="C104" t="s">
        <v>21</v>
      </c>
      <c r="E104" s="32">
        <v>62575</v>
      </c>
      <c r="F104" s="8">
        <v>56</v>
      </c>
    </row>
    <row r="105" spans="1:6" hidden="1" x14ac:dyDescent="0.35">
      <c r="A105" s="8" t="s">
        <v>577</v>
      </c>
      <c r="B105" t="s">
        <v>2022</v>
      </c>
      <c r="C105" t="s">
        <v>21</v>
      </c>
      <c r="E105" s="32">
        <v>199041</v>
      </c>
      <c r="F105" s="8">
        <v>27</v>
      </c>
    </row>
    <row r="106" spans="1:6" x14ac:dyDescent="0.35">
      <c r="A106" s="8" t="s">
        <v>383</v>
      </c>
      <c r="B106" t="s">
        <v>1998</v>
      </c>
      <c r="C106" t="s">
        <v>1999</v>
      </c>
      <c r="D106">
        <f>C106-B106</f>
        <v>1</v>
      </c>
      <c r="E106" s="32">
        <v>54051</v>
      </c>
      <c r="F106" s="8">
        <v>55</v>
      </c>
    </row>
    <row r="107" spans="1:6" hidden="1" x14ac:dyDescent="0.35">
      <c r="A107" s="8" t="s">
        <v>581</v>
      </c>
      <c r="B107" t="s">
        <v>2014</v>
      </c>
      <c r="C107" t="s">
        <v>21</v>
      </c>
      <c r="E107" s="32">
        <v>159571</v>
      </c>
      <c r="F107" s="8">
        <v>64</v>
      </c>
    </row>
    <row r="108" spans="1:6" hidden="1" x14ac:dyDescent="0.35">
      <c r="A108" s="8" t="s">
        <v>583</v>
      </c>
      <c r="B108" t="s">
        <v>1998</v>
      </c>
      <c r="C108" t="s">
        <v>21</v>
      </c>
      <c r="E108" s="32">
        <v>91763</v>
      </c>
      <c r="F108" s="8">
        <v>50</v>
      </c>
    </row>
    <row r="109" spans="1:6" hidden="1" x14ac:dyDescent="0.35">
      <c r="A109" s="8" t="s">
        <v>584</v>
      </c>
      <c r="B109" t="s">
        <v>1996</v>
      </c>
      <c r="C109" t="s">
        <v>21</v>
      </c>
      <c r="E109" s="32">
        <v>96475</v>
      </c>
      <c r="F109" s="8">
        <v>51</v>
      </c>
    </row>
    <row r="110" spans="1:6" hidden="1" x14ac:dyDescent="0.35">
      <c r="A110" s="8" t="s">
        <v>586</v>
      </c>
      <c r="B110" t="s">
        <v>2017</v>
      </c>
      <c r="C110" t="s">
        <v>21</v>
      </c>
      <c r="E110" s="32">
        <v>113781</v>
      </c>
      <c r="F110" s="8">
        <v>36</v>
      </c>
    </row>
    <row r="111" spans="1:6" hidden="1" x14ac:dyDescent="0.35">
      <c r="A111" s="8" t="s">
        <v>587</v>
      </c>
      <c r="B111" t="s">
        <v>2004</v>
      </c>
      <c r="C111" t="s">
        <v>21</v>
      </c>
      <c r="E111" s="32">
        <v>166599</v>
      </c>
      <c r="F111" s="8">
        <v>42</v>
      </c>
    </row>
    <row r="112" spans="1:6" hidden="1" x14ac:dyDescent="0.35">
      <c r="A112" s="8" t="s">
        <v>588</v>
      </c>
      <c r="B112" t="s">
        <v>2006</v>
      </c>
      <c r="C112" t="s">
        <v>21</v>
      </c>
      <c r="E112" s="32">
        <v>95372</v>
      </c>
      <c r="F112" s="8">
        <v>41</v>
      </c>
    </row>
    <row r="113" spans="1:6" hidden="1" x14ac:dyDescent="0.35">
      <c r="A113" s="8" t="s">
        <v>590</v>
      </c>
      <c r="B113" t="s">
        <v>2021</v>
      </c>
      <c r="C113" t="s">
        <v>21</v>
      </c>
      <c r="E113" s="32">
        <v>161203</v>
      </c>
      <c r="F113" s="8">
        <v>29</v>
      </c>
    </row>
    <row r="114" spans="1:6" hidden="1" x14ac:dyDescent="0.35">
      <c r="A114" s="8" t="s">
        <v>592</v>
      </c>
      <c r="B114" t="s">
        <v>2007</v>
      </c>
      <c r="C114" t="s">
        <v>21</v>
      </c>
      <c r="E114" s="32">
        <v>74738</v>
      </c>
      <c r="F114" s="8">
        <v>44</v>
      </c>
    </row>
    <row r="115" spans="1:6" hidden="1" x14ac:dyDescent="0.35">
      <c r="A115" s="8" t="s">
        <v>593</v>
      </c>
      <c r="B115" t="s">
        <v>2019</v>
      </c>
      <c r="C115" t="s">
        <v>21</v>
      </c>
      <c r="E115" s="32">
        <v>171173</v>
      </c>
      <c r="F115" s="8">
        <v>41</v>
      </c>
    </row>
    <row r="116" spans="1:6" hidden="1" x14ac:dyDescent="0.35">
      <c r="A116" s="8" t="s">
        <v>595</v>
      </c>
      <c r="B116" t="s">
        <v>2020</v>
      </c>
      <c r="C116" t="s">
        <v>21</v>
      </c>
      <c r="E116" s="32">
        <v>201464</v>
      </c>
      <c r="F116" s="8">
        <v>61</v>
      </c>
    </row>
    <row r="117" spans="1:6" hidden="1" x14ac:dyDescent="0.35">
      <c r="A117" s="8" t="s">
        <v>597</v>
      </c>
      <c r="B117" t="s">
        <v>1999</v>
      </c>
      <c r="C117" t="s">
        <v>21</v>
      </c>
      <c r="E117" s="32">
        <v>174895</v>
      </c>
      <c r="F117" s="8">
        <v>50</v>
      </c>
    </row>
    <row r="118" spans="1:6" hidden="1" x14ac:dyDescent="0.35">
      <c r="A118" s="8" t="s">
        <v>599</v>
      </c>
      <c r="B118" t="s">
        <v>2007</v>
      </c>
      <c r="C118" t="s">
        <v>21</v>
      </c>
      <c r="E118" s="32">
        <v>134486</v>
      </c>
      <c r="F118" s="8">
        <v>49</v>
      </c>
    </row>
    <row r="119" spans="1:6" hidden="1" x14ac:dyDescent="0.35">
      <c r="A119" s="8" t="s">
        <v>600</v>
      </c>
      <c r="B119" t="s">
        <v>2008</v>
      </c>
      <c r="C119" t="s">
        <v>21</v>
      </c>
      <c r="E119" s="32">
        <v>71699</v>
      </c>
      <c r="F119" s="8">
        <v>60</v>
      </c>
    </row>
    <row r="120" spans="1:6" hidden="1" x14ac:dyDescent="0.35">
      <c r="A120" s="8" t="s">
        <v>601</v>
      </c>
      <c r="B120" t="s">
        <v>2022</v>
      </c>
      <c r="C120" t="s">
        <v>21</v>
      </c>
      <c r="E120" s="32">
        <v>94430</v>
      </c>
      <c r="F120" s="8">
        <v>42</v>
      </c>
    </row>
    <row r="121" spans="1:6" hidden="1" x14ac:dyDescent="0.35">
      <c r="A121" s="8" t="s">
        <v>603</v>
      </c>
      <c r="B121" t="s">
        <v>2011</v>
      </c>
      <c r="C121" t="s">
        <v>21</v>
      </c>
      <c r="E121" s="32">
        <v>103504</v>
      </c>
      <c r="F121" s="8">
        <v>39</v>
      </c>
    </row>
    <row r="122" spans="1:6" hidden="1" x14ac:dyDescent="0.35">
      <c r="A122" s="8" t="s">
        <v>605</v>
      </c>
      <c r="B122" t="s">
        <v>2006</v>
      </c>
      <c r="C122" t="s">
        <v>21</v>
      </c>
      <c r="E122" s="32">
        <v>92771</v>
      </c>
      <c r="F122" s="8">
        <v>55</v>
      </c>
    </row>
    <row r="123" spans="1:6" hidden="1" x14ac:dyDescent="0.35">
      <c r="A123" s="8" t="s">
        <v>607</v>
      </c>
      <c r="B123" t="s">
        <v>2007</v>
      </c>
      <c r="C123" t="s">
        <v>21</v>
      </c>
      <c r="E123" s="32">
        <v>71531</v>
      </c>
      <c r="F123" s="8">
        <v>39</v>
      </c>
    </row>
    <row r="124" spans="1:6" hidden="1" x14ac:dyDescent="0.35">
      <c r="A124" s="8" t="s">
        <v>608</v>
      </c>
      <c r="B124" t="s">
        <v>2020</v>
      </c>
      <c r="C124" t="s">
        <v>21</v>
      </c>
      <c r="E124" s="32">
        <v>90304</v>
      </c>
      <c r="F124" s="8">
        <v>28</v>
      </c>
    </row>
    <row r="125" spans="1:6" hidden="1" x14ac:dyDescent="0.35">
      <c r="A125" s="8" t="s">
        <v>92</v>
      </c>
      <c r="B125" t="s">
        <v>2012</v>
      </c>
      <c r="C125" t="s">
        <v>21</v>
      </c>
      <c r="E125" s="32">
        <v>104903</v>
      </c>
      <c r="F125" s="8">
        <v>65</v>
      </c>
    </row>
    <row r="126" spans="1:6" hidden="1" x14ac:dyDescent="0.35">
      <c r="A126" s="8" t="s">
        <v>611</v>
      </c>
      <c r="B126" t="s">
        <v>2020</v>
      </c>
      <c r="C126" t="s">
        <v>21</v>
      </c>
      <c r="E126" s="32">
        <v>55859</v>
      </c>
      <c r="F126" s="8">
        <v>52</v>
      </c>
    </row>
    <row r="127" spans="1:6" hidden="1" x14ac:dyDescent="0.35">
      <c r="A127" s="8" t="s">
        <v>612</v>
      </c>
      <c r="B127" t="s">
        <v>2007</v>
      </c>
      <c r="C127" t="s">
        <v>21</v>
      </c>
      <c r="E127" s="32">
        <v>79785</v>
      </c>
      <c r="F127" s="8">
        <v>62</v>
      </c>
    </row>
    <row r="128" spans="1:6" hidden="1" x14ac:dyDescent="0.35">
      <c r="A128" s="8" t="s">
        <v>614</v>
      </c>
      <c r="B128" t="s">
        <v>2008</v>
      </c>
      <c r="C128" t="s">
        <v>21</v>
      </c>
      <c r="E128" s="32">
        <v>99017</v>
      </c>
      <c r="F128" s="8">
        <v>39</v>
      </c>
    </row>
    <row r="129" spans="1:6" hidden="1" x14ac:dyDescent="0.35">
      <c r="A129" s="8" t="s">
        <v>616</v>
      </c>
      <c r="B129" t="s">
        <v>1993</v>
      </c>
      <c r="C129" t="s">
        <v>21</v>
      </c>
      <c r="E129" s="32">
        <v>53809</v>
      </c>
      <c r="F129" s="8">
        <v>63</v>
      </c>
    </row>
    <row r="130" spans="1:6" hidden="1" x14ac:dyDescent="0.35">
      <c r="A130" s="8" t="s">
        <v>618</v>
      </c>
      <c r="B130" t="s">
        <v>2021</v>
      </c>
      <c r="C130" t="s">
        <v>21</v>
      </c>
      <c r="E130" s="32">
        <v>71864</v>
      </c>
      <c r="F130" s="8">
        <v>27</v>
      </c>
    </row>
    <row r="131" spans="1:6" hidden="1" x14ac:dyDescent="0.35">
      <c r="A131" s="8" t="s">
        <v>620</v>
      </c>
      <c r="B131" t="s">
        <v>2012</v>
      </c>
      <c r="C131" t="s">
        <v>21</v>
      </c>
      <c r="E131" s="32">
        <v>225558</v>
      </c>
      <c r="F131" s="8">
        <v>37</v>
      </c>
    </row>
    <row r="132" spans="1:6" x14ac:dyDescent="0.35">
      <c r="A132" s="8" t="s">
        <v>1445</v>
      </c>
      <c r="B132" t="s">
        <v>2021</v>
      </c>
      <c r="C132" t="s">
        <v>2022</v>
      </c>
      <c r="D132">
        <f>C132-B132</f>
        <v>1</v>
      </c>
      <c r="E132" s="32">
        <v>67171</v>
      </c>
      <c r="F132" s="8">
        <v>37</v>
      </c>
    </row>
    <row r="133" spans="1:6" hidden="1" x14ac:dyDescent="0.35">
      <c r="A133" s="8" t="s">
        <v>623</v>
      </c>
      <c r="B133" t="s">
        <v>2000</v>
      </c>
      <c r="C133" t="s">
        <v>21</v>
      </c>
      <c r="E133" s="32">
        <v>96997</v>
      </c>
      <c r="F133" s="8">
        <v>46</v>
      </c>
    </row>
    <row r="134" spans="1:6" hidden="1" x14ac:dyDescent="0.35">
      <c r="A134" s="8" t="s">
        <v>625</v>
      </c>
      <c r="B134" t="s">
        <v>2019</v>
      </c>
      <c r="C134" t="s">
        <v>21</v>
      </c>
      <c r="E134" s="32">
        <v>176294</v>
      </c>
      <c r="F134" s="8">
        <v>54</v>
      </c>
    </row>
    <row r="135" spans="1:6" hidden="1" x14ac:dyDescent="0.35">
      <c r="A135" s="8" t="s">
        <v>627</v>
      </c>
      <c r="B135" t="s">
        <v>2022</v>
      </c>
      <c r="C135" t="s">
        <v>21</v>
      </c>
      <c r="E135" s="32">
        <v>48340</v>
      </c>
      <c r="F135" s="8">
        <v>30</v>
      </c>
    </row>
    <row r="136" spans="1:6" hidden="1" x14ac:dyDescent="0.35">
      <c r="A136" s="8" t="s">
        <v>229</v>
      </c>
      <c r="B136" t="s">
        <v>2018</v>
      </c>
      <c r="C136" t="s">
        <v>21</v>
      </c>
      <c r="E136" s="32">
        <v>240488</v>
      </c>
      <c r="F136" s="8">
        <v>28</v>
      </c>
    </row>
    <row r="137" spans="1:6" hidden="1" x14ac:dyDescent="0.35">
      <c r="A137" s="8" t="s">
        <v>630</v>
      </c>
      <c r="B137" t="s">
        <v>2012</v>
      </c>
      <c r="C137" t="s">
        <v>21</v>
      </c>
      <c r="E137" s="32">
        <v>97339</v>
      </c>
      <c r="F137" s="8">
        <v>40</v>
      </c>
    </row>
    <row r="138" spans="1:6" hidden="1" x14ac:dyDescent="0.35">
      <c r="A138" s="8" t="s">
        <v>632</v>
      </c>
      <c r="B138" t="s">
        <v>2004</v>
      </c>
      <c r="C138" t="s">
        <v>21</v>
      </c>
      <c r="E138" s="32">
        <v>211291</v>
      </c>
      <c r="F138" s="8">
        <v>49</v>
      </c>
    </row>
    <row r="139" spans="1:6" hidden="1" x14ac:dyDescent="0.35">
      <c r="A139" s="8" t="s">
        <v>633</v>
      </c>
      <c r="B139" t="s">
        <v>2012</v>
      </c>
      <c r="C139" t="s">
        <v>21</v>
      </c>
      <c r="E139" s="32">
        <v>249506</v>
      </c>
      <c r="F139" s="8">
        <v>39</v>
      </c>
    </row>
    <row r="140" spans="1:6" hidden="1" x14ac:dyDescent="0.35">
      <c r="A140" s="8" t="s">
        <v>634</v>
      </c>
      <c r="B140" t="s">
        <v>2003</v>
      </c>
      <c r="C140" t="s">
        <v>21</v>
      </c>
      <c r="E140" s="32">
        <v>80950</v>
      </c>
      <c r="F140" s="8">
        <v>61</v>
      </c>
    </row>
    <row r="141" spans="1:6" hidden="1" x14ac:dyDescent="0.35">
      <c r="A141" s="8" t="s">
        <v>636</v>
      </c>
      <c r="B141" t="s">
        <v>2022</v>
      </c>
      <c r="C141" t="s">
        <v>21</v>
      </c>
      <c r="E141" s="32">
        <v>86538</v>
      </c>
      <c r="F141" s="8">
        <v>46</v>
      </c>
    </row>
    <row r="142" spans="1:6" hidden="1" x14ac:dyDescent="0.35">
      <c r="A142" s="8" t="s">
        <v>638</v>
      </c>
      <c r="B142" t="s">
        <v>2020</v>
      </c>
      <c r="C142" t="s">
        <v>21</v>
      </c>
      <c r="E142" s="32">
        <v>70992</v>
      </c>
      <c r="F142" s="8">
        <v>35</v>
      </c>
    </row>
    <row r="143" spans="1:6" hidden="1" x14ac:dyDescent="0.35">
      <c r="A143" s="8" t="s">
        <v>640</v>
      </c>
      <c r="B143" t="s">
        <v>2016</v>
      </c>
      <c r="C143" t="s">
        <v>21</v>
      </c>
      <c r="E143" s="32">
        <v>205314</v>
      </c>
      <c r="F143" s="8">
        <v>33</v>
      </c>
    </row>
    <row r="144" spans="1:6" hidden="1" x14ac:dyDescent="0.35">
      <c r="A144" s="8" t="s">
        <v>642</v>
      </c>
      <c r="B144" t="s">
        <v>2018</v>
      </c>
      <c r="C144" t="s">
        <v>21</v>
      </c>
      <c r="E144" s="32">
        <v>196951</v>
      </c>
      <c r="F144" s="8">
        <v>61</v>
      </c>
    </row>
    <row r="145" spans="1:6" hidden="1" x14ac:dyDescent="0.35">
      <c r="A145" s="8" t="s">
        <v>643</v>
      </c>
      <c r="B145" t="s">
        <v>2006</v>
      </c>
      <c r="C145" t="s">
        <v>21</v>
      </c>
      <c r="E145" s="32">
        <v>67686</v>
      </c>
      <c r="F145" s="8">
        <v>45</v>
      </c>
    </row>
    <row r="146" spans="1:6" hidden="1" x14ac:dyDescent="0.35">
      <c r="A146" s="8" t="s">
        <v>644</v>
      </c>
      <c r="B146" t="s">
        <v>2009</v>
      </c>
      <c r="C146" t="s">
        <v>21</v>
      </c>
      <c r="E146" s="32">
        <v>86431</v>
      </c>
      <c r="F146" s="8">
        <v>51</v>
      </c>
    </row>
    <row r="147" spans="1:6" hidden="1" x14ac:dyDescent="0.35">
      <c r="A147" s="8" t="s">
        <v>646</v>
      </c>
      <c r="B147" t="s">
        <v>1996</v>
      </c>
      <c r="C147" t="s">
        <v>21</v>
      </c>
      <c r="E147" s="32">
        <v>125936</v>
      </c>
      <c r="F147" s="8">
        <v>55</v>
      </c>
    </row>
    <row r="148" spans="1:6" hidden="1" x14ac:dyDescent="0.35">
      <c r="A148" s="8" t="s">
        <v>648</v>
      </c>
      <c r="B148" t="s">
        <v>2014</v>
      </c>
      <c r="C148" t="s">
        <v>21</v>
      </c>
      <c r="E148" s="32">
        <v>149712</v>
      </c>
      <c r="F148" s="8">
        <v>46</v>
      </c>
    </row>
    <row r="149" spans="1:6" hidden="1" x14ac:dyDescent="0.35">
      <c r="A149" s="8" t="s">
        <v>649</v>
      </c>
      <c r="B149" t="s">
        <v>2022</v>
      </c>
      <c r="C149" t="s">
        <v>21</v>
      </c>
      <c r="E149" s="32">
        <v>88758</v>
      </c>
      <c r="F149" s="8">
        <v>30</v>
      </c>
    </row>
    <row r="150" spans="1:6" hidden="1" x14ac:dyDescent="0.35">
      <c r="A150" s="8" t="s">
        <v>650</v>
      </c>
      <c r="B150" t="s">
        <v>2014</v>
      </c>
      <c r="C150" t="s">
        <v>21</v>
      </c>
      <c r="E150" s="32">
        <v>83639</v>
      </c>
      <c r="F150" s="8">
        <v>54</v>
      </c>
    </row>
    <row r="151" spans="1:6" hidden="1" x14ac:dyDescent="0.35">
      <c r="A151" s="8" t="s">
        <v>652</v>
      </c>
      <c r="B151" t="s">
        <v>1999</v>
      </c>
      <c r="C151" t="s">
        <v>21</v>
      </c>
      <c r="E151" s="32">
        <v>68268</v>
      </c>
      <c r="F151" s="8">
        <v>54</v>
      </c>
    </row>
    <row r="152" spans="1:6" hidden="1" x14ac:dyDescent="0.35">
      <c r="A152" s="8" t="s">
        <v>653</v>
      </c>
      <c r="B152" t="s">
        <v>2003</v>
      </c>
      <c r="C152" t="s">
        <v>21</v>
      </c>
      <c r="E152" s="32">
        <v>75819</v>
      </c>
      <c r="F152" s="8">
        <v>45</v>
      </c>
    </row>
    <row r="153" spans="1:6" hidden="1" x14ac:dyDescent="0.35">
      <c r="A153" s="8" t="s">
        <v>655</v>
      </c>
      <c r="B153" t="s">
        <v>1997</v>
      </c>
      <c r="C153" t="s">
        <v>21</v>
      </c>
      <c r="E153" s="32">
        <v>86658</v>
      </c>
      <c r="F153" s="8">
        <v>49</v>
      </c>
    </row>
    <row r="154" spans="1:6" hidden="1" x14ac:dyDescent="0.35">
      <c r="A154" s="8" t="s">
        <v>657</v>
      </c>
      <c r="B154" t="s">
        <v>2015</v>
      </c>
      <c r="C154" t="s">
        <v>21</v>
      </c>
      <c r="E154" s="32">
        <v>74552</v>
      </c>
      <c r="F154" s="8">
        <v>55</v>
      </c>
    </row>
    <row r="155" spans="1:6" hidden="1" x14ac:dyDescent="0.35">
      <c r="A155" s="8" t="s">
        <v>658</v>
      </c>
      <c r="B155" t="s">
        <v>2010</v>
      </c>
      <c r="C155" t="s">
        <v>21</v>
      </c>
      <c r="E155" s="32">
        <v>82839</v>
      </c>
      <c r="F155" s="8">
        <v>62</v>
      </c>
    </row>
    <row r="156" spans="1:6" hidden="1" x14ac:dyDescent="0.35">
      <c r="A156" s="8" t="s">
        <v>660</v>
      </c>
      <c r="B156" t="s">
        <v>2022</v>
      </c>
      <c r="C156" t="s">
        <v>21</v>
      </c>
      <c r="E156" s="32">
        <v>64475</v>
      </c>
      <c r="F156" s="8">
        <v>28</v>
      </c>
    </row>
    <row r="157" spans="1:6" hidden="1" x14ac:dyDescent="0.35">
      <c r="A157" s="8" t="s">
        <v>662</v>
      </c>
      <c r="B157" t="s">
        <v>2021</v>
      </c>
      <c r="C157" t="s">
        <v>21</v>
      </c>
      <c r="E157" s="32">
        <v>69453</v>
      </c>
      <c r="F157" s="8">
        <v>33</v>
      </c>
    </row>
    <row r="158" spans="1:6" hidden="1" x14ac:dyDescent="0.35">
      <c r="A158" s="8" t="s">
        <v>664</v>
      </c>
      <c r="B158" t="s">
        <v>2015</v>
      </c>
      <c r="C158" t="s">
        <v>21</v>
      </c>
      <c r="E158" s="32">
        <v>127148</v>
      </c>
      <c r="F158" s="8">
        <v>32</v>
      </c>
    </row>
    <row r="159" spans="1:6" hidden="1" x14ac:dyDescent="0.35">
      <c r="A159" s="8" t="s">
        <v>666</v>
      </c>
      <c r="B159" t="s">
        <v>2019</v>
      </c>
      <c r="C159" t="s">
        <v>21</v>
      </c>
      <c r="E159" s="32">
        <v>190253</v>
      </c>
      <c r="F159" s="8">
        <v>32</v>
      </c>
    </row>
    <row r="160" spans="1:6" hidden="1" x14ac:dyDescent="0.35">
      <c r="A160" s="8" t="s">
        <v>667</v>
      </c>
      <c r="B160" t="s">
        <v>2001</v>
      </c>
      <c r="C160" t="s">
        <v>21</v>
      </c>
      <c r="E160" s="32">
        <v>115798</v>
      </c>
      <c r="F160" s="8">
        <v>55</v>
      </c>
    </row>
    <row r="161" spans="1:6" x14ac:dyDescent="0.35">
      <c r="A161" s="8" t="s">
        <v>1588</v>
      </c>
      <c r="B161" t="s">
        <v>2006</v>
      </c>
      <c r="C161" t="s">
        <v>2007</v>
      </c>
      <c r="D161">
        <f>C161-B161</f>
        <v>1</v>
      </c>
      <c r="E161" s="32">
        <v>68987</v>
      </c>
      <c r="F161" s="8">
        <v>58</v>
      </c>
    </row>
    <row r="162" spans="1:6" hidden="1" x14ac:dyDescent="0.35">
      <c r="A162" s="8" t="s">
        <v>669</v>
      </c>
      <c r="B162" t="s">
        <v>2018</v>
      </c>
      <c r="C162" t="s">
        <v>21</v>
      </c>
      <c r="E162" s="32">
        <v>110054</v>
      </c>
      <c r="F162" s="8">
        <v>34</v>
      </c>
    </row>
    <row r="163" spans="1:6" hidden="1" x14ac:dyDescent="0.35">
      <c r="A163" s="8" t="s">
        <v>671</v>
      </c>
      <c r="B163" t="s">
        <v>2022</v>
      </c>
      <c r="C163" t="s">
        <v>21</v>
      </c>
      <c r="E163" s="32">
        <v>95786</v>
      </c>
      <c r="F163" s="8">
        <v>27</v>
      </c>
    </row>
    <row r="164" spans="1:6" hidden="1" x14ac:dyDescent="0.35">
      <c r="A164" s="8" t="s">
        <v>673</v>
      </c>
      <c r="B164" t="s">
        <v>2018</v>
      </c>
      <c r="C164" t="s">
        <v>21</v>
      </c>
      <c r="E164" s="32">
        <v>90855</v>
      </c>
      <c r="F164" s="8">
        <v>61</v>
      </c>
    </row>
    <row r="165" spans="1:6" hidden="1" x14ac:dyDescent="0.35">
      <c r="A165" s="8" t="s">
        <v>675</v>
      </c>
      <c r="B165" t="s">
        <v>2000</v>
      </c>
      <c r="C165" t="s">
        <v>21</v>
      </c>
      <c r="E165" s="32">
        <v>92897</v>
      </c>
      <c r="F165" s="8">
        <v>47</v>
      </c>
    </row>
    <row r="166" spans="1:6" hidden="1" x14ac:dyDescent="0.35">
      <c r="A166" s="8" t="s">
        <v>676</v>
      </c>
      <c r="B166" t="s">
        <v>2010</v>
      </c>
      <c r="C166" t="s">
        <v>21</v>
      </c>
      <c r="E166" s="32">
        <v>242919</v>
      </c>
      <c r="F166" s="8">
        <v>40</v>
      </c>
    </row>
    <row r="167" spans="1:6" hidden="1" x14ac:dyDescent="0.35">
      <c r="A167" s="8" t="s">
        <v>677</v>
      </c>
      <c r="B167" t="s">
        <v>2019</v>
      </c>
      <c r="C167" t="s">
        <v>21</v>
      </c>
      <c r="E167" s="32">
        <v>184368</v>
      </c>
      <c r="F167" s="8">
        <v>30</v>
      </c>
    </row>
    <row r="168" spans="1:6" hidden="1" x14ac:dyDescent="0.35">
      <c r="A168" s="8" t="s">
        <v>679</v>
      </c>
      <c r="B168" t="s">
        <v>2022</v>
      </c>
      <c r="C168" t="s">
        <v>21</v>
      </c>
      <c r="E168" s="32">
        <v>144754</v>
      </c>
      <c r="F168" s="8">
        <v>45</v>
      </c>
    </row>
    <row r="169" spans="1:6" hidden="1" x14ac:dyDescent="0.35">
      <c r="A169" s="8" t="s">
        <v>680</v>
      </c>
      <c r="B169" t="s">
        <v>2017</v>
      </c>
      <c r="C169" t="s">
        <v>21</v>
      </c>
      <c r="E169" s="32">
        <v>89458</v>
      </c>
      <c r="F169" s="8">
        <v>30</v>
      </c>
    </row>
    <row r="170" spans="1:6" hidden="1" x14ac:dyDescent="0.35">
      <c r="A170" s="8" t="s">
        <v>682</v>
      </c>
      <c r="B170" t="s">
        <v>2015</v>
      </c>
      <c r="C170" t="s">
        <v>21</v>
      </c>
      <c r="E170" s="32">
        <v>190815</v>
      </c>
      <c r="F170" s="8">
        <v>56</v>
      </c>
    </row>
    <row r="171" spans="1:6" hidden="1" x14ac:dyDescent="0.35">
      <c r="A171" s="8" t="s">
        <v>515</v>
      </c>
      <c r="B171" t="s">
        <v>2000</v>
      </c>
      <c r="C171" t="s">
        <v>21</v>
      </c>
      <c r="E171" s="32">
        <v>137995</v>
      </c>
      <c r="F171" s="8">
        <v>62</v>
      </c>
    </row>
    <row r="172" spans="1:6" hidden="1" x14ac:dyDescent="0.35">
      <c r="A172" s="8" t="s">
        <v>684</v>
      </c>
      <c r="B172" t="s">
        <v>2008</v>
      </c>
      <c r="C172" t="s">
        <v>21</v>
      </c>
      <c r="E172" s="32">
        <v>93840</v>
      </c>
      <c r="F172" s="8">
        <v>45</v>
      </c>
    </row>
    <row r="173" spans="1:6" hidden="1" x14ac:dyDescent="0.35">
      <c r="A173" s="8" t="s">
        <v>686</v>
      </c>
      <c r="B173" t="s">
        <v>2022</v>
      </c>
      <c r="C173" t="s">
        <v>21</v>
      </c>
      <c r="E173" s="32">
        <v>94790</v>
      </c>
      <c r="F173" s="8">
        <v>46</v>
      </c>
    </row>
    <row r="174" spans="1:6" hidden="1" x14ac:dyDescent="0.35">
      <c r="A174" s="8" t="s">
        <v>687</v>
      </c>
      <c r="B174" t="s">
        <v>2015</v>
      </c>
      <c r="C174" t="s">
        <v>21</v>
      </c>
      <c r="E174" s="32">
        <v>197367</v>
      </c>
      <c r="F174" s="8">
        <v>48</v>
      </c>
    </row>
    <row r="175" spans="1:6" hidden="1" x14ac:dyDescent="0.35">
      <c r="A175" s="8" t="s">
        <v>688</v>
      </c>
      <c r="B175" t="s">
        <v>2019</v>
      </c>
      <c r="C175" t="s">
        <v>21</v>
      </c>
      <c r="E175" s="32">
        <v>174097</v>
      </c>
      <c r="F175" s="8">
        <v>27</v>
      </c>
    </row>
    <row r="176" spans="1:6" hidden="1" x14ac:dyDescent="0.35">
      <c r="A176" s="8" t="s">
        <v>690</v>
      </c>
      <c r="B176" t="s">
        <v>2007</v>
      </c>
      <c r="C176" t="s">
        <v>21</v>
      </c>
      <c r="E176" s="32">
        <v>120128</v>
      </c>
      <c r="F176" s="8">
        <v>53</v>
      </c>
    </row>
    <row r="177" spans="1:6" hidden="1" x14ac:dyDescent="0.35">
      <c r="A177" s="8" t="s">
        <v>692</v>
      </c>
      <c r="B177" t="s">
        <v>2008</v>
      </c>
      <c r="C177" t="s">
        <v>21</v>
      </c>
      <c r="E177" s="32">
        <v>129708</v>
      </c>
      <c r="F177" s="8">
        <v>59</v>
      </c>
    </row>
    <row r="178" spans="1:6" hidden="1" x14ac:dyDescent="0.35">
      <c r="A178" s="8" t="s">
        <v>694</v>
      </c>
      <c r="B178" t="s">
        <v>1995</v>
      </c>
      <c r="C178" t="s">
        <v>21</v>
      </c>
      <c r="E178" s="32">
        <v>102270</v>
      </c>
      <c r="F178" s="8">
        <v>55</v>
      </c>
    </row>
    <row r="179" spans="1:6" hidden="1" x14ac:dyDescent="0.35">
      <c r="A179" s="8" t="s">
        <v>695</v>
      </c>
      <c r="B179" t="s">
        <v>2006</v>
      </c>
      <c r="C179" t="s">
        <v>21</v>
      </c>
      <c r="E179" s="32">
        <v>249686</v>
      </c>
      <c r="F179" s="8">
        <v>43</v>
      </c>
    </row>
    <row r="180" spans="1:6" hidden="1" x14ac:dyDescent="0.35">
      <c r="A180" s="8" t="s">
        <v>696</v>
      </c>
      <c r="B180" t="s">
        <v>2003</v>
      </c>
      <c r="C180" t="s">
        <v>21</v>
      </c>
      <c r="E180" s="32">
        <v>50475</v>
      </c>
      <c r="F180" s="8">
        <v>55</v>
      </c>
    </row>
    <row r="181" spans="1:6" hidden="1" x14ac:dyDescent="0.35">
      <c r="A181" s="8" t="s">
        <v>698</v>
      </c>
      <c r="B181" t="s">
        <v>2021</v>
      </c>
      <c r="C181" t="s">
        <v>21</v>
      </c>
      <c r="E181" s="32">
        <v>100099</v>
      </c>
      <c r="F181" s="8">
        <v>51</v>
      </c>
    </row>
    <row r="182" spans="1:6" hidden="1" x14ac:dyDescent="0.35">
      <c r="A182" s="8" t="s">
        <v>700</v>
      </c>
      <c r="B182" t="s">
        <v>2017</v>
      </c>
      <c r="C182" t="s">
        <v>21</v>
      </c>
      <c r="E182" s="32">
        <v>41673</v>
      </c>
      <c r="F182" s="8">
        <v>54</v>
      </c>
    </row>
    <row r="183" spans="1:6" hidden="1" x14ac:dyDescent="0.35">
      <c r="A183" s="8" t="s">
        <v>701</v>
      </c>
      <c r="B183" t="s">
        <v>2018</v>
      </c>
      <c r="C183" t="s">
        <v>21</v>
      </c>
      <c r="E183" s="32">
        <v>70996</v>
      </c>
      <c r="F183" s="8">
        <v>47</v>
      </c>
    </row>
    <row r="184" spans="1:6" hidden="1" x14ac:dyDescent="0.35">
      <c r="A184" s="8" t="s">
        <v>703</v>
      </c>
      <c r="B184" t="s">
        <v>2005</v>
      </c>
      <c r="C184" t="s">
        <v>21</v>
      </c>
      <c r="E184" s="32">
        <v>40752</v>
      </c>
      <c r="F184" s="8">
        <v>55</v>
      </c>
    </row>
    <row r="185" spans="1:6" hidden="1" x14ac:dyDescent="0.35">
      <c r="A185" s="8" t="s">
        <v>705</v>
      </c>
      <c r="B185" t="s">
        <v>2002</v>
      </c>
      <c r="C185" t="s">
        <v>21</v>
      </c>
      <c r="E185" s="32">
        <v>97537</v>
      </c>
      <c r="F185" s="8">
        <v>50</v>
      </c>
    </row>
    <row r="186" spans="1:6" hidden="1" x14ac:dyDescent="0.35">
      <c r="A186" s="8" t="s">
        <v>706</v>
      </c>
      <c r="B186" t="s">
        <v>2021</v>
      </c>
      <c r="C186" t="s">
        <v>21</v>
      </c>
      <c r="E186" s="32">
        <v>96567</v>
      </c>
      <c r="F186" s="8">
        <v>31</v>
      </c>
    </row>
    <row r="187" spans="1:6" hidden="1" x14ac:dyDescent="0.35">
      <c r="A187" s="8" t="s">
        <v>707</v>
      </c>
      <c r="B187" t="s">
        <v>2000</v>
      </c>
      <c r="C187" t="s">
        <v>21</v>
      </c>
      <c r="E187" s="32">
        <v>49404</v>
      </c>
      <c r="F187" s="8">
        <v>47</v>
      </c>
    </row>
    <row r="188" spans="1:6" hidden="1" x14ac:dyDescent="0.35">
      <c r="A188" s="8" t="s">
        <v>709</v>
      </c>
      <c r="B188" t="s">
        <v>2020</v>
      </c>
      <c r="C188" t="s">
        <v>21</v>
      </c>
      <c r="E188" s="32">
        <v>66819</v>
      </c>
      <c r="F188" s="8">
        <v>29</v>
      </c>
    </row>
    <row r="189" spans="1:6" hidden="1" x14ac:dyDescent="0.35">
      <c r="A189" s="8" t="s">
        <v>711</v>
      </c>
      <c r="B189" t="s">
        <v>2017</v>
      </c>
      <c r="C189" t="s">
        <v>21</v>
      </c>
      <c r="E189" s="32">
        <v>50784</v>
      </c>
      <c r="F189" s="8">
        <v>38</v>
      </c>
    </row>
    <row r="190" spans="1:6" hidden="1" x14ac:dyDescent="0.35">
      <c r="A190" s="8" t="s">
        <v>712</v>
      </c>
      <c r="B190" t="s">
        <v>2020</v>
      </c>
      <c r="C190" t="s">
        <v>21</v>
      </c>
      <c r="E190" s="32">
        <v>125828</v>
      </c>
      <c r="F190" s="8">
        <v>29</v>
      </c>
    </row>
    <row r="191" spans="1:6" hidden="1" x14ac:dyDescent="0.35">
      <c r="A191" s="8" t="s">
        <v>713</v>
      </c>
      <c r="B191" t="s">
        <v>2018</v>
      </c>
      <c r="C191" t="s">
        <v>21</v>
      </c>
      <c r="E191" s="32">
        <v>92610</v>
      </c>
      <c r="F191" s="8">
        <v>33</v>
      </c>
    </row>
    <row r="192" spans="1:6" hidden="1" x14ac:dyDescent="0.35">
      <c r="A192" s="8" t="s">
        <v>715</v>
      </c>
      <c r="B192" t="s">
        <v>2004</v>
      </c>
      <c r="C192" t="s">
        <v>21</v>
      </c>
      <c r="E192" s="32">
        <v>123405</v>
      </c>
      <c r="F192" s="8">
        <v>50</v>
      </c>
    </row>
    <row r="193" spans="1:6" hidden="1" x14ac:dyDescent="0.35">
      <c r="A193" s="8" t="s">
        <v>348</v>
      </c>
      <c r="B193" t="s">
        <v>2005</v>
      </c>
      <c r="C193" t="s">
        <v>21</v>
      </c>
      <c r="E193" s="32">
        <v>73004</v>
      </c>
      <c r="F193" s="8">
        <v>46</v>
      </c>
    </row>
    <row r="194" spans="1:6" hidden="1" x14ac:dyDescent="0.35">
      <c r="A194" s="8" t="s">
        <v>718</v>
      </c>
      <c r="B194" t="s">
        <v>2000</v>
      </c>
      <c r="C194" t="s">
        <v>21</v>
      </c>
      <c r="E194" s="32">
        <v>95061</v>
      </c>
      <c r="F194" s="8">
        <v>57</v>
      </c>
    </row>
    <row r="195" spans="1:6" hidden="1" x14ac:dyDescent="0.35">
      <c r="A195" s="8" t="s">
        <v>719</v>
      </c>
      <c r="B195" t="s">
        <v>1999</v>
      </c>
      <c r="C195" t="s">
        <v>21</v>
      </c>
      <c r="E195" s="32">
        <v>160832</v>
      </c>
      <c r="F195" s="8">
        <v>49</v>
      </c>
    </row>
    <row r="196" spans="1:6" hidden="1" x14ac:dyDescent="0.35">
      <c r="A196" s="8" t="s">
        <v>721</v>
      </c>
      <c r="B196" t="s">
        <v>2011</v>
      </c>
      <c r="C196" t="s">
        <v>21</v>
      </c>
      <c r="E196" s="32">
        <v>64417</v>
      </c>
      <c r="F196" s="8">
        <v>54</v>
      </c>
    </row>
    <row r="197" spans="1:6" hidden="1" x14ac:dyDescent="0.35">
      <c r="A197" s="8" t="s">
        <v>723</v>
      </c>
      <c r="B197" t="s">
        <v>2022</v>
      </c>
      <c r="C197" t="s">
        <v>21</v>
      </c>
      <c r="E197" s="32">
        <v>127543</v>
      </c>
      <c r="F197" s="8">
        <v>28</v>
      </c>
    </row>
    <row r="198" spans="1:6" hidden="1" x14ac:dyDescent="0.35">
      <c r="A198" s="8" t="s">
        <v>725</v>
      </c>
      <c r="B198" t="s">
        <v>2019</v>
      </c>
      <c r="C198" t="s">
        <v>21</v>
      </c>
      <c r="E198" s="32">
        <v>56154</v>
      </c>
      <c r="F198" s="8">
        <v>30</v>
      </c>
    </row>
    <row r="199" spans="1:6" hidden="1" x14ac:dyDescent="0.35">
      <c r="A199" s="8" t="s">
        <v>726</v>
      </c>
      <c r="B199" t="s">
        <v>2015</v>
      </c>
      <c r="C199" t="s">
        <v>21</v>
      </c>
      <c r="E199" s="32">
        <v>218530</v>
      </c>
      <c r="F199" s="8">
        <v>36</v>
      </c>
    </row>
    <row r="200" spans="1:6" hidden="1" x14ac:dyDescent="0.35">
      <c r="A200" s="8" t="s">
        <v>728</v>
      </c>
      <c r="B200" t="s">
        <v>2020</v>
      </c>
      <c r="C200" t="s">
        <v>21</v>
      </c>
      <c r="E200" s="32">
        <v>91954</v>
      </c>
      <c r="F200" s="8">
        <v>36</v>
      </c>
    </row>
    <row r="201" spans="1:6" x14ac:dyDescent="0.35">
      <c r="A201" s="8" t="s">
        <v>508</v>
      </c>
      <c r="B201" t="s">
        <v>2020</v>
      </c>
      <c r="C201" t="s">
        <v>2021</v>
      </c>
      <c r="D201">
        <f>C201-B201</f>
        <v>1</v>
      </c>
      <c r="E201" s="32">
        <v>74691</v>
      </c>
      <c r="F201" s="8">
        <v>30</v>
      </c>
    </row>
    <row r="202" spans="1:6" hidden="1" x14ac:dyDescent="0.35">
      <c r="A202" s="8" t="s">
        <v>731</v>
      </c>
      <c r="B202" t="s">
        <v>2018</v>
      </c>
      <c r="C202" t="s">
        <v>21</v>
      </c>
      <c r="E202" s="32">
        <v>87536</v>
      </c>
      <c r="F202" s="8">
        <v>29</v>
      </c>
    </row>
    <row r="203" spans="1:6" hidden="1" x14ac:dyDescent="0.35">
      <c r="A203" s="8" t="s">
        <v>732</v>
      </c>
      <c r="B203" t="s">
        <v>2016</v>
      </c>
      <c r="C203" t="s">
        <v>21</v>
      </c>
      <c r="E203" s="32">
        <v>41429</v>
      </c>
      <c r="F203" s="8">
        <v>47</v>
      </c>
    </row>
    <row r="204" spans="1:6" hidden="1" x14ac:dyDescent="0.35">
      <c r="A204" s="8" t="s">
        <v>734</v>
      </c>
      <c r="B204" t="s">
        <v>2012</v>
      </c>
      <c r="C204" t="s">
        <v>21</v>
      </c>
      <c r="E204" s="32">
        <v>245482</v>
      </c>
      <c r="F204" s="8">
        <v>35</v>
      </c>
    </row>
    <row r="205" spans="1:6" hidden="1" x14ac:dyDescent="0.35">
      <c r="A205" s="8" t="s">
        <v>735</v>
      </c>
      <c r="B205" t="s">
        <v>2021</v>
      </c>
      <c r="C205" t="s">
        <v>21</v>
      </c>
      <c r="E205" s="32">
        <v>71359</v>
      </c>
      <c r="F205" s="8">
        <v>25</v>
      </c>
    </row>
    <row r="206" spans="1:6" hidden="1" x14ac:dyDescent="0.35">
      <c r="A206" s="8" t="s">
        <v>737</v>
      </c>
      <c r="B206" t="s">
        <v>2015</v>
      </c>
      <c r="C206" t="s">
        <v>21</v>
      </c>
      <c r="E206" s="32">
        <v>183161</v>
      </c>
      <c r="F206" s="8">
        <v>45</v>
      </c>
    </row>
    <row r="207" spans="1:6" hidden="1" x14ac:dyDescent="0.35">
      <c r="A207" s="8" t="s">
        <v>162</v>
      </c>
      <c r="B207" t="s">
        <v>1994</v>
      </c>
      <c r="C207" t="s">
        <v>21</v>
      </c>
      <c r="E207" s="32">
        <v>69260</v>
      </c>
      <c r="F207" s="8">
        <v>58</v>
      </c>
    </row>
    <row r="208" spans="1:6" hidden="1" x14ac:dyDescent="0.35">
      <c r="A208" s="8" t="s">
        <v>740</v>
      </c>
      <c r="B208" t="s">
        <v>2000</v>
      </c>
      <c r="C208" t="s">
        <v>21</v>
      </c>
      <c r="E208" s="32">
        <v>95639</v>
      </c>
      <c r="F208" s="8">
        <v>51</v>
      </c>
    </row>
    <row r="209" spans="1:6" hidden="1" x14ac:dyDescent="0.35">
      <c r="A209" s="8" t="s">
        <v>742</v>
      </c>
      <c r="B209" t="s">
        <v>2005</v>
      </c>
      <c r="C209" t="s">
        <v>21</v>
      </c>
      <c r="E209" s="32">
        <v>120660</v>
      </c>
      <c r="F209" s="8">
        <v>48</v>
      </c>
    </row>
    <row r="210" spans="1:6" hidden="1" x14ac:dyDescent="0.35">
      <c r="A210" s="8" t="s">
        <v>744</v>
      </c>
      <c r="B210" t="s">
        <v>2022</v>
      </c>
      <c r="C210" t="s">
        <v>21</v>
      </c>
      <c r="E210" s="32">
        <v>75119</v>
      </c>
      <c r="F210" s="8">
        <v>36</v>
      </c>
    </row>
    <row r="211" spans="1:6" hidden="1" x14ac:dyDescent="0.35">
      <c r="A211" s="8" t="s">
        <v>745</v>
      </c>
      <c r="B211" t="s">
        <v>2012</v>
      </c>
      <c r="C211" t="s">
        <v>21</v>
      </c>
      <c r="E211" s="32">
        <v>192213</v>
      </c>
      <c r="F211" s="8">
        <v>59</v>
      </c>
    </row>
    <row r="212" spans="1:6" hidden="1" x14ac:dyDescent="0.35">
      <c r="A212" s="8" t="s">
        <v>747</v>
      </c>
      <c r="B212" t="s">
        <v>2015</v>
      </c>
      <c r="C212" t="s">
        <v>21</v>
      </c>
      <c r="E212" s="32">
        <v>65047</v>
      </c>
      <c r="F212" s="8">
        <v>45</v>
      </c>
    </row>
    <row r="213" spans="1:6" hidden="1" x14ac:dyDescent="0.35">
      <c r="A213" s="8" t="s">
        <v>749</v>
      </c>
      <c r="B213" t="s">
        <v>2018</v>
      </c>
      <c r="C213" t="s">
        <v>21</v>
      </c>
      <c r="E213" s="32">
        <v>151413</v>
      </c>
      <c r="F213" s="8">
        <v>29</v>
      </c>
    </row>
    <row r="214" spans="1:6" hidden="1" x14ac:dyDescent="0.35">
      <c r="A214" s="8" t="s">
        <v>751</v>
      </c>
      <c r="B214" t="s">
        <v>2004</v>
      </c>
      <c r="C214" t="s">
        <v>21</v>
      </c>
      <c r="E214" s="32">
        <v>76906</v>
      </c>
      <c r="F214" s="8">
        <v>62</v>
      </c>
    </row>
    <row r="215" spans="1:6" hidden="1" x14ac:dyDescent="0.35">
      <c r="A215" s="8" t="s">
        <v>753</v>
      </c>
      <c r="B215" t="s">
        <v>1995</v>
      </c>
      <c r="C215" t="s">
        <v>21</v>
      </c>
      <c r="E215" s="32">
        <v>122802</v>
      </c>
      <c r="F215" s="8">
        <v>51</v>
      </c>
    </row>
    <row r="216" spans="1:6" hidden="1" x14ac:dyDescent="0.35">
      <c r="A216" s="8" t="s">
        <v>755</v>
      </c>
      <c r="B216" t="s">
        <v>1999</v>
      </c>
      <c r="C216" t="s">
        <v>21</v>
      </c>
      <c r="E216" s="32">
        <v>99091</v>
      </c>
      <c r="F216" s="8">
        <v>47</v>
      </c>
    </row>
    <row r="217" spans="1:6" hidden="1" x14ac:dyDescent="0.35">
      <c r="A217" s="8" t="s">
        <v>756</v>
      </c>
      <c r="B217" t="s">
        <v>2009</v>
      </c>
      <c r="C217" t="s">
        <v>21</v>
      </c>
      <c r="E217" s="32">
        <v>113987</v>
      </c>
      <c r="F217" s="8">
        <v>40</v>
      </c>
    </row>
    <row r="218" spans="1:6" hidden="1" x14ac:dyDescent="0.35">
      <c r="A218" s="8" t="s">
        <v>311</v>
      </c>
      <c r="B218" t="s">
        <v>2021</v>
      </c>
      <c r="C218" t="s">
        <v>21</v>
      </c>
      <c r="E218" s="32">
        <v>95045</v>
      </c>
      <c r="F218" s="8">
        <v>28</v>
      </c>
    </row>
    <row r="219" spans="1:6" hidden="1" x14ac:dyDescent="0.35">
      <c r="A219" s="8" t="s">
        <v>758</v>
      </c>
      <c r="B219" t="s">
        <v>2018</v>
      </c>
      <c r="C219" t="s">
        <v>21</v>
      </c>
      <c r="E219" s="32">
        <v>190401</v>
      </c>
      <c r="F219" s="8">
        <v>29</v>
      </c>
    </row>
    <row r="220" spans="1:6" hidden="1" x14ac:dyDescent="0.35">
      <c r="A220" s="8" t="s">
        <v>760</v>
      </c>
      <c r="B220" t="s">
        <v>2014</v>
      </c>
      <c r="C220" t="s">
        <v>21</v>
      </c>
      <c r="E220" s="32">
        <v>86061</v>
      </c>
      <c r="F220" s="8">
        <v>46</v>
      </c>
    </row>
    <row r="221" spans="1:6" hidden="1" x14ac:dyDescent="0.35">
      <c r="A221" s="8" t="s">
        <v>762</v>
      </c>
      <c r="B221" t="s">
        <v>2022</v>
      </c>
      <c r="C221" t="s">
        <v>21</v>
      </c>
      <c r="E221" s="32">
        <v>79882</v>
      </c>
      <c r="F221" s="8">
        <v>45</v>
      </c>
    </row>
    <row r="222" spans="1:6" hidden="1" x14ac:dyDescent="0.35">
      <c r="A222" s="8" t="s">
        <v>763</v>
      </c>
      <c r="B222" t="s">
        <v>2019</v>
      </c>
      <c r="C222" t="s">
        <v>21</v>
      </c>
      <c r="E222" s="32">
        <v>255431</v>
      </c>
      <c r="F222" s="8">
        <v>30</v>
      </c>
    </row>
    <row r="223" spans="1:6" hidden="1" x14ac:dyDescent="0.35">
      <c r="A223" s="8" t="s">
        <v>765</v>
      </c>
      <c r="B223" t="s">
        <v>2004</v>
      </c>
      <c r="C223" t="s">
        <v>21</v>
      </c>
      <c r="E223" s="32">
        <v>82017</v>
      </c>
      <c r="F223" s="8">
        <v>48</v>
      </c>
    </row>
    <row r="224" spans="1:6" hidden="1" x14ac:dyDescent="0.35">
      <c r="A224" s="8" t="s">
        <v>767</v>
      </c>
      <c r="B224" t="s">
        <v>2018</v>
      </c>
      <c r="C224" t="s">
        <v>21</v>
      </c>
      <c r="E224" s="32">
        <v>53799</v>
      </c>
      <c r="F224" s="8">
        <v>51</v>
      </c>
    </row>
    <row r="225" spans="1:6" hidden="1" x14ac:dyDescent="0.35">
      <c r="A225" s="8" t="s">
        <v>769</v>
      </c>
      <c r="B225" t="s">
        <v>2022</v>
      </c>
      <c r="C225" t="s">
        <v>21</v>
      </c>
      <c r="E225" s="32">
        <v>82739</v>
      </c>
      <c r="F225" s="8">
        <v>28</v>
      </c>
    </row>
    <row r="226" spans="1:6" hidden="1" x14ac:dyDescent="0.35">
      <c r="A226" s="8" t="s">
        <v>771</v>
      </c>
      <c r="B226" t="s">
        <v>2015</v>
      </c>
      <c r="C226" t="s">
        <v>21</v>
      </c>
      <c r="E226" s="32">
        <v>99080</v>
      </c>
      <c r="F226" s="8">
        <v>36</v>
      </c>
    </row>
    <row r="227" spans="1:6" hidden="1" x14ac:dyDescent="0.35">
      <c r="A227" s="8" t="s">
        <v>773</v>
      </c>
      <c r="B227" t="s">
        <v>2012</v>
      </c>
      <c r="C227" t="s">
        <v>21</v>
      </c>
      <c r="E227" s="32">
        <v>96719</v>
      </c>
      <c r="F227" s="8">
        <v>40</v>
      </c>
    </row>
    <row r="228" spans="1:6" hidden="1" x14ac:dyDescent="0.35">
      <c r="A228" s="8" t="s">
        <v>775</v>
      </c>
      <c r="B228" t="s">
        <v>2022</v>
      </c>
      <c r="C228" t="s">
        <v>21</v>
      </c>
      <c r="E228" s="32">
        <v>180687</v>
      </c>
      <c r="F228" s="8">
        <v>51</v>
      </c>
    </row>
    <row r="229" spans="1:6" x14ac:dyDescent="0.35">
      <c r="A229" s="8" t="s">
        <v>1580</v>
      </c>
      <c r="B229" t="s">
        <v>2007</v>
      </c>
      <c r="C229" t="s">
        <v>2008</v>
      </c>
      <c r="D229">
        <f>C229-B229</f>
        <v>1</v>
      </c>
      <c r="E229" s="32">
        <v>76505</v>
      </c>
      <c r="F229" s="8">
        <v>45</v>
      </c>
    </row>
    <row r="230" spans="1:6" hidden="1" x14ac:dyDescent="0.35">
      <c r="A230" s="8" t="s">
        <v>778</v>
      </c>
      <c r="B230" t="s">
        <v>2010</v>
      </c>
      <c r="C230" t="s">
        <v>21</v>
      </c>
      <c r="E230" s="32">
        <v>89695</v>
      </c>
      <c r="F230" s="8">
        <v>44</v>
      </c>
    </row>
    <row r="231" spans="1:6" hidden="1" x14ac:dyDescent="0.35">
      <c r="A231" s="8" t="s">
        <v>779</v>
      </c>
      <c r="B231" t="s">
        <v>1999</v>
      </c>
      <c r="C231" t="s">
        <v>21</v>
      </c>
      <c r="E231" s="32">
        <v>122753</v>
      </c>
      <c r="F231" s="8">
        <v>64</v>
      </c>
    </row>
    <row r="232" spans="1:6" hidden="1" x14ac:dyDescent="0.35">
      <c r="A232" s="8" t="s">
        <v>781</v>
      </c>
      <c r="B232" t="s">
        <v>2016</v>
      </c>
      <c r="C232" t="s">
        <v>21</v>
      </c>
      <c r="E232" s="32">
        <v>93734</v>
      </c>
      <c r="F232" s="8">
        <v>30</v>
      </c>
    </row>
    <row r="233" spans="1:6" hidden="1" x14ac:dyDescent="0.35">
      <c r="A233" s="8" t="s">
        <v>782</v>
      </c>
      <c r="B233" t="s">
        <v>2018</v>
      </c>
      <c r="C233" t="s">
        <v>21</v>
      </c>
      <c r="E233" s="32">
        <v>52069</v>
      </c>
      <c r="F233" s="8">
        <v>28</v>
      </c>
    </row>
    <row r="234" spans="1:6" hidden="1" x14ac:dyDescent="0.35">
      <c r="A234" s="8" t="s">
        <v>784</v>
      </c>
      <c r="B234" t="s">
        <v>2021</v>
      </c>
      <c r="C234" t="s">
        <v>21</v>
      </c>
      <c r="E234" s="32">
        <v>258426</v>
      </c>
      <c r="F234" s="8">
        <v>33</v>
      </c>
    </row>
    <row r="235" spans="1:6" hidden="1" x14ac:dyDescent="0.35">
      <c r="A235" s="8" t="s">
        <v>786</v>
      </c>
      <c r="B235" t="s">
        <v>1996</v>
      </c>
      <c r="C235" t="s">
        <v>21</v>
      </c>
      <c r="E235" s="32">
        <v>125375</v>
      </c>
      <c r="F235" s="8">
        <v>51</v>
      </c>
    </row>
    <row r="236" spans="1:6" hidden="1" x14ac:dyDescent="0.35">
      <c r="A236" s="8" t="s">
        <v>788</v>
      </c>
      <c r="B236" t="s">
        <v>2022</v>
      </c>
      <c r="C236" t="s">
        <v>21</v>
      </c>
      <c r="E236" s="32">
        <v>198243</v>
      </c>
      <c r="F236" s="8">
        <v>25</v>
      </c>
    </row>
    <row r="237" spans="1:6" hidden="1" x14ac:dyDescent="0.35">
      <c r="A237" s="8" t="s">
        <v>790</v>
      </c>
      <c r="B237" t="s">
        <v>2018</v>
      </c>
      <c r="C237" t="s">
        <v>21</v>
      </c>
      <c r="E237" s="32">
        <v>96023</v>
      </c>
      <c r="F237" s="8">
        <v>42</v>
      </c>
    </row>
    <row r="238" spans="1:6" x14ac:dyDescent="0.35">
      <c r="A238" s="8" t="s">
        <v>791</v>
      </c>
      <c r="B238" t="s">
        <v>2013</v>
      </c>
      <c r="C238" t="s">
        <v>2014</v>
      </c>
      <c r="D238">
        <f>C238-B238</f>
        <v>1</v>
      </c>
      <c r="E238" s="32">
        <v>83066</v>
      </c>
      <c r="F238" s="8">
        <v>34</v>
      </c>
    </row>
    <row r="239" spans="1:6" hidden="1" x14ac:dyDescent="0.35">
      <c r="A239" s="8" t="s">
        <v>793</v>
      </c>
      <c r="B239" t="s">
        <v>2015</v>
      </c>
      <c r="C239" t="s">
        <v>21</v>
      </c>
      <c r="E239" s="32">
        <v>61216</v>
      </c>
      <c r="F239" s="8">
        <v>48</v>
      </c>
    </row>
    <row r="240" spans="1:6" x14ac:dyDescent="0.35">
      <c r="A240" s="8" t="s">
        <v>1009</v>
      </c>
      <c r="B240" t="s">
        <v>2003</v>
      </c>
      <c r="C240" t="s">
        <v>2004</v>
      </c>
      <c r="D240">
        <f>C240-B240</f>
        <v>1</v>
      </c>
      <c r="E240" s="32">
        <v>86510</v>
      </c>
      <c r="F240" s="8">
        <v>33</v>
      </c>
    </row>
    <row r="241" spans="1:6" hidden="1" x14ac:dyDescent="0.35">
      <c r="A241" s="8" t="s">
        <v>796</v>
      </c>
      <c r="B241" t="s">
        <v>2008</v>
      </c>
      <c r="C241" t="s">
        <v>21</v>
      </c>
      <c r="E241" s="32">
        <v>51630</v>
      </c>
      <c r="F241" s="8">
        <v>41</v>
      </c>
    </row>
    <row r="242" spans="1:6" hidden="1" x14ac:dyDescent="0.35">
      <c r="A242" s="8" t="s">
        <v>798</v>
      </c>
      <c r="B242" t="s">
        <v>2014</v>
      </c>
      <c r="C242" t="s">
        <v>21</v>
      </c>
      <c r="E242" s="32">
        <v>124129</v>
      </c>
      <c r="F242" s="8">
        <v>55</v>
      </c>
    </row>
    <row r="243" spans="1:6" hidden="1" x14ac:dyDescent="0.35">
      <c r="A243" s="8" t="s">
        <v>799</v>
      </c>
      <c r="B243" t="s">
        <v>2010</v>
      </c>
      <c r="C243" t="s">
        <v>21</v>
      </c>
      <c r="E243" s="32">
        <v>60055</v>
      </c>
      <c r="F243" s="8">
        <v>36</v>
      </c>
    </row>
    <row r="244" spans="1:6" x14ac:dyDescent="0.35">
      <c r="A244" s="8" t="s">
        <v>556</v>
      </c>
      <c r="B244" t="s">
        <v>2019</v>
      </c>
      <c r="C244" t="s">
        <v>2020</v>
      </c>
      <c r="D244">
        <f>C244-B244</f>
        <v>1</v>
      </c>
      <c r="E244" s="32">
        <v>114441</v>
      </c>
      <c r="F244" s="8">
        <v>31</v>
      </c>
    </row>
    <row r="245" spans="1:6" hidden="1" x14ac:dyDescent="0.35">
      <c r="A245" s="8" t="s">
        <v>802</v>
      </c>
      <c r="B245" t="s">
        <v>2009</v>
      </c>
      <c r="C245" t="s">
        <v>21</v>
      </c>
      <c r="E245" s="32">
        <v>182202</v>
      </c>
      <c r="F245" s="8">
        <v>53</v>
      </c>
    </row>
    <row r="246" spans="1:6" hidden="1" x14ac:dyDescent="0.35">
      <c r="A246" s="8" t="s">
        <v>804</v>
      </c>
      <c r="B246" t="s">
        <v>2007</v>
      </c>
      <c r="C246" t="s">
        <v>21</v>
      </c>
      <c r="E246" s="32">
        <v>117518</v>
      </c>
      <c r="F246" s="8">
        <v>43</v>
      </c>
    </row>
    <row r="247" spans="1:6" hidden="1" x14ac:dyDescent="0.35">
      <c r="A247" s="8" t="s">
        <v>806</v>
      </c>
      <c r="B247" t="s">
        <v>2014</v>
      </c>
      <c r="C247" t="s">
        <v>21</v>
      </c>
      <c r="E247" s="32">
        <v>157474</v>
      </c>
      <c r="F247" s="8">
        <v>37</v>
      </c>
    </row>
    <row r="248" spans="1:6" hidden="1" x14ac:dyDescent="0.35">
      <c r="A248" s="8" t="s">
        <v>808</v>
      </c>
      <c r="B248" t="s">
        <v>2009</v>
      </c>
      <c r="C248" t="s">
        <v>21</v>
      </c>
      <c r="E248" s="32">
        <v>126856</v>
      </c>
      <c r="F248" s="8">
        <v>38</v>
      </c>
    </row>
    <row r="249" spans="1:6" hidden="1" x14ac:dyDescent="0.35">
      <c r="A249" s="8" t="s">
        <v>810</v>
      </c>
      <c r="B249" t="s">
        <v>2002</v>
      </c>
      <c r="C249" t="s">
        <v>21</v>
      </c>
      <c r="E249" s="32">
        <v>129124</v>
      </c>
      <c r="F249" s="8">
        <v>49</v>
      </c>
    </row>
    <row r="250" spans="1:6" hidden="1" x14ac:dyDescent="0.35">
      <c r="A250" s="8" t="s">
        <v>812</v>
      </c>
      <c r="B250" t="s">
        <v>2003</v>
      </c>
      <c r="C250" t="s">
        <v>21</v>
      </c>
      <c r="E250" s="32">
        <v>165181</v>
      </c>
      <c r="F250" s="8">
        <v>45</v>
      </c>
    </row>
    <row r="251" spans="1:6" hidden="1" x14ac:dyDescent="0.35">
      <c r="A251" s="8" t="s">
        <v>814</v>
      </c>
      <c r="B251" t="s">
        <v>2005</v>
      </c>
      <c r="C251" t="s">
        <v>21</v>
      </c>
      <c r="E251" s="32">
        <v>247939</v>
      </c>
      <c r="F251" s="8">
        <v>50</v>
      </c>
    </row>
    <row r="252" spans="1:6" hidden="1" x14ac:dyDescent="0.35">
      <c r="A252" s="8" t="s">
        <v>816</v>
      </c>
      <c r="B252" t="s">
        <v>2018</v>
      </c>
      <c r="C252" t="s">
        <v>21</v>
      </c>
      <c r="E252" s="32">
        <v>169509</v>
      </c>
      <c r="F252" s="8">
        <v>64</v>
      </c>
    </row>
    <row r="253" spans="1:6" hidden="1" x14ac:dyDescent="0.35">
      <c r="A253" s="8" t="s">
        <v>818</v>
      </c>
      <c r="B253" t="s">
        <v>2012</v>
      </c>
      <c r="C253" t="s">
        <v>21</v>
      </c>
      <c r="E253" s="32">
        <v>138521</v>
      </c>
      <c r="F253" s="8">
        <v>55</v>
      </c>
    </row>
    <row r="254" spans="1:6" hidden="1" x14ac:dyDescent="0.35">
      <c r="A254" s="8" t="s">
        <v>820</v>
      </c>
      <c r="B254" t="s">
        <v>2015</v>
      </c>
      <c r="C254" t="s">
        <v>21</v>
      </c>
      <c r="E254" s="32">
        <v>113873</v>
      </c>
      <c r="F254" s="8">
        <v>45</v>
      </c>
    </row>
    <row r="255" spans="1:6" hidden="1" x14ac:dyDescent="0.35">
      <c r="A255" s="8" t="s">
        <v>821</v>
      </c>
      <c r="B255" t="s">
        <v>2019</v>
      </c>
      <c r="C255" t="s">
        <v>21</v>
      </c>
      <c r="E255" s="32">
        <v>73317</v>
      </c>
      <c r="F255" s="8">
        <v>39</v>
      </c>
    </row>
    <row r="256" spans="1:6" hidden="1" x14ac:dyDescent="0.35">
      <c r="A256" s="8" t="s">
        <v>823</v>
      </c>
      <c r="B256" t="s">
        <v>2014</v>
      </c>
      <c r="C256" t="s">
        <v>21</v>
      </c>
      <c r="E256" s="32">
        <v>69096</v>
      </c>
      <c r="F256" s="8">
        <v>40</v>
      </c>
    </row>
    <row r="257" spans="1:6" hidden="1" x14ac:dyDescent="0.35">
      <c r="A257" s="8" t="s">
        <v>825</v>
      </c>
      <c r="B257" t="s">
        <v>2006</v>
      </c>
      <c r="C257" t="s">
        <v>21</v>
      </c>
      <c r="E257" s="32">
        <v>87158</v>
      </c>
      <c r="F257" s="8">
        <v>48</v>
      </c>
    </row>
    <row r="258" spans="1:6" hidden="1" x14ac:dyDescent="0.35">
      <c r="A258" s="8" t="s">
        <v>827</v>
      </c>
      <c r="B258" t="s">
        <v>1993</v>
      </c>
      <c r="C258" t="s">
        <v>21</v>
      </c>
      <c r="E258" s="32">
        <v>70778</v>
      </c>
      <c r="F258" s="8">
        <v>64</v>
      </c>
    </row>
    <row r="259" spans="1:6" hidden="1" x14ac:dyDescent="0.35">
      <c r="A259" s="8" t="s">
        <v>829</v>
      </c>
      <c r="B259" t="s">
        <v>2005</v>
      </c>
      <c r="C259" t="s">
        <v>21</v>
      </c>
      <c r="E259" s="32">
        <v>153938</v>
      </c>
      <c r="F259" s="8">
        <v>65</v>
      </c>
    </row>
    <row r="260" spans="1:6" hidden="1" x14ac:dyDescent="0.35">
      <c r="A260" s="8" t="s">
        <v>830</v>
      </c>
      <c r="B260" t="s">
        <v>2019</v>
      </c>
      <c r="C260" t="s">
        <v>21</v>
      </c>
      <c r="E260" s="32">
        <v>59888</v>
      </c>
      <c r="F260" s="8">
        <v>43</v>
      </c>
    </row>
    <row r="261" spans="1:6" hidden="1" x14ac:dyDescent="0.35">
      <c r="A261" s="8" t="s">
        <v>831</v>
      </c>
      <c r="B261" t="s">
        <v>2019</v>
      </c>
      <c r="C261" t="s">
        <v>21</v>
      </c>
      <c r="E261" s="32">
        <v>63098</v>
      </c>
      <c r="F261" s="8">
        <v>50</v>
      </c>
    </row>
    <row r="262" spans="1:6" hidden="1" x14ac:dyDescent="0.35">
      <c r="A262" s="8" t="s">
        <v>833</v>
      </c>
      <c r="B262" t="s">
        <v>2022</v>
      </c>
      <c r="C262" t="s">
        <v>21</v>
      </c>
      <c r="E262" s="32">
        <v>255369</v>
      </c>
      <c r="F262" s="8">
        <v>27</v>
      </c>
    </row>
    <row r="263" spans="1:6" hidden="1" x14ac:dyDescent="0.35">
      <c r="A263" s="8" t="s">
        <v>834</v>
      </c>
      <c r="B263" t="s">
        <v>2005</v>
      </c>
      <c r="C263" t="s">
        <v>21</v>
      </c>
      <c r="E263" s="32">
        <v>142318</v>
      </c>
      <c r="F263" s="8">
        <v>55</v>
      </c>
    </row>
    <row r="264" spans="1:6" x14ac:dyDescent="0.35">
      <c r="A264" s="8" t="s">
        <v>1404</v>
      </c>
      <c r="B264" t="s">
        <v>2021</v>
      </c>
      <c r="C264" t="s">
        <v>2022</v>
      </c>
      <c r="D264">
        <f>C264-B264</f>
        <v>1</v>
      </c>
      <c r="E264" s="32">
        <v>115765</v>
      </c>
      <c r="F264" s="8">
        <v>41</v>
      </c>
    </row>
    <row r="265" spans="1:6" hidden="1" x14ac:dyDescent="0.35">
      <c r="A265" s="8" t="s">
        <v>837</v>
      </c>
      <c r="B265" t="s">
        <v>2020</v>
      </c>
      <c r="C265" t="s">
        <v>21</v>
      </c>
      <c r="E265" s="32">
        <v>220937</v>
      </c>
      <c r="F265" s="8">
        <v>34</v>
      </c>
    </row>
    <row r="266" spans="1:6" hidden="1" x14ac:dyDescent="0.35">
      <c r="A266" s="8" t="s">
        <v>839</v>
      </c>
      <c r="B266" t="s">
        <v>2013</v>
      </c>
      <c r="C266" t="s">
        <v>21</v>
      </c>
      <c r="E266" s="32">
        <v>183156</v>
      </c>
      <c r="F266" s="8">
        <v>47</v>
      </c>
    </row>
    <row r="267" spans="1:6" hidden="1" x14ac:dyDescent="0.35">
      <c r="A267" s="8" t="s">
        <v>841</v>
      </c>
      <c r="B267" t="s">
        <v>2021</v>
      </c>
      <c r="C267" t="s">
        <v>21</v>
      </c>
      <c r="E267" s="32">
        <v>192749</v>
      </c>
      <c r="F267" s="8">
        <v>32</v>
      </c>
    </row>
    <row r="268" spans="1:6" hidden="1" x14ac:dyDescent="0.35">
      <c r="A268" s="8" t="s">
        <v>843</v>
      </c>
      <c r="B268" t="s">
        <v>2018</v>
      </c>
      <c r="C268" t="s">
        <v>21</v>
      </c>
      <c r="E268" s="32">
        <v>135325</v>
      </c>
      <c r="F268" s="8">
        <v>39</v>
      </c>
    </row>
    <row r="269" spans="1:6" hidden="1" x14ac:dyDescent="0.35">
      <c r="A269" s="8" t="s">
        <v>845</v>
      </c>
      <c r="B269" t="s">
        <v>2020</v>
      </c>
      <c r="C269" t="s">
        <v>21</v>
      </c>
      <c r="E269" s="32">
        <v>79356</v>
      </c>
      <c r="F269" s="8">
        <v>26</v>
      </c>
    </row>
    <row r="270" spans="1:6" hidden="1" x14ac:dyDescent="0.35">
      <c r="A270" s="8" t="s">
        <v>847</v>
      </c>
      <c r="B270" t="s">
        <v>2006</v>
      </c>
      <c r="C270" t="s">
        <v>21</v>
      </c>
      <c r="E270" s="32">
        <v>74412</v>
      </c>
      <c r="F270" s="8">
        <v>40</v>
      </c>
    </row>
    <row r="271" spans="1:6" hidden="1" x14ac:dyDescent="0.35">
      <c r="A271" s="8" t="s">
        <v>848</v>
      </c>
      <c r="B271" t="s">
        <v>2018</v>
      </c>
      <c r="C271" t="s">
        <v>21</v>
      </c>
      <c r="E271" s="32">
        <v>61886</v>
      </c>
      <c r="F271" s="8">
        <v>32</v>
      </c>
    </row>
    <row r="272" spans="1:6" hidden="1" x14ac:dyDescent="0.35">
      <c r="A272" s="8" t="s">
        <v>849</v>
      </c>
      <c r="B272" t="s">
        <v>2004</v>
      </c>
      <c r="C272" t="s">
        <v>21</v>
      </c>
      <c r="E272" s="32">
        <v>173071</v>
      </c>
      <c r="F272" s="8">
        <v>58</v>
      </c>
    </row>
    <row r="273" spans="1:6" hidden="1" x14ac:dyDescent="0.35">
      <c r="A273" s="8" t="s">
        <v>850</v>
      </c>
      <c r="B273" t="s">
        <v>1996</v>
      </c>
      <c r="C273" t="s">
        <v>21</v>
      </c>
      <c r="E273" s="32">
        <v>70189</v>
      </c>
      <c r="F273" s="8">
        <v>58</v>
      </c>
    </row>
    <row r="274" spans="1:6" hidden="1" x14ac:dyDescent="0.35">
      <c r="A274" s="8" t="s">
        <v>851</v>
      </c>
      <c r="B274" t="s">
        <v>2014</v>
      </c>
      <c r="C274" t="s">
        <v>21</v>
      </c>
      <c r="E274" s="32">
        <v>181452</v>
      </c>
      <c r="F274" s="8">
        <v>42</v>
      </c>
    </row>
    <row r="275" spans="1:6" hidden="1" x14ac:dyDescent="0.35">
      <c r="A275" s="8" t="s">
        <v>853</v>
      </c>
      <c r="B275" t="s">
        <v>2022</v>
      </c>
      <c r="C275" t="s">
        <v>21</v>
      </c>
      <c r="E275" s="32">
        <v>70369</v>
      </c>
      <c r="F275" s="8">
        <v>26</v>
      </c>
    </row>
    <row r="276" spans="1:6" hidden="1" x14ac:dyDescent="0.35">
      <c r="A276" s="8" t="s">
        <v>855</v>
      </c>
      <c r="B276" t="s">
        <v>2009</v>
      </c>
      <c r="C276" t="s">
        <v>21</v>
      </c>
      <c r="E276" s="32">
        <v>78056</v>
      </c>
      <c r="F276" s="8">
        <v>38</v>
      </c>
    </row>
    <row r="277" spans="1:6" hidden="1" x14ac:dyDescent="0.35">
      <c r="A277" s="8" t="s">
        <v>857</v>
      </c>
      <c r="B277" t="s">
        <v>1997</v>
      </c>
      <c r="C277" t="s">
        <v>21</v>
      </c>
      <c r="E277" s="32">
        <v>189933</v>
      </c>
      <c r="F277" s="8">
        <v>64</v>
      </c>
    </row>
    <row r="278" spans="1:6" hidden="1" x14ac:dyDescent="0.35">
      <c r="A278" s="8" t="s">
        <v>858</v>
      </c>
      <c r="B278" t="s">
        <v>2011</v>
      </c>
      <c r="C278" t="s">
        <v>21</v>
      </c>
      <c r="E278" s="32">
        <v>78237</v>
      </c>
      <c r="F278" s="8">
        <v>38</v>
      </c>
    </row>
    <row r="279" spans="1:6" hidden="1" x14ac:dyDescent="0.35">
      <c r="A279" s="8" t="s">
        <v>860</v>
      </c>
      <c r="B279" t="s">
        <v>1997</v>
      </c>
      <c r="C279" t="s">
        <v>21</v>
      </c>
      <c r="E279" s="32">
        <v>48687</v>
      </c>
      <c r="F279" s="8">
        <v>55</v>
      </c>
    </row>
    <row r="280" spans="1:6" hidden="1" x14ac:dyDescent="0.35">
      <c r="A280" s="8" t="s">
        <v>862</v>
      </c>
      <c r="B280" t="s">
        <v>2005</v>
      </c>
      <c r="C280" t="s">
        <v>21</v>
      </c>
      <c r="E280" s="32">
        <v>121065</v>
      </c>
      <c r="F280" s="8">
        <v>45</v>
      </c>
    </row>
    <row r="281" spans="1:6" hidden="1" x14ac:dyDescent="0.35">
      <c r="A281" s="8" t="s">
        <v>864</v>
      </c>
      <c r="B281" t="s">
        <v>2005</v>
      </c>
      <c r="C281" t="s">
        <v>21</v>
      </c>
      <c r="E281" s="32">
        <v>94246</v>
      </c>
      <c r="F281" s="8">
        <v>43</v>
      </c>
    </row>
    <row r="282" spans="1:6" hidden="1" x14ac:dyDescent="0.35">
      <c r="A282" s="8" t="s">
        <v>865</v>
      </c>
      <c r="B282" t="s">
        <v>2017</v>
      </c>
      <c r="C282" t="s">
        <v>21</v>
      </c>
      <c r="E282" s="32">
        <v>44614</v>
      </c>
      <c r="F282" s="8">
        <v>34</v>
      </c>
    </row>
    <row r="283" spans="1:6" hidden="1" x14ac:dyDescent="0.35">
      <c r="A283" s="8" t="s">
        <v>867</v>
      </c>
      <c r="B283" t="s">
        <v>2021</v>
      </c>
      <c r="C283" t="s">
        <v>21</v>
      </c>
      <c r="E283" s="32">
        <v>234469</v>
      </c>
      <c r="F283" s="8">
        <v>40</v>
      </c>
    </row>
    <row r="284" spans="1:6" hidden="1" x14ac:dyDescent="0.35">
      <c r="A284" s="8" t="s">
        <v>132</v>
      </c>
      <c r="B284" t="s">
        <v>2021</v>
      </c>
      <c r="C284" t="s">
        <v>21</v>
      </c>
      <c r="E284" s="32">
        <v>88272</v>
      </c>
      <c r="F284" s="8">
        <v>52</v>
      </c>
    </row>
    <row r="285" spans="1:6" hidden="1" x14ac:dyDescent="0.35">
      <c r="A285" s="8" t="s">
        <v>870</v>
      </c>
      <c r="B285" t="s">
        <v>2018</v>
      </c>
      <c r="C285" t="s">
        <v>21</v>
      </c>
      <c r="E285" s="32">
        <v>74449</v>
      </c>
      <c r="F285" s="8">
        <v>52</v>
      </c>
    </row>
    <row r="286" spans="1:6" hidden="1" x14ac:dyDescent="0.35">
      <c r="A286" s="8" t="s">
        <v>872</v>
      </c>
      <c r="B286" t="s">
        <v>2013</v>
      </c>
      <c r="C286" t="s">
        <v>21</v>
      </c>
      <c r="E286" s="32">
        <v>222941</v>
      </c>
      <c r="F286" s="8">
        <v>47</v>
      </c>
    </row>
    <row r="287" spans="1:6" hidden="1" x14ac:dyDescent="0.35">
      <c r="A287" s="8" t="s">
        <v>873</v>
      </c>
      <c r="B287" t="s">
        <v>2014</v>
      </c>
      <c r="C287" t="s">
        <v>21</v>
      </c>
      <c r="E287" s="32">
        <v>50341</v>
      </c>
      <c r="F287" s="8">
        <v>65</v>
      </c>
    </row>
    <row r="288" spans="1:6" hidden="1" x14ac:dyDescent="0.35">
      <c r="A288" s="8" t="s">
        <v>875</v>
      </c>
      <c r="B288" t="s">
        <v>2022</v>
      </c>
      <c r="C288" t="s">
        <v>21</v>
      </c>
      <c r="E288" s="32">
        <v>72235</v>
      </c>
      <c r="F288" s="8">
        <v>31</v>
      </c>
    </row>
    <row r="289" spans="1:6" hidden="1" x14ac:dyDescent="0.35">
      <c r="A289" s="8" t="s">
        <v>877</v>
      </c>
      <c r="B289" t="s">
        <v>2017</v>
      </c>
      <c r="C289" t="s">
        <v>21</v>
      </c>
      <c r="E289" s="32">
        <v>70165</v>
      </c>
      <c r="F289" s="8">
        <v>41</v>
      </c>
    </row>
    <row r="290" spans="1:6" hidden="1" x14ac:dyDescent="0.35">
      <c r="A290" s="8" t="s">
        <v>879</v>
      </c>
      <c r="B290" t="s">
        <v>2021</v>
      </c>
      <c r="C290" t="s">
        <v>21</v>
      </c>
      <c r="E290" s="32">
        <v>148485</v>
      </c>
      <c r="F290" s="8">
        <v>30</v>
      </c>
    </row>
    <row r="291" spans="1:6" hidden="1" x14ac:dyDescent="0.35">
      <c r="A291" s="8" t="s">
        <v>881</v>
      </c>
      <c r="B291" t="s">
        <v>2006</v>
      </c>
      <c r="C291" t="s">
        <v>21</v>
      </c>
      <c r="E291" s="32">
        <v>86089</v>
      </c>
      <c r="F291" s="8">
        <v>58</v>
      </c>
    </row>
    <row r="292" spans="1:6" hidden="1" x14ac:dyDescent="0.35">
      <c r="A292" s="8" t="s">
        <v>883</v>
      </c>
      <c r="B292" t="s">
        <v>2008</v>
      </c>
      <c r="C292" t="s">
        <v>21</v>
      </c>
      <c r="E292" s="32">
        <v>106313</v>
      </c>
      <c r="F292" s="8">
        <v>54</v>
      </c>
    </row>
    <row r="293" spans="1:6" x14ac:dyDescent="0.35">
      <c r="A293" s="8" t="s">
        <v>1953</v>
      </c>
      <c r="B293" t="s">
        <v>2019</v>
      </c>
      <c r="C293" t="s">
        <v>2020</v>
      </c>
      <c r="D293">
        <f>C293-B293</f>
        <v>1</v>
      </c>
      <c r="E293" s="32">
        <v>119397</v>
      </c>
      <c r="F293" s="8">
        <v>40</v>
      </c>
    </row>
    <row r="294" spans="1:6" hidden="1" x14ac:dyDescent="0.35">
      <c r="A294" s="8" t="s">
        <v>885</v>
      </c>
      <c r="B294" t="s">
        <v>2001</v>
      </c>
      <c r="C294" t="s">
        <v>21</v>
      </c>
      <c r="E294" s="32">
        <v>155320</v>
      </c>
      <c r="F294" s="8">
        <v>63</v>
      </c>
    </row>
    <row r="295" spans="1:6" hidden="1" x14ac:dyDescent="0.35">
      <c r="A295" s="8" t="s">
        <v>887</v>
      </c>
      <c r="B295" t="s">
        <v>2017</v>
      </c>
      <c r="C295" t="s">
        <v>21</v>
      </c>
      <c r="E295" s="32">
        <v>89984</v>
      </c>
      <c r="F295" s="8">
        <v>40</v>
      </c>
    </row>
    <row r="296" spans="1:6" hidden="1" x14ac:dyDescent="0.35">
      <c r="A296" s="8" t="s">
        <v>889</v>
      </c>
      <c r="B296" t="s">
        <v>2007</v>
      </c>
      <c r="C296" t="s">
        <v>21</v>
      </c>
      <c r="E296" s="32">
        <v>83756</v>
      </c>
      <c r="F296" s="8">
        <v>65</v>
      </c>
    </row>
    <row r="297" spans="1:6" hidden="1" x14ac:dyDescent="0.35">
      <c r="A297" s="8" t="s">
        <v>891</v>
      </c>
      <c r="B297" t="s">
        <v>2017</v>
      </c>
      <c r="C297" t="s">
        <v>21</v>
      </c>
      <c r="E297" s="32">
        <v>176324</v>
      </c>
      <c r="F297" s="8">
        <v>57</v>
      </c>
    </row>
    <row r="298" spans="1:6" hidden="1" x14ac:dyDescent="0.35">
      <c r="A298" s="8" t="s">
        <v>893</v>
      </c>
      <c r="B298" t="s">
        <v>2022</v>
      </c>
      <c r="C298" t="s">
        <v>21</v>
      </c>
      <c r="E298" s="32">
        <v>74077</v>
      </c>
      <c r="F298" s="8">
        <v>27</v>
      </c>
    </row>
    <row r="299" spans="1:6" hidden="1" x14ac:dyDescent="0.35">
      <c r="A299" s="8" t="s">
        <v>895</v>
      </c>
      <c r="B299" t="s">
        <v>2022</v>
      </c>
      <c r="C299" t="s">
        <v>21</v>
      </c>
      <c r="E299" s="32">
        <v>104162</v>
      </c>
      <c r="F299" s="8">
        <v>31</v>
      </c>
    </row>
    <row r="300" spans="1:6" x14ac:dyDescent="0.35">
      <c r="A300" s="8" t="s">
        <v>1510</v>
      </c>
      <c r="B300" t="s">
        <v>2022</v>
      </c>
      <c r="C300" t="s">
        <v>2023</v>
      </c>
      <c r="D300">
        <f>C300-B300</f>
        <v>1</v>
      </c>
      <c r="E300" s="32">
        <v>142731</v>
      </c>
      <c r="F300" s="8">
        <v>45</v>
      </c>
    </row>
    <row r="301" spans="1:6" hidden="1" x14ac:dyDescent="0.35">
      <c r="A301" s="8" t="s">
        <v>897</v>
      </c>
      <c r="B301" t="s">
        <v>2016</v>
      </c>
      <c r="C301" t="s">
        <v>21</v>
      </c>
      <c r="E301" s="32">
        <v>63880</v>
      </c>
      <c r="F301" s="8">
        <v>47</v>
      </c>
    </row>
    <row r="302" spans="1:6" hidden="1" x14ac:dyDescent="0.35">
      <c r="A302" s="8" t="s">
        <v>378</v>
      </c>
      <c r="B302" t="s">
        <v>2014</v>
      </c>
      <c r="C302" t="s">
        <v>21</v>
      </c>
      <c r="E302" s="32">
        <v>73248</v>
      </c>
      <c r="F302" s="8">
        <v>55</v>
      </c>
    </row>
    <row r="303" spans="1:6" hidden="1" x14ac:dyDescent="0.35">
      <c r="A303" s="8" t="s">
        <v>899</v>
      </c>
      <c r="B303" t="s">
        <v>2021</v>
      </c>
      <c r="C303" t="s">
        <v>21</v>
      </c>
      <c r="E303" s="32">
        <v>91853</v>
      </c>
      <c r="F303" s="8">
        <v>51</v>
      </c>
    </row>
    <row r="304" spans="1:6" x14ac:dyDescent="0.35">
      <c r="A304" s="8" t="s">
        <v>1049</v>
      </c>
      <c r="B304" t="s">
        <v>2007</v>
      </c>
      <c r="C304" t="s">
        <v>2008</v>
      </c>
      <c r="D304">
        <f>C304-B304</f>
        <v>1</v>
      </c>
      <c r="E304" s="32">
        <v>150758</v>
      </c>
      <c r="F304" s="8">
        <v>25</v>
      </c>
    </row>
    <row r="305" spans="1:6" hidden="1" x14ac:dyDescent="0.35">
      <c r="A305" s="8" t="s">
        <v>902</v>
      </c>
      <c r="B305" t="s">
        <v>2018</v>
      </c>
      <c r="C305" t="s">
        <v>21</v>
      </c>
      <c r="E305" s="32">
        <v>70770</v>
      </c>
      <c r="F305" s="8">
        <v>37</v>
      </c>
    </row>
    <row r="306" spans="1:6" hidden="1" x14ac:dyDescent="0.35">
      <c r="A306" s="8" t="s">
        <v>903</v>
      </c>
      <c r="B306" t="s">
        <v>2005</v>
      </c>
      <c r="C306" t="s">
        <v>21</v>
      </c>
      <c r="E306" s="32">
        <v>50825</v>
      </c>
      <c r="F306" s="8">
        <v>62</v>
      </c>
    </row>
    <row r="307" spans="1:6" hidden="1" x14ac:dyDescent="0.35">
      <c r="A307" s="8" t="s">
        <v>905</v>
      </c>
      <c r="B307" t="s">
        <v>2016</v>
      </c>
      <c r="C307" t="s">
        <v>21</v>
      </c>
      <c r="E307" s="32">
        <v>145846</v>
      </c>
      <c r="F307" s="8">
        <v>31</v>
      </c>
    </row>
    <row r="308" spans="1:6" hidden="1" x14ac:dyDescent="0.35">
      <c r="A308" s="8" t="s">
        <v>906</v>
      </c>
      <c r="B308" t="s">
        <v>2004</v>
      </c>
      <c r="C308" t="s">
        <v>21</v>
      </c>
      <c r="E308" s="32">
        <v>125807</v>
      </c>
      <c r="F308" s="8">
        <v>64</v>
      </c>
    </row>
    <row r="309" spans="1:6" hidden="1" x14ac:dyDescent="0.35">
      <c r="A309" s="8" t="s">
        <v>907</v>
      </c>
      <c r="B309" t="s">
        <v>2022</v>
      </c>
      <c r="C309" t="s">
        <v>21</v>
      </c>
      <c r="E309" s="32">
        <v>46845</v>
      </c>
      <c r="F309" s="8">
        <v>25</v>
      </c>
    </row>
    <row r="310" spans="1:6" hidden="1" x14ac:dyDescent="0.35">
      <c r="A310" s="8" t="s">
        <v>909</v>
      </c>
      <c r="B310" t="s">
        <v>2009</v>
      </c>
      <c r="C310" t="s">
        <v>21</v>
      </c>
      <c r="E310" s="32">
        <v>157969</v>
      </c>
      <c r="F310" s="8">
        <v>59</v>
      </c>
    </row>
    <row r="311" spans="1:6" hidden="1" x14ac:dyDescent="0.35">
      <c r="A311" s="8" t="s">
        <v>911</v>
      </c>
      <c r="B311" t="s">
        <v>2011</v>
      </c>
      <c r="C311" t="s">
        <v>21</v>
      </c>
      <c r="E311" s="32">
        <v>97807</v>
      </c>
      <c r="F311" s="8">
        <v>40</v>
      </c>
    </row>
    <row r="312" spans="1:6" hidden="1" x14ac:dyDescent="0.35">
      <c r="A312" s="8" t="s">
        <v>912</v>
      </c>
      <c r="B312" t="s">
        <v>2016</v>
      </c>
      <c r="C312" t="s">
        <v>21</v>
      </c>
      <c r="E312" s="32">
        <v>73854</v>
      </c>
      <c r="F312" s="8">
        <v>31</v>
      </c>
    </row>
    <row r="313" spans="1:6" hidden="1" x14ac:dyDescent="0.35">
      <c r="A313" s="8" t="s">
        <v>914</v>
      </c>
      <c r="B313" t="s">
        <v>2007</v>
      </c>
      <c r="C313" t="s">
        <v>21</v>
      </c>
      <c r="E313" s="32">
        <v>149537</v>
      </c>
      <c r="F313" s="8">
        <v>45</v>
      </c>
    </row>
    <row r="314" spans="1:6" hidden="1" x14ac:dyDescent="0.35">
      <c r="A314" s="8" t="s">
        <v>916</v>
      </c>
      <c r="B314" t="s">
        <v>2014</v>
      </c>
      <c r="C314" t="s">
        <v>21</v>
      </c>
      <c r="E314" s="32">
        <v>128303</v>
      </c>
      <c r="F314" s="8">
        <v>49</v>
      </c>
    </row>
    <row r="315" spans="1:6" hidden="1" x14ac:dyDescent="0.35">
      <c r="A315" s="8" t="s">
        <v>917</v>
      </c>
      <c r="B315" t="s">
        <v>2006</v>
      </c>
      <c r="C315" t="s">
        <v>21</v>
      </c>
      <c r="E315" s="32">
        <v>67374</v>
      </c>
      <c r="F315" s="8">
        <v>46</v>
      </c>
    </row>
    <row r="316" spans="1:6" hidden="1" x14ac:dyDescent="0.35">
      <c r="A316" s="8" t="s">
        <v>918</v>
      </c>
      <c r="B316" t="s">
        <v>2012</v>
      </c>
      <c r="C316" t="s">
        <v>21</v>
      </c>
      <c r="E316" s="32">
        <v>102167</v>
      </c>
      <c r="F316" s="8">
        <v>46</v>
      </c>
    </row>
    <row r="317" spans="1:6" hidden="1" x14ac:dyDescent="0.35">
      <c r="A317" s="8" t="s">
        <v>919</v>
      </c>
      <c r="B317" t="s">
        <v>2008</v>
      </c>
      <c r="C317" t="s">
        <v>21</v>
      </c>
      <c r="E317" s="32">
        <v>151027</v>
      </c>
      <c r="F317" s="8">
        <v>45</v>
      </c>
    </row>
    <row r="318" spans="1:6" hidden="1" x14ac:dyDescent="0.35">
      <c r="A318" s="8" t="s">
        <v>921</v>
      </c>
      <c r="B318" t="s">
        <v>2019</v>
      </c>
      <c r="C318" t="s">
        <v>21</v>
      </c>
      <c r="E318" s="32">
        <v>120905</v>
      </c>
      <c r="F318" s="8">
        <v>40</v>
      </c>
    </row>
    <row r="319" spans="1:6" hidden="1" x14ac:dyDescent="0.35">
      <c r="A319" s="8" t="s">
        <v>923</v>
      </c>
      <c r="B319" t="s">
        <v>2019</v>
      </c>
      <c r="C319" t="s">
        <v>21</v>
      </c>
      <c r="E319" s="32">
        <v>231567</v>
      </c>
      <c r="F319" s="8">
        <v>48</v>
      </c>
    </row>
    <row r="320" spans="1:6" hidden="1" x14ac:dyDescent="0.35">
      <c r="A320" s="8" t="s">
        <v>924</v>
      </c>
      <c r="B320" t="s">
        <v>2016</v>
      </c>
      <c r="C320" t="s">
        <v>21</v>
      </c>
      <c r="E320" s="32">
        <v>215388</v>
      </c>
      <c r="F320" s="8">
        <v>31</v>
      </c>
    </row>
    <row r="321" spans="1:6" hidden="1" x14ac:dyDescent="0.35">
      <c r="A321" s="8" t="s">
        <v>925</v>
      </c>
      <c r="B321" t="s">
        <v>2016</v>
      </c>
      <c r="C321" t="s">
        <v>21</v>
      </c>
      <c r="E321" s="32">
        <v>127972</v>
      </c>
      <c r="F321" s="8">
        <v>30</v>
      </c>
    </row>
    <row r="322" spans="1:6" x14ac:dyDescent="0.35">
      <c r="A322" s="8" t="s">
        <v>1590</v>
      </c>
      <c r="B322" t="s">
        <v>2008</v>
      </c>
      <c r="C322" t="s">
        <v>2009</v>
      </c>
      <c r="D322">
        <f>C322-B322</f>
        <v>1</v>
      </c>
      <c r="E322" s="32">
        <v>155926</v>
      </c>
      <c r="F322" s="8">
        <v>55</v>
      </c>
    </row>
    <row r="323" spans="1:6" hidden="1" x14ac:dyDescent="0.35">
      <c r="A323" s="8" t="s">
        <v>928</v>
      </c>
      <c r="B323" t="s">
        <v>2021</v>
      </c>
      <c r="C323" t="s">
        <v>21</v>
      </c>
      <c r="E323" s="32">
        <v>115417</v>
      </c>
      <c r="F323" s="8">
        <v>28</v>
      </c>
    </row>
    <row r="324" spans="1:6" hidden="1" x14ac:dyDescent="0.35">
      <c r="A324" s="8" t="s">
        <v>929</v>
      </c>
      <c r="B324" t="s">
        <v>2020</v>
      </c>
      <c r="C324" t="s">
        <v>21</v>
      </c>
      <c r="E324" s="32">
        <v>88045</v>
      </c>
      <c r="F324" s="8">
        <v>45</v>
      </c>
    </row>
    <row r="325" spans="1:6" hidden="1" x14ac:dyDescent="0.35">
      <c r="A325" s="8" t="s">
        <v>930</v>
      </c>
      <c r="B325" t="s">
        <v>2019</v>
      </c>
      <c r="C325" t="s">
        <v>21</v>
      </c>
      <c r="E325" s="32">
        <v>86478</v>
      </c>
      <c r="F325" s="8">
        <v>45</v>
      </c>
    </row>
    <row r="326" spans="1:6" hidden="1" x14ac:dyDescent="0.35">
      <c r="A326" s="8" t="s">
        <v>932</v>
      </c>
      <c r="B326" t="s">
        <v>2017</v>
      </c>
      <c r="C326" t="s">
        <v>21</v>
      </c>
      <c r="E326" s="32">
        <v>180994</v>
      </c>
      <c r="F326" s="8">
        <v>63</v>
      </c>
    </row>
    <row r="327" spans="1:6" hidden="1" x14ac:dyDescent="0.35">
      <c r="A327" s="8" t="s">
        <v>934</v>
      </c>
      <c r="B327" t="s">
        <v>2008</v>
      </c>
      <c r="C327" t="s">
        <v>21</v>
      </c>
      <c r="E327" s="32">
        <v>64494</v>
      </c>
      <c r="F327" s="8">
        <v>55</v>
      </c>
    </row>
    <row r="328" spans="1:6" hidden="1" x14ac:dyDescent="0.35">
      <c r="A328" s="8" t="s">
        <v>935</v>
      </c>
      <c r="B328" t="s">
        <v>2003</v>
      </c>
      <c r="C328" t="s">
        <v>21</v>
      </c>
      <c r="E328" s="32">
        <v>70122</v>
      </c>
      <c r="F328" s="8">
        <v>47</v>
      </c>
    </row>
    <row r="329" spans="1:6" x14ac:dyDescent="0.35">
      <c r="A329" s="8" t="s">
        <v>901</v>
      </c>
      <c r="B329" t="s">
        <v>2021</v>
      </c>
      <c r="C329" t="s">
        <v>2022</v>
      </c>
      <c r="D329">
        <f>C329-B329</f>
        <v>1</v>
      </c>
      <c r="E329" s="32">
        <v>168014</v>
      </c>
      <c r="F329" s="8">
        <v>29</v>
      </c>
    </row>
    <row r="330" spans="1:6" hidden="1" x14ac:dyDescent="0.35">
      <c r="A330" s="8" t="s">
        <v>938</v>
      </c>
      <c r="B330" t="s">
        <v>2017</v>
      </c>
      <c r="C330" t="s">
        <v>21</v>
      </c>
      <c r="E330" s="32">
        <v>52811</v>
      </c>
      <c r="F330" s="8">
        <v>34</v>
      </c>
    </row>
    <row r="331" spans="1:6" hidden="1" x14ac:dyDescent="0.35">
      <c r="A331" s="8" t="s">
        <v>940</v>
      </c>
      <c r="B331" t="s">
        <v>2020</v>
      </c>
      <c r="C331" t="s">
        <v>21</v>
      </c>
      <c r="E331" s="32">
        <v>50111</v>
      </c>
      <c r="F331" s="8">
        <v>28</v>
      </c>
    </row>
    <row r="332" spans="1:6" hidden="1" x14ac:dyDescent="0.35">
      <c r="A332" s="8" t="s">
        <v>858</v>
      </c>
      <c r="B332" t="s">
        <v>2017</v>
      </c>
      <c r="C332" t="s">
        <v>21</v>
      </c>
      <c r="E332" s="32">
        <v>71192</v>
      </c>
      <c r="F332" s="8">
        <v>31</v>
      </c>
    </row>
    <row r="333" spans="1:6" hidden="1" x14ac:dyDescent="0.35">
      <c r="A333" s="8" t="s">
        <v>943</v>
      </c>
      <c r="B333" t="s">
        <v>2019</v>
      </c>
      <c r="C333" t="s">
        <v>21</v>
      </c>
      <c r="E333" s="32">
        <v>155351</v>
      </c>
      <c r="F333" s="8">
        <v>50</v>
      </c>
    </row>
    <row r="334" spans="1:6" hidden="1" x14ac:dyDescent="0.35">
      <c r="A334" s="8" t="s">
        <v>945</v>
      </c>
      <c r="B334" t="s">
        <v>2007</v>
      </c>
      <c r="C334" t="s">
        <v>21</v>
      </c>
      <c r="E334" s="32">
        <v>161690</v>
      </c>
      <c r="F334" s="8">
        <v>39</v>
      </c>
    </row>
    <row r="335" spans="1:6" hidden="1" x14ac:dyDescent="0.35">
      <c r="A335" s="8" t="s">
        <v>947</v>
      </c>
      <c r="B335" t="s">
        <v>2018</v>
      </c>
      <c r="C335" t="s">
        <v>21</v>
      </c>
      <c r="E335" s="32">
        <v>60132</v>
      </c>
      <c r="F335" s="8">
        <v>35</v>
      </c>
    </row>
    <row r="336" spans="1:6" hidden="1" x14ac:dyDescent="0.35">
      <c r="A336" s="8" t="s">
        <v>948</v>
      </c>
      <c r="B336" t="s">
        <v>1995</v>
      </c>
      <c r="C336" t="s">
        <v>21</v>
      </c>
      <c r="E336" s="32">
        <v>87216</v>
      </c>
      <c r="F336" s="8">
        <v>54</v>
      </c>
    </row>
    <row r="337" spans="1:6" hidden="1" x14ac:dyDescent="0.35">
      <c r="A337" s="8" t="s">
        <v>950</v>
      </c>
      <c r="B337" t="s">
        <v>2021</v>
      </c>
      <c r="C337" t="s">
        <v>21</v>
      </c>
      <c r="E337" s="32">
        <v>50069</v>
      </c>
      <c r="F337" s="8">
        <v>47</v>
      </c>
    </row>
    <row r="338" spans="1:6" hidden="1" x14ac:dyDescent="0.35">
      <c r="A338" s="8" t="s">
        <v>951</v>
      </c>
      <c r="B338" t="s">
        <v>2022</v>
      </c>
      <c r="C338" t="s">
        <v>21</v>
      </c>
      <c r="E338" s="32">
        <v>151108</v>
      </c>
      <c r="F338" s="8">
        <v>26</v>
      </c>
    </row>
    <row r="339" spans="1:6" hidden="1" x14ac:dyDescent="0.35">
      <c r="A339" s="8" t="s">
        <v>953</v>
      </c>
      <c r="B339" t="s">
        <v>2006</v>
      </c>
      <c r="C339" t="s">
        <v>21</v>
      </c>
      <c r="E339" s="32">
        <v>67398</v>
      </c>
      <c r="F339" s="8">
        <v>42</v>
      </c>
    </row>
    <row r="340" spans="1:6" hidden="1" x14ac:dyDescent="0.35">
      <c r="A340" s="8" t="s">
        <v>954</v>
      </c>
      <c r="B340" t="s">
        <v>2016</v>
      </c>
      <c r="C340" t="s">
        <v>21</v>
      </c>
      <c r="E340" s="32">
        <v>68488</v>
      </c>
      <c r="F340" s="8">
        <v>47</v>
      </c>
    </row>
    <row r="341" spans="1:6" hidden="1" x14ac:dyDescent="0.35">
      <c r="A341" s="8" t="s">
        <v>955</v>
      </c>
      <c r="B341" t="s">
        <v>1999</v>
      </c>
      <c r="C341" t="s">
        <v>21</v>
      </c>
      <c r="E341" s="32">
        <v>92932</v>
      </c>
      <c r="F341" s="8">
        <v>60</v>
      </c>
    </row>
    <row r="342" spans="1:6" hidden="1" x14ac:dyDescent="0.35">
      <c r="A342" s="8" t="s">
        <v>956</v>
      </c>
      <c r="B342" t="s">
        <v>2010</v>
      </c>
      <c r="C342" t="s">
        <v>21</v>
      </c>
      <c r="E342" s="32">
        <v>43363</v>
      </c>
      <c r="F342" s="8">
        <v>36</v>
      </c>
    </row>
    <row r="343" spans="1:6" hidden="1" x14ac:dyDescent="0.35">
      <c r="A343" s="8" t="s">
        <v>958</v>
      </c>
      <c r="B343" t="s">
        <v>2018</v>
      </c>
      <c r="C343" t="s">
        <v>21</v>
      </c>
      <c r="E343" s="32">
        <v>95963</v>
      </c>
      <c r="F343" s="8">
        <v>31</v>
      </c>
    </row>
    <row r="344" spans="1:6" hidden="1" x14ac:dyDescent="0.35">
      <c r="A344" s="8" t="s">
        <v>959</v>
      </c>
      <c r="B344" t="s">
        <v>2011</v>
      </c>
      <c r="C344" t="s">
        <v>21</v>
      </c>
      <c r="E344" s="32">
        <v>111038</v>
      </c>
      <c r="F344" s="8">
        <v>55</v>
      </c>
    </row>
    <row r="345" spans="1:6" hidden="1" x14ac:dyDescent="0.35">
      <c r="A345" s="8" t="s">
        <v>961</v>
      </c>
      <c r="B345" t="s">
        <v>1997</v>
      </c>
      <c r="C345" t="s">
        <v>21</v>
      </c>
      <c r="E345" s="32">
        <v>200246</v>
      </c>
      <c r="F345" s="8">
        <v>51</v>
      </c>
    </row>
    <row r="346" spans="1:6" hidden="1" x14ac:dyDescent="0.35">
      <c r="A346" s="8" t="s">
        <v>962</v>
      </c>
      <c r="B346" t="s">
        <v>2016</v>
      </c>
      <c r="C346" t="s">
        <v>21</v>
      </c>
      <c r="E346" s="32">
        <v>194871</v>
      </c>
      <c r="F346" s="8">
        <v>48</v>
      </c>
    </row>
    <row r="347" spans="1:6" x14ac:dyDescent="0.35">
      <c r="A347" s="8" t="s">
        <v>1362</v>
      </c>
      <c r="B347" t="s">
        <v>2022</v>
      </c>
      <c r="C347" t="s">
        <v>2023</v>
      </c>
      <c r="D347">
        <f>C347-B347</f>
        <v>1</v>
      </c>
      <c r="E347" s="32">
        <v>199783</v>
      </c>
      <c r="F347" s="8">
        <v>58</v>
      </c>
    </row>
    <row r="348" spans="1:6" hidden="1" x14ac:dyDescent="0.35">
      <c r="A348" s="8" t="s">
        <v>964</v>
      </c>
      <c r="B348" t="s">
        <v>2019</v>
      </c>
      <c r="C348" t="s">
        <v>21</v>
      </c>
      <c r="E348" s="32">
        <v>65334</v>
      </c>
      <c r="F348" s="8">
        <v>29</v>
      </c>
    </row>
    <row r="349" spans="1:6" hidden="1" x14ac:dyDescent="0.35">
      <c r="A349" s="8" t="s">
        <v>965</v>
      </c>
      <c r="B349" t="s">
        <v>2022</v>
      </c>
      <c r="C349" t="s">
        <v>21</v>
      </c>
      <c r="E349" s="32">
        <v>83934</v>
      </c>
      <c r="F349" s="8">
        <v>25</v>
      </c>
    </row>
    <row r="350" spans="1:6" hidden="1" x14ac:dyDescent="0.35">
      <c r="A350" s="8" t="s">
        <v>967</v>
      </c>
      <c r="B350" t="s">
        <v>2017</v>
      </c>
      <c r="C350" t="s">
        <v>21</v>
      </c>
      <c r="E350" s="32">
        <v>150399</v>
      </c>
      <c r="F350" s="8">
        <v>36</v>
      </c>
    </row>
    <row r="351" spans="1:6" hidden="1" x14ac:dyDescent="0.35">
      <c r="A351" s="8" t="s">
        <v>968</v>
      </c>
      <c r="B351" t="s">
        <v>2013</v>
      </c>
      <c r="C351" t="s">
        <v>21</v>
      </c>
      <c r="E351" s="32">
        <v>160280</v>
      </c>
      <c r="F351" s="8">
        <v>37</v>
      </c>
    </row>
    <row r="352" spans="1:6" x14ac:dyDescent="0.35">
      <c r="A352" s="8" t="s">
        <v>730</v>
      </c>
      <c r="B352" t="s">
        <v>2017</v>
      </c>
      <c r="C352" t="s">
        <v>2018</v>
      </c>
      <c r="D352">
        <f>C352-B352</f>
        <v>1</v>
      </c>
      <c r="E352" s="32">
        <v>221217</v>
      </c>
      <c r="F352" s="8">
        <v>57</v>
      </c>
    </row>
    <row r="353" spans="1:6" hidden="1" x14ac:dyDescent="0.35">
      <c r="A353" s="8" t="s">
        <v>971</v>
      </c>
      <c r="B353" t="s">
        <v>2004</v>
      </c>
      <c r="C353" t="s">
        <v>21</v>
      </c>
      <c r="E353" s="32">
        <v>150699</v>
      </c>
      <c r="F353" s="8">
        <v>59</v>
      </c>
    </row>
    <row r="354" spans="1:6" hidden="1" x14ac:dyDescent="0.35">
      <c r="A354" s="8" t="s">
        <v>972</v>
      </c>
      <c r="B354" t="s">
        <v>2014</v>
      </c>
      <c r="C354" t="s">
        <v>21</v>
      </c>
      <c r="E354" s="32">
        <v>69570</v>
      </c>
      <c r="F354" s="8">
        <v>37</v>
      </c>
    </row>
    <row r="355" spans="1:6" hidden="1" x14ac:dyDescent="0.35">
      <c r="A355" s="8" t="s">
        <v>973</v>
      </c>
      <c r="B355" t="s">
        <v>2020</v>
      </c>
      <c r="C355" t="s">
        <v>21</v>
      </c>
      <c r="E355" s="32">
        <v>86774</v>
      </c>
      <c r="F355" s="8">
        <v>30</v>
      </c>
    </row>
    <row r="356" spans="1:6" hidden="1" x14ac:dyDescent="0.35">
      <c r="A356" s="8" t="s">
        <v>975</v>
      </c>
      <c r="B356" t="s">
        <v>2002</v>
      </c>
      <c r="C356" t="s">
        <v>21</v>
      </c>
      <c r="E356" s="32">
        <v>57606</v>
      </c>
      <c r="F356" s="8">
        <v>49</v>
      </c>
    </row>
    <row r="357" spans="1:6" hidden="1" x14ac:dyDescent="0.35">
      <c r="A357" s="8" t="s">
        <v>181</v>
      </c>
      <c r="B357" t="s">
        <v>2002</v>
      </c>
      <c r="C357" t="s">
        <v>21</v>
      </c>
      <c r="E357" s="32">
        <v>125730</v>
      </c>
      <c r="F357" s="8">
        <v>48</v>
      </c>
    </row>
    <row r="358" spans="1:6" hidden="1" x14ac:dyDescent="0.35">
      <c r="A358" s="8" t="s">
        <v>976</v>
      </c>
      <c r="B358" t="s">
        <v>2013</v>
      </c>
      <c r="C358" t="s">
        <v>21</v>
      </c>
      <c r="E358" s="32">
        <v>64170</v>
      </c>
      <c r="F358" s="8">
        <v>51</v>
      </c>
    </row>
    <row r="359" spans="1:6" hidden="1" x14ac:dyDescent="0.35">
      <c r="A359" s="8" t="s">
        <v>978</v>
      </c>
      <c r="B359" t="s">
        <v>1999</v>
      </c>
      <c r="C359" t="s">
        <v>21</v>
      </c>
      <c r="E359" s="32">
        <v>72303</v>
      </c>
      <c r="F359" s="8">
        <v>56</v>
      </c>
    </row>
    <row r="360" spans="1:6" hidden="1" x14ac:dyDescent="0.35">
      <c r="A360" s="8" t="s">
        <v>980</v>
      </c>
      <c r="B360" t="s">
        <v>2013</v>
      </c>
      <c r="C360" t="s">
        <v>21</v>
      </c>
      <c r="E360" s="32">
        <v>105891</v>
      </c>
      <c r="F360" s="8">
        <v>36</v>
      </c>
    </row>
    <row r="361" spans="1:6" hidden="1" x14ac:dyDescent="0.35">
      <c r="A361" s="8" t="s">
        <v>981</v>
      </c>
      <c r="B361" t="s">
        <v>2022</v>
      </c>
      <c r="C361" t="s">
        <v>21</v>
      </c>
      <c r="E361" s="32">
        <v>255230</v>
      </c>
      <c r="F361" s="8">
        <v>38</v>
      </c>
    </row>
    <row r="362" spans="1:6" hidden="1" x14ac:dyDescent="0.35">
      <c r="A362" s="8" t="s">
        <v>983</v>
      </c>
      <c r="B362" t="s">
        <v>1993</v>
      </c>
      <c r="C362" t="s">
        <v>21</v>
      </c>
      <c r="E362" s="32">
        <v>59591</v>
      </c>
      <c r="F362" s="8">
        <v>56</v>
      </c>
    </row>
    <row r="363" spans="1:6" hidden="1" x14ac:dyDescent="0.35">
      <c r="A363" s="8" t="s">
        <v>985</v>
      </c>
      <c r="B363" t="s">
        <v>2013</v>
      </c>
      <c r="C363" t="s">
        <v>21</v>
      </c>
      <c r="E363" s="32">
        <v>187048</v>
      </c>
      <c r="F363" s="8">
        <v>52</v>
      </c>
    </row>
    <row r="364" spans="1:6" hidden="1" x14ac:dyDescent="0.35">
      <c r="A364" s="8" t="s">
        <v>986</v>
      </c>
      <c r="B364" t="s">
        <v>2003</v>
      </c>
      <c r="C364" t="s">
        <v>21</v>
      </c>
      <c r="E364" s="32">
        <v>58605</v>
      </c>
      <c r="F364" s="8">
        <v>53</v>
      </c>
    </row>
    <row r="365" spans="1:6" hidden="1" x14ac:dyDescent="0.35">
      <c r="A365" s="8" t="s">
        <v>988</v>
      </c>
      <c r="B365" t="s">
        <v>2018</v>
      </c>
      <c r="C365" t="s">
        <v>21</v>
      </c>
      <c r="E365" s="32">
        <v>178502</v>
      </c>
      <c r="F365" s="8">
        <v>60</v>
      </c>
    </row>
    <row r="366" spans="1:6" hidden="1" x14ac:dyDescent="0.35">
      <c r="A366" s="8" t="s">
        <v>990</v>
      </c>
      <c r="B366" t="s">
        <v>2016</v>
      </c>
      <c r="C366" t="s">
        <v>21</v>
      </c>
      <c r="E366" s="32">
        <v>103724</v>
      </c>
      <c r="F366" s="8">
        <v>63</v>
      </c>
    </row>
    <row r="367" spans="1:6" hidden="1" x14ac:dyDescent="0.35">
      <c r="A367" s="8" t="s">
        <v>992</v>
      </c>
      <c r="B367" t="s">
        <v>2009</v>
      </c>
      <c r="C367" t="s">
        <v>21</v>
      </c>
      <c r="E367" s="32">
        <v>156277</v>
      </c>
      <c r="F367" s="8">
        <v>37</v>
      </c>
    </row>
    <row r="368" spans="1:6" hidden="1" x14ac:dyDescent="0.35">
      <c r="A368" s="8" t="s">
        <v>994</v>
      </c>
      <c r="B368" t="s">
        <v>2018</v>
      </c>
      <c r="C368" t="s">
        <v>21</v>
      </c>
      <c r="E368" s="32">
        <v>87744</v>
      </c>
      <c r="F368" s="8">
        <v>30</v>
      </c>
    </row>
    <row r="369" spans="1:6" hidden="1" x14ac:dyDescent="0.35">
      <c r="A369" s="8" t="s">
        <v>996</v>
      </c>
      <c r="B369" t="s">
        <v>2020</v>
      </c>
      <c r="C369" t="s">
        <v>21</v>
      </c>
      <c r="E369" s="32">
        <v>54714</v>
      </c>
      <c r="F369" s="8">
        <v>30</v>
      </c>
    </row>
    <row r="370" spans="1:6" hidden="1" x14ac:dyDescent="0.35">
      <c r="A370" s="8" t="s">
        <v>998</v>
      </c>
      <c r="B370" t="s">
        <v>2014</v>
      </c>
      <c r="C370" t="s">
        <v>21</v>
      </c>
      <c r="E370" s="32">
        <v>99169</v>
      </c>
      <c r="F370" s="8">
        <v>45</v>
      </c>
    </row>
    <row r="371" spans="1:6" hidden="1" x14ac:dyDescent="0.35">
      <c r="A371" s="8" t="s">
        <v>999</v>
      </c>
      <c r="B371" t="s">
        <v>2007</v>
      </c>
      <c r="C371" t="s">
        <v>21</v>
      </c>
      <c r="E371" s="32">
        <v>142628</v>
      </c>
      <c r="F371" s="8">
        <v>55</v>
      </c>
    </row>
    <row r="372" spans="1:6" hidden="1" x14ac:dyDescent="0.35">
      <c r="A372" s="8" t="s">
        <v>1000</v>
      </c>
      <c r="B372" t="s">
        <v>2015</v>
      </c>
      <c r="C372" t="s">
        <v>21</v>
      </c>
      <c r="E372" s="32">
        <v>75869</v>
      </c>
      <c r="F372" s="8">
        <v>33</v>
      </c>
    </row>
    <row r="373" spans="1:6" hidden="1" x14ac:dyDescent="0.35">
      <c r="A373" s="8" t="s">
        <v>1001</v>
      </c>
      <c r="B373" t="s">
        <v>2019</v>
      </c>
      <c r="C373" t="s">
        <v>21</v>
      </c>
      <c r="E373" s="32">
        <v>60985</v>
      </c>
      <c r="F373" s="8">
        <v>65</v>
      </c>
    </row>
    <row r="374" spans="1:6" hidden="1" x14ac:dyDescent="0.35">
      <c r="A374" s="8" t="s">
        <v>1002</v>
      </c>
      <c r="B374" t="s">
        <v>2011</v>
      </c>
      <c r="C374" t="s">
        <v>21</v>
      </c>
      <c r="E374" s="32">
        <v>126911</v>
      </c>
      <c r="F374" s="8">
        <v>60</v>
      </c>
    </row>
    <row r="375" spans="1:6" hidden="1" x14ac:dyDescent="0.35">
      <c r="A375" s="8" t="s">
        <v>1004</v>
      </c>
      <c r="B375" t="s">
        <v>2005</v>
      </c>
      <c r="C375" t="s">
        <v>21</v>
      </c>
      <c r="E375" s="32">
        <v>216949</v>
      </c>
      <c r="F375" s="8">
        <v>56</v>
      </c>
    </row>
    <row r="376" spans="1:6" hidden="1" x14ac:dyDescent="0.35">
      <c r="A376" s="8" t="s">
        <v>1006</v>
      </c>
      <c r="B376" t="s">
        <v>2013</v>
      </c>
      <c r="C376" t="s">
        <v>21</v>
      </c>
      <c r="E376" s="32">
        <v>168510</v>
      </c>
      <c r="F376" s="8">
        <v>53</v>
      </c>
    </row>
    <row r="377" spans="1:6" hidden="1" x14ac:dyDescent="0.35">
      <c r="A377" s="8" t="s">
        <v>1008</v>
      </c>
      <c r="B377" t="s">
        <v>2017</v>
      </c>
      <c r="C377" t="s">
        <v>21</v>
      </c>
      <c r="E377" s="32">
        <v>85870</v>
      </c>
      <c r="F377" s="8">
        <v>36</v>
      </c>
    </row>
    <row r="378" spans="1:6" x14ac:dyDescent="0.35">
      <c r="A378" s="8" t="s">
        <v>1951</v>
      </c>
      <c r="B378" t="s">
        <v>2017</v>
      </c>
      <c r="C378" t="s">
        <v>2018</v>
      </c>
      <c r="D378">
        <f>C378-B378</f>
        <v>1</v>
      </c>
      <c r="E378" s="32">
        <v>246589</v>
      </c>
      <c r="F378" s="8">
        <v>46</v>
      </c>
    </row>
    <row r="379" spans="1:6" hidden="1" x14ac:dyDescent="0.35">
      <c r="A379" s="8" t="s">
        <v>1011</v>
      </c>
      <c r="B379" t="s">
        <v>2018</v>
      </c>
      <c r="C379" t="s">
        <v>21</v>
      </c>
      <c r="E379" s="32">
        <v>119647</v>
      </c>
      <c r="F379" s="8">
        <v>38</v>
      </c>
    </row>
    <row r="380" spans="1:6" hidden="1" x14ac:dyDescent="0.35">
      <c r="A380" s="8" t="s">
        <v>1012</v>
      </c>
      <c r="B380" t="s">
        <v>2002</v>
      </c>
      <c r="C380" t="s">
        <v>21</v>
      </c>
      <c r="E380" s="32">
        <v>80921</v>
      </c>
      <c r="F380" s="8">
        <v>62</v>
      </c>
    </row>
    <row r="381" spans="1:6" hidden="1" x14ac:dyDescent="0.35">
      <c r="A381" s="8" t="s">
        <v>1014</v>
      </c>
      <c r="B381" t="s">
        <v>2011</v>
      </c>
      <c r="C381" t="s">
        <v>21</v>
      </c>
      <c r="E381" s="32">
        <v>98110</v>
      </c>
      <c r="F381" s="8">
        <v>61</v>
      </c>
    </row>
    <row r="382" spans="1:6" hidden="1" x14ac:dyDescent="0.35">
      <c r="A382" s="8" t="s">
        <v>1015</v>
      </c>
      <c r="B382" t="s">
        <v>2018</v>
      </c>
      <c r="C382" t="s">
        <v>21</v>
      </c>
      <c r="E382" s="32">
        <v>86831</v>
      </c>
      <c r="F382" s="8">
        <v>59</v>
      </c>
    </row>
    <row r="383" spans="1:6" hidden="1" x14ac:dyDescent="0.35">
      <c r="A383" s="8" t="s">
        <v>1017</v>
      </c>
      <c r="B383" t="s">
        <v>2011</v>
      </c>
      <c r="C383" t="s">
        <v>21</v>
      </c>
      <c r="E383" s="32">
        <v>72826</v>
      </c>
      <c r="F383" s="8">
        <v>49</v>
      </c>
    </row>
    <row r="384" spans="1:6" hidden="1" x14ac:dyDescent="0.35">
      <c r="A384" s="8" t="s">
        <v>1019</v>
      </c>
      <c r="B384" t="s">
        <v>2012</v>
      </c>
      <c r="C384" t="s">
        <v>21</v>
      </c>
      <c r="E384" s="32">
        <v>171217</v>
      </c>
      <c r="F384" s="8">
        <v>64</v>
      </c>
    </row>
    <row r="385" spans="1:6" hidden="1" x14ac:dyDescent="0.35">
      <c r="A385" s="8" t="s">
        <v>1021</v>
      </c>
      <c r="B385" t="s">
        <v>2021</v>
      </c>
      <c r="C385" t="s">
        <v>21</v>
      </c>
      <c r="E385" s="32">
        <v>103058</v>
      </c>
      <c r="F385" s="8">
        <v>57</v>
      </c>
    </row>
    <row r="386" spans="1:6" hidden="1" x14ac:dyDescent="0.35">
      <c r="A386" s="8" t="s">
        <v>1023</v>
      </c>
      <c r="B386" t="s">
        <v>2015</v>
      </c>
      <c r="C386" t="s">
        <v>21</v>
      </c>
      <c r="E386" s="32">
        <v>117062</v>
      </c>
      <c r="F386" s="8">
        <v>52</v>
      </c>
    </row>
    <row r="387" spans="1:6" hidden="1" x14ac:dyDescent="0.35">
      <c r="A387" s="8" t="s">
        <v>1025</v>
      </c>
      <c r="B387" t="s">
        <v>2020</v>
      </c>
      <c r="C387" t="s">
        <v>21</v>
      </c>
      <c r="E387" s="32">
        <v>159031</v>
      </c>
      <c r="F387" s="8">
        <v>40</v>
      </c>
    </row>
    <row r="388" spans="1:6" hidden="1" x14ac:dyDescent="0.35">
      <c r="A388" s="8" t="s">
        <v>1026</v>
      </c>
      <c r="B388" t="s">
        <v>2005</v>
      </c>
      <c r="C388" t="s">
        <v>21</v>
      </c>
      <c r="E388" s="32">
        <v>125086</v>
      </c>
      <c r="F388" s="8">
        <v>49</v>
      </c>
    </row>
    <row r="389" spans="1:6" hidden="1" x14ac:dyDescent="0.35">
      <c r="A389" s="8" t="s">
        <v>1027</v>
      </c>
      <c r="B389" t="s">
        <v>2017</v>
      </c>
      <c r="C389" t="s">
        <v>21</v>
      </c>
      <c r="E389" s="32">
        <v>67976</v>
      </c>
      <c r="F389" s="8">
        <v>43</v>
      </c>
    </row>
    <row r="390" spans="1:6" hidden="1" x14ac:dyDescent="0.35">
      <c r="A390" s="8" t="s">
        <v>1029</v>
      </c>
      <c r="B390" t="s">
        <v>2022</v>
      </c>
      <c r="C390" t="s">
        <v>21</v>
      </c>
      <c r="E390" s="32">
        <v>74215</v>
      </c>
      <c r="F390" s="8">
        <v>31</v>
      </c>
    </row>
    <row r="391" spans="1:6" hidden="1" x14ac:dyDescent="0.35">
      <c r="A391" s="8" t="s">
        <v>1031</v>
      </c>
      <c r="B391" t="s">
        <v>2011</v>
      </c>
      <c r="C391" t="s">
        <v>21</v>
      </c>
      <c r="E391" s="32">
        <v>187389</v>
      </c>
      <c r="F391" s="8">
        <v>55</v>
      </c>
    </row>
    <row r="392" spans="1:6" hidden="1" x14ac:dyDescent="0.35">
      <c r="A392" s="8" t="s">
        <v>1032</v>
      </c>
      <c r="B392" t="s">
        <v>2009</v>
      </c>
      <c r="C392" t="s">
        <v>21</v>
      </c>
      <c r="E392" s="32">
        <v>131841</v>
      </c>
      <c r="F392" s="8">
        <v>41</v>
      </c>
    </row>
    <row r="393" spans="1:6" hidden="1" x14ac:dyDescent="0.35">
      <c r="A393" s="8" t="s">
        <v>1033</v>
      </c>
      <c r="B393" t="s">
        <v>2012</v>
      </c>
      <c r="C393" t="s">
        <v>21</v>
      </c>
      <c r="E393" s="32">
        <v>97231</v>
      </c>
      <c r="F393" s="8">
        <v>34</v>
      </c>
    </row>
    <row r="394" spans="1:6" hidden="1" x14ac:dyDescent="0.35">
      <c r="A394" s="8" t="s">
        <v>1034</v>
      </c>
      <c r="B394" t="s">
        <v>2005</v>
      </c>
      <c r="C394" t="s">
        <v>21</v>
      </c>
      <c r="E394" s="32">
        <v>155004</v>
      </c>
      <c r="F394" s="8">
        <v>41</v>
      </c>
    </row>
    <row r="395" spans="1:6" hidden="1" x14ac:dyDescent="0.35">
      <c r="A395" s="8" t="s">
        <v>1036</v>
      </c>
      <c r="B395" t="s">
        <v>2008</v>
      </c>
      <c r="C395" t="s">
        <v>21</v>
      </c>
      <c r="E395" s="32">
        <v>41859</v>
      </c>
      <c r="F395" s="8">
        <v>40</v>
      </c>
    </row>
    <row r="396" spans="1:6" hidden="1" x14ac:dyDescent="0.35">
      <c r="A396" s="8" t="s">
        <v>1038</v>
      </c>
      <c r="B396" t="s">
        <v>2007</v>
      </c>
      <c r="C396" t="s">
        <v>21</v>
      </c>
      <c r="E396" s="32">
        <v>52733</v>
      </c>
      <c r="F396" s="8">
        <v>42</v>
      </c>
    </row>
    <row r="397" spans="1:6" hidden="1" x14ac:dyDescent="0.35">
      <c r="A397" s="8" t="s">
        <v>1040</v>
      </c>
      <c r="B397" t="s">
        <v>2016</v>
      </c>
      <c r="C397" t="s">
        <v>21</v>
      </c>
      <c r="E397" s="32">
        <v>250953</v>
      </c>
      <c r="F397" s="8">
        <v>31</v>
      </c>
    </row>
    <row r="398" spans="1:6" hidden="1" x14ac:dyDescent="0.35">
      <c r="A398" s="8" t="s">
        <v>1042</v>
      </c>
      <c r="B398" t="s">
        <v>2000</v>
      </c>
      <c r="C398" t="s">
        <v>21</v>
      </c>
      <c r="E398" s="32">
        <v>191807</v>
      </c>
      <c r="F398" s="8">
        <v>49</v>
      </c>
    </row>
    <row r="399" spans="1:6" hidden="1" x14ac:dyDescent="0.35">
      <c r="A399" s="8" t="s">
        <v>1044</v>
      </c>
      <c r="B399" t="s">
        <v>2015</v>
      </c>
      <c r="C399" t="s">
        <v>21</v>
      </c>
      <c r="E399" s="32">
        <v>64677</v>
      </c>
      <c r="F399" s="8">
        <v>42</v>
      </c>
    </row>
    <row r="400" spans="1:6" hidden="1" x14ac:dyDescent="0.35">
      <c r="A400" s="8" t="s">
        <v>1045</v>
      </c>
      <c r="B400" t="s">
        <v>2005</v>
      </c>
      <c r="C400" t="s">
        <v>21</v>
      </c>
      <c r="E400" s="32">
        <v>130274</v>
      </c>
      <c r="F400" s="8">
        <v>46</v>
      </c>
    </row>
    <row r="401" spans="1:6" hidden="1" x14ac:dyDescent="0.35">
      <c r="A401" s="8" t="s">
        <v>1047</v>
      </c>
      <c r="B401" t="s">
        <v>2018</v>
      </c>
      <c r="C401" t="s">
        <v>21</v>
      </c>
      <c r="E401" s="32">
        <v>96331</v>
      </c>
      <c r="F401" s="8">
        <v>37</v>
      </c>
    </row>
    <row r="402" spans="1:6" x14ac:dyDescent="0.35">
      <c r="A402" s="8" t="s">
        <v>1919</v>
      </c>
      <c r="B402" t="s">
        <v>2020</v>
      </c>
      <c r="C402" t="s">
        <v>2022</v>
      </c>
      <c r="D402">
        <f>C402-B402</f>
        <v>2</v>
      </c>
      <c r="E402" s="32">
        <v>50883</v>
      </c>
      <c r="F402" s="8">
        <v>51</v>
      </c>
    </row>
    <row r="403" spans="1:6" hidden="1" x14ac:dyDescent="0.35">
      <c r="A403" s="8" t="s">
        <v>1050</v>
      </c>
      <c r="B403" t="s">
        <v>2015</v>
      </c>
      <c r="C403" t="s">
        <v>21</v>
      </c>
      <c r="E403" s="32">
        <v>173629</v>
      </c>
      <c r="F403" s="8">
        <v>46</v>
      </c>
    </row>
    <row r="404" spans="1:6" hidden="1" x14ac:dyDescent="0.35">
      <c r="A404" s="8" t="s">
        <v>1052</v>
      </c>
      <c r="B404" t="s">
        <v>1999</v>
      </c>
      <c r="C404" t="s">
        <v>21</v>
      </c>
      <c r="E404" s="32">
        <v>62174</v>
      </c>
      <c r="F404" s="8">
        <v>55</v>
      </c>
    </row>
    <row r="405" spans="1:6" hidden="1" x14ac:dyDescent="0.35">
      <c r="A405" s="8" t="s">
        <v>1054</v>
      </c>
      <c r="B405" t="s">
        <v>2018</v>
      </c>
      <c r="C405" t="s">
        <v>21</v>
      </c>
      <c r="E405" s="32">
        <v>56555</v>
      </c>
      <c r="F405" s="8">
        <v>43</v>
      </c>
    </row>
    <row r="406" spans="1:6" hidden="1" x14ac:dyDescent="0.35">
      <c r="A406" s="8" t="s">
        <v>1056</v>
      </c>
      <c r="B406" t="s">
        <v>2006</v>
      </c>
      <c r="C406" t="s">
        <v>21</v>
      </c>
      <c r="E406" s="32">
        <v>74655</v>
      </c>
      <c r="F406" s="8">
        <v>48</v>
      </c>
    </row>
    <row r="407" spans="1:6" hidden="1" x14ac:dyDescent="0.35">
      <c r="A407" s="8" t="s">
        <v>147</v>
      </c>
      <c r="B407" t="s">
        <v>2004</v>
      </c>
      <c r="C407" t="s">
        <v>21</v>
      </c>
      <c r="E407" s="32">
        <v>93017</v>
      </c>
      <c r="F407" s="8">
        <v>48</v>
      </c>
    </row>
    <row r="408" spans="1:6" hidden="1" x14ac:dyDescent="0.35">
      <c r="A408" s="8" t="s">
        <v>1057</v>
      </c>
      <c r="B408" t="s">
        <v>2013</v>
      </c>
      <c r="C408" t="s">
        <v>21</v>
      </c>
      <c r="E408" s="32">
        <v>82300</v>
      </c>
      <c r="F408" s="8">
        <v>51</v>
      </c>
    </row>
    <row r="409" spans="1:6" hidden="1" x14ac:dyDescent="0.35">
      <c r="A409" s="8" t="s">
        <v>1059</v>
      </c>
      <c r="B409" t="s">
        <v>2009</v>
      </c>
      <c r="C409" t="s">
        <v>21</v>
      </c>
      <c r="E409" s="32">
        <v>91621</v>
      </c>
      <c r="F409" s="8">
        <v>46</v>
      </c>
    </row>
    <row r="410" spans="1:6" hidden="1" x14ac:dyDescent="0.35">
      <c r="A410" s="8" t="s">
        <v>1061</v>
      </c>
      <c r="B410" t="s">
        <v>2015</v>
      </c>
      <c r="C410" t="s">
        <v>21</v>
      </c>
      <c r="E410" s="32">
        <v>91280</v>
      </c>
      <c r="F410" s="8">
        <v>33</v>
      </c>
    </row>
    <row r="411" spans="1:6" hidden="1" x14ac:dyDescent="0.35">
      <c r="A411" s="8" t="s">
        <v>1062</v>
      </c>
      <c r="B411" t="s">
        <v>2021</v>
      </c>
      <c r="C411" t="s">
        <v>21</v>
      </c>
      <c r="E411" s="32">
        <v>47071</v>
      </c>
      <c r="F411" s="8">
        <v>42</v>
      </c>
    </row>
    <row r="412" spans="1:6" hidden="1" x14ac:dyDescent="0.35">
      <c r="A412" s="8" t="s">
        <v>1064</v>
      </c>
      <c r="B412" t="s">
        <v>2012</v>
      </c>
      <c r="C412" t="s">
        <v>21</v>
      </c>
      <c r="E412" s="32">
        <v>81218</v>
      </c>
      <c r="F412" s="8">
        <v>55</v>
      </c>
    </row>
    <row r="413" spans="1:6" x14ac:dyDescent="0.35">
      <c r="A413" s="8" t="s">
        <v>1369</v>
      </c>
      <c r="B413" t="s">
        <v>2020</v>
      </c>
      <c r="C413" t="s">
        <v>2022</v>
      </c>
      <c r="D413">
        <f>C413-B413</f>
        <v>2</v>
      </c>
      <c r="E413" s="32">
        <v>70110</v>
      </c>
      <c r="F413" s="8">
        <v>50</v>
      </c>
    </row>
    <row r="414" spans="1:6" hidden="1" x14ac:dyDescent="0.35">
      <c r="A414" s="8" t="s">
        <v>1067</v>
      </c>
      <c r="B414" t="s">
        <v>2022</v>
      </c>
      <c r="C414" t="s">
        <v>21</v>
      </c>
      <c r="E414" s="32">
        <v>63137</v>
      </c>
      <c r="F414" s="8">
        <v>26</v>
      </c>
    </row>
    <row r="415" spans="1:6" hidden="1" x14ac:dyDescent="0.35">
      <c r="A415" s="8" t="s">
        <v>1069</v>
      </c>
      <c r="B415" t="s">
        <v>2019</v>
      </c>
      <c r="C415" t="s">
        <v>21</v>
      </c>
      <c r="E415" s="32">
        <v>221465</v>
      </c>
      <c r="F415" s="8">
        <v>55</v>
      </c>
    </row>
    <row r="416" spans="1:6" x14ac:dyDescent="0.35">
      <c r="A416" s="8" t="s">
        <v>1478</v>
      </c>
      <c r="B416" t="s">
        <v>2018</v>
      </c>
      <c r="C416" t="s">
        <v>2020</v>
      </c>
      <c r="D416">
        <f>C416-B416</f>
        <v>2</v>
      </c>
      <c r="E416" s="32">
        <v>72340</v>
      </c>
      <c r="F416" s="8">
        <v>50</v>
      </c>
    </row>
    <row r="417" spans="1:6" hidden="1" x14ac:dyDescent="0.35">
      <c r="A417" s="8" t="s">
        <v>1072</v>
      </c>
      <c r="B417" t="s">
        <v>2019</v>
      </c>
      <c r="C417" t="s">
        <v>21</v>
      </c>
      <c r="E417" s="32">
        <v>68176</v>
      </c>
      <c r="F417" s="8">
        <v>28</v>
      </c>
    </row>
    <row r="418" spans="1:6" hidden="1" x14ac:dyDescent="0.35">
      <c r="A418" s="8" t="s">
        <v>1073</v>
      </c>
      <c r="B418" t="s">
        <v>2020</v>
      </c>
      <c r="C418" t="s">
        <v>21</v>
      </c>
      <c r="E418" s="32">
        <v>122829</v>
      </c>
      <c r="F418" s="8">
        <v>39</v>
      </c>
    </row>
    <row r="419" spans="1:6" hidden="1" x14ac:dyDescent="0.35">
      <c r="A419" s="8" t="s">
        <v>1074</v>
      </c>
      <c r="B419" t="s">
        <v>2020</v>
      </c>
      <c r="C419" t="s">
        <v>21</v>
      </c>
      <c r="E419" s="32">
        <v>126353</v>
      </c>
      <c r="F419" s="8">
        <v>31</v>
      </c>
    </row>
    <row r="420" spans="1:6" hidden="1" x14ac:dyDescent="0.35">
      <c r="A420" s="8" t="s">
        <v>1075</v>
      </c>
      <c r="B420" t="s">
        <v>2011</v>
      </c>
      <c r="C420" t="s">
        <v>21</v>
      </c>
      <c r="E420" s="32">
        <v>188727</v>
      </c>
      <c r="F420" s="8">
        <v>55</v>
      </c>
    </row>
    <row r="421" spans="1:6" hidden="1" x14ac:dyDescent="0.35">
      <c r="A421" s="8" t="s">
        <v>1076</v>
      </c>
      <c r="B421" t="s">
        <v>1995</v>
      </c>
      <c r="C421" t="s">
        <v>21</v>
      </c>
      <c r="E421" s="32">
        <v>99624</v>
      </c>
      <c r="F421" s="8">
        <v>52</v>
      </c>
    </row>
    <row r="422" spans="1:6" hidden="1" x14ac:dyDescent="0.35">
      <c r="A422" s="8" t="s">
        <v>1078</v>
      </c>
      <c r="B422" t="s">
        <v>2013</v>
      </c>
      <c r="C422" t="s">
        <v>21</v>
      </c>
      <c r="E422" s="32">
        <v>108686</v>
      </c>
      <c r="F422" s="8">
        <v>55</v>
      </c>
    </row>
    <row r="423" spans="1:6" hidden="1" x14ac:dyDescent="0.35">
      <c r="A423" s="8" t="s">
        <v>328</v>
      </c>
      <c r="B423" t="s">
        <v>1996</v>
      </c>
      <c r="C423" t="s">
        <v>21</v>
      </c>
      <c r="E423" s="32">
        <v>50857</v>
      </c>
      <c r="F423" s="8">
        <v>56</v>
      </c>
    </row>
    <row r="424" spans="1:6" hidden="1" x14ac:dyDescent="0.35">
      <c r="A424" s="8" t="s">
        <v>1081</v>
      </c>
      <c r="B424" t="s">
        <v>2002</v>
      </c>
      <c r="C424" t="s">
        <v>21</v>
      </c>
      <c r="E424" s="32">
        <v>120628</v>
      </c>
      <c r="F424" s="8">
        <v>47</v>
      </c>
    </row>
    <row r="425" spans="1:6" hidden="1" x14ac:dyDescent="0.35">
      <c r="A425" s="8" t="s">
        <v>1083</v>
      </c>
      <c r="B425" t="s">
        <v>2021</v>
      </c>
      <c r="C425" t="s">
        <v>21</v>
      </c>
      <c r="E425" s="32">
        <v>181216</v>
      </c>
      <c r="F425" s="8">
        <v>63</v>
      </c>
    </row>
    <row r="426" spans="1:6" hidden="1" x14ac:dyDescent="0.35">
      <c r="A426" s="8" t="s">
        <v>1084</v>
      </c>
      <c r="B426" t="s">
        <v>2013</v>
      </c>
      <c r="C426" t="s">
        <v>21</v>
      </c>
      <c r="E426" s="32">
        <v>46081</v>
      </c>
      <c r="F426" s="8">
        <v>63</v>
      </c>
    </row>
    <row r="427" spans="1:6" hidden="1" x14ac:dyDescent="0.35">
      <c r="A427" s="8" t="s">
        <v>1086</v>
      </c>
      <c r="B427" t="s">
        <v>2005</v>
      </c>
      <c r="C427" t="s">
        <v>21</v>
      </c>
      <c r="E427" s="32">
        <v>159885</v>
      </c>
      <c r="F427" s="8">
        <v>55</v>
      </c>
    </row>
    <row r="428" spans="1:6" hidden="1" x14ac:dyDescent="0.35">
      <c r="A428" s="8" t="s">
        <v>1088</v>
      </c>
      <c r="B428" t="s">
        <v>1996</v>
      </c>
      <c r="C428" t="s">
        <v>21</v>
      </c>
      <c r="E428" s="32">
        <v>153271</v>
      </c>
      <c r="F428" s="8">
        <v>55</v>
      </c>
    </row>
    <row r="429" spans="1:6" hidden="1" x14ac:dyDescent="0.35">
      <c r="A429" s="8" t="s">
        <v>1090</v>
      </c>
      <c r="B429" t="s">
        <v>2010</v>
      </c>
      <c r="C429" t="s">
        <v>21</v>
      </c>
      <c r="E429" s="32">
        <v>114242</v>
      </c>
      <c r="F429" s="8">
        <v>42</v>
      </c>
    </row>
    <row r="430" spans="1:6" hidden="1" x14ac:dyDescent="0.35">
      <c r="A430" s="8" t="s">
        <v>1092</v>
      </c>
      <c r="B430" t="s">
        <v>2021</v>
      </c>
      <c r="C430" t="s">
        <v>21</v>
      </c>
      <c r="E430" s="32">
        <v>48415</v>
      </c>
      <c r="F430" s="8">
        <v>39</v>
      </c>
    </row>
    <row r="431" spans="1:6" hidden="1" x14ac:dyDescent="0.35">
      <c r="A431" s="8" t="s">
        <v>1093</v>
      </c>
      <c r="B431" t="s">
        <v>2018</v>
      </c>
      <c r="C431" t="s">
        <v>21</v>
      </c>
      <c r="E431" s="32">
        <v>65566</v>
      </c>
      <c r="F431" s="8">
        <v>35</v>
      </c>
    </row>
    <row r="432" spans="1:6" x14ac:dyDescent="0.35">
      <c r="A432" s="8" t="s">
        <v>1829</v>
      </c>
      <c r="B432" t="s">
        <v>2020</v>
      </c>
      <c r="C432" t="s">
        <v>2022</v>
      </c>
      <c r="D432">
        <f>C432-B432</f>
        <v>2</v>
      </c>
      <c r="E432" s="32">
        <v>74467</v>
      </c>
      <c r="F432" s="8">
        <v>45</v>
      </c>
    </row>
    <row r="433" spans="1:6" hidden="1" x14ac:dyDescent="0.35">
      <c r="A433" s="8" t="s">
        <v>1097</v>
      </c>
      <c r="B433" t="s">
        <v>2022</v>
      </c>
      <c r="C433" t="s">
        <v>21</v>
      </c>
      <c r="E433" s="32">
        <v>136810</v>
      </c>
      <c r="F433" s="8">
        <v>25</v>
      </c>
    </row>
    <row r="434" spans="1:6" hidden="1" x14ac:dyDescent="0.35">
      <c r="A434" s="8" t="s">
        <v>1099</v>
      </c>
      <c r="B434" t="s">
        <v>2014</v>
      </c>
      <c r="C434" t="s">
        <v>21</v>
      </c>
      <c r="E434" s="32">
        <v>54635</v>
      </c>
      <c r="F434" s="8">
        <v>47</v>
      </c>
    </row>
    <row r="435" spans="1:6" hidden="1" x14ac:dyDescent="0.35">
      <c r="A435" s="8" t="s">
        <v>1101</v>
      </c>
      <c r="B435" t="s">
        <v>2021</v>
      </c>
      <c r="C435" t="s">
        <v>21</v>
      </c>
      <c r="E435" s="32">
        <v>96636</v>
      </c>
      <c r="F435" s="8">
        <v>42</v>
      </c>
    </row>
    <row r="436" spans="1:6" hidden="1" x14ac:dyDescent="0.35">
      <c r="A436" s="8" t="s">
        <v>1102</v>
      </c>
      <c r="B436" t="s">
        <v>2015</v>
      </c>
      <c r="C436" t="s">
        <v>21</v>
      </c>
      <c r="E436" s="32">
        <v>91592</v>
      </c>
      <c r="F436" s="8">
        <v>35</v>
      </c>
    </row>
    <row r="437" spans="1:6" hidden="1" x14ac:dyDescent="0.35">
      <c r="A437" s="8" t="s">
        <v>1103</v>
      </c>
      <c r="B437" t="s">
        <v>2001</v>
      </c>
      <c r="C437" t="s">
        <v>21</v>
      </c>
      <c r="E437" s="32">
        <v>55563</v>
      </c>
      <c r="F437" s="8">
        <v>45</v>
      </c>
    </row>
    <row r="438" spans="1:6" hidden="1" x14ac:dyDescent="0.35">
      <c r="A438" s="8" t="s">
        <v>1104</v>
      </c>
      <c r="B438" t="s">
        <v>1997</v>
      </c>
      <c r="C438" t="s">
        <v>21</v>
      </c>
      <c r="E438" s="32">
        <v>159724</v>
      </c>
      <c r="F438" s="8">
        <v>52</v>
      </c>
    </row>
    <row r="439" spans="1:6" hidden="1" x14ac:dyDescent="0.35">
      <c r="A439" s="8" t="s">
        <v>1106</v>
      </c>
      <c r="B439" t="s">
        <v>2018</v>
      </c>
      <c r="C439" t="s">
        <v>21</v>
      </c>
      <c r="E439" s="32">
        <v>183190</v>
      </c>
      <c r="F439" s="8">
        <v>57</v>
      </c>
    </row>
    <row r="440" spans="1:6" hidden="1" x14ac:dyDescent="0.35">
      <c r="A440" s="8" t="s">
        <v>1108</v>
      </c>
      <c r="B440" t="s">
        <v>2020</v>
      </c>
      <c r="C440" t="s">
        <v>21</v>
      </c>
      <c r="E440" s="32">
        <v>54829</v>
      </c>
      <c r="F440" s="8">
        <v>56</v>
      </c>
    </row>
    <row r="441" spans="1:6" hidden="1" x14ac:dyDescent="0.35">
      <c r="A441" s="8" t="s">
        <v>298</v>
      </c>
      <c r="B441" t="s">
        <v>2006</v>
      </c>
      <c r="C441" t="s">
        <v>21</v>
      </c>
      <c r="E441" s="32">
        <v>96639</v>
      </c>
      <c r="F441" s="8">
        <v>46</v>
      </c>
    </row>
    <row r="442" spans="1:6" hidden="1" x14ac:dyDescent="0.35">
      <c r="A442" s="8" t="s">
        <v>1110</v>
      </c>
      <c r="B442" t="s">
        <v>2007</v>
      </c>
      <c r="C442" t="s">
        <v>21</v>
      </c>
      <c r="E442" s="32">
        <v>117278</v>
      </c>
      <c r="F442" s="8">
        <v>43</v>
      </c>
    </row>
    <row r="443" spans="1:6" hidden="1" x14ac:dyDescent="0.35">
      <c r="A443" s="8" t="s">
        <v>1112</v>
      </c>
      <c r="B443" t="s">
        <v>2009</v>
      </c>
      <c r="C443" t="s">
        <v>21</v>
      </c>
      <c r="E443" s="32">
        <v>84193</v>
      </c>
      <c r="F443" s="8">
        <v>53</v>
      </c>
    </row>
    <row r="444" spans="1:6" hidden="1" x14ac:dyDescent="0.35">
      <c r="A444" s="8" t="s">
        <v>1114</v>
      </c>
      <c r="B444" t="s">
        <v>2019</v>
      </c>
      <c r="C444" t="s">
        <v>21</v>
      </c>
      <c r="E444" s="32">
        <v>87806</v>
      </c>
      <c r="F444" s="8">
        <v>47</v>
      </c>
    </row>
    <row r="445" spans="1:6" hidden="1" x14ac:dyDescent="0.35">
      <c r="A445" s="8" t="s">
        <v>1116</v>
      </c>
      <c r="B445" t="s">
        <v>2012</v>
      </c>
      <c r="C445" t="s">
        <v>21</v>
      </c>
      <c r="E445" s="32">
        <v>63959</v>
      </c>
      <c r="F445" s="8">
        <v>62</v>
      </c>
    </row>
    <row r="446" spans="1:6" hidden="1" x14ac:dyDescent="0.35">
      <c r="A446" s="8" t="s">
        <v>1118</v>
      </c>
      <c r="B446" t="s">
        <v>2016</v>
      </c>
      <c r="C446" t="s">
        <v>21</v>
      </c>
      <c r="E446" s="32">
        <v>234723</v>
      </c>
      <c r="F446" s="8">
        <v>35</v>
      </c>
    </row>
    <row r="447" spans="1:6" hidden="1" x14ac:dyDescent="0.35">
      <c r="A447" s="8" t="s">
        <v>1120</v>
      </c>
      <c r="B447" t="s">
        <v>2020</v>
      </c>
      <c r="C447" t="s">
        <v>21</v>
      </c>
      <c r="E447" s="32">
        <v>50809</v>
      </c>
      <c r="F447" s="8">
        <v>27</v>
      </c>
    </row>
    <row r="448" spans="1:6" hidden="1" x14ac:dyDescent="0.35">
      <c r="A448" s="8" t="s">
        <v>1122</v>
      </c>
      <c r="B448" t="s">
        <v>2003</v>
      </c>
      <c r="C448" t="s">
        <v>21</v>
      </c>
      <c r="E448" s="32">
        <v>77396</v>
      </c>
      <c r="F448" s="8">
        <v>55</v>
      </c>
    </row>
    <row r="449" spans="1:6" hidden="1" x14ac:dyDescent="0.35">
      <c r="A449" s="8" t="s">
        <v>1123</v>
      </c>
      <c r="B449" t="s">
        <v>2000</v>
      </c>
      <c r="C449" t="s">
        <v>21</v>
      </c>
      <c r="E449" s="32">
        <v>89523</v>
      </c>
      <c r="F449" s="8">
        <v>63</v>
      </c>
    </row>
    <row r="450" spans="1:6" hidden="1" x14ac:dyDescent="0.35">
      <c r="A450" s="8" t="s">
        <v>1125</v>
      </c>
      <c r="B450" t="s">
        <v>2012</v>
      </c>
      <c r="C450" t="s">
        <v>21</v>
      </c>
      <c r="E450" s="32">
        <v>86173</v>
      </c>
      <c r="F450" s="8">
        <v>53</v>
      </c>
    </row>
    <row r="451" spans="1:6" hidden="1" x14ac:dyDescent="0.35">
      <c r="A451" s="8" t="s">
        <v>1127</v>
      </c>
      <c r="B451" t="s">
        <v>2001</v>
      </c>
      <c r="C451" t="s">
        <v>21</v>
      </c>
      <c r="E451" s="32">
        <v>222224</v>
      </c>
      <c r="F451" s="8">
        <v>54</v>
      </c>
    </row>
    <row r="452" spans="1:6" hidden="1" x14ac:dyDescent="0.35">
      <c r="A452" s="8" t="s">
        <v>1129</v>
      </c>
      <c r="B452" t="s">
        <v>2022</v>
      </c>
      <c r="C452" t="s">
        <v>21</v>
      </c>
      <c r="E452" s="32">
        <v>146140</v>
      </c>
      <c r="F452" s="8">
        <v>43</v>
      </c>
    </row>
    <row r="453" spans="1:6" hidden="1" x14ac:dyDescent="0.35">
      <c r="A453" s="8" t="s">
        <v>1130</v>
      </c>
      <c r="B453" t="s">
        <v>1995</v>
      </c>
      <c r="C453" t="s">
        <v>21</v>
      </c>
      <c r="E453" s="32">
        <v>109456</v>
      </c>
      <c r="F453" s="8">
        <v>64</v>
      </c>
    </row>
    <row r="454" spans="1:6" hidden="1" x14ac:dyDescent="0.35">
      <c r="A454" s="8" t="s">
        <v>1132</v>
      </c>
      <c r="B454" t="s">
        <v>2009</v>
      </c>
      <c r="C454" t="s">
        <v>21</v>
      </c>
      <c r="E454" s="32">
        <v>170221</v>
      </c>
      <c r="F454" s="8">
        <v>65</v>
      </c>
    </row>
    <row r="455" spans="1:6" x14ac:dyDescent="0.35">
      <c r="A455" s="8" t="s">
        <v>1439</v>
      </c>
      <c r="B455" t="s">
        <v>1993</v>
      </c>
      <c r="C455" t="s">
        <v>1995</v>
      </c>
      <c r="D455">
        <f>C455-B455</f>
        <v>2</v>
      </c>
      <c r="E455" s="32">
        <v>76202</v>
      </c>
      <c r="F455" s="8">
        <v>42</v>
      </c>
    </row>
    <row r="456" spans="1:6" hidden="1" x14ac:dyDescent="0.35">
      <c r="A456" s="8" t="s">
        <v>1135</v>
      </c>
      <c r="B456" t="s">
        <v>2014</v>
      </c>
      <c r="C456" t="s">
        <v>21</v>
      </c>
      <c r="E456" s="32">
        <v>59646</v>
      </c>
      <c r="F456" s="8">
        <v>35</v>
      </c>
    </row>
    <row r="457" spans="1:6" hidden="1" x14ac:dyDescent="0.35">
      <c r="A457" s="8" t="s">
        <v>1136</v>
      </c>
      <c r="B457" t="s">
        <v>1996</v>
      </c>
      <c r="C457" t="s">
        <v>21</v>
      </c>
      <c r="E457" s="32">
        <v>158787</v>
      </c>
      <c r="F457" s="8">
        <v>64</v>
      </c>
    </row>
    <row r="458" spans="1:6" hidden="1" x14ac:dyDescent="0.35">
      <c r="A458" s="8" t="s">
        <v>286</v>
      </c>
      <c r="B458" t="s">
        <v>2019</v>
      </c>
      <c r="C458" t="s">
        <v>21</v>
      </c>
      <c r="E458" s="32">
        <v>83378</v>
      </c>
      <c r="F458" s="8">
        <v>55</v>
      </c>
    </row>
    <row r="459" spans="1:6" hidden="1" x14ac:dyDescent="0.35">
      <c r="A459" s="8" t="s">
        <v>1138</v>
      </c>
      <c r="B459" t="s">
        <v>2014</v>
      </c>
      <c r="C459" t="s">
        <v>21</v>
      </c>
      <c r="E459" s="32">
        <v>88895</v>
      </c>
      <c r="F459" s="8">
        <v>32</v>
      </c>
    </row>
    <row r="460" spans="1:6" hidden="1" x14ac:dyDescent="0.35">
      <c r="A460" s="8" t="s">
        <v>1139</v>
      </c>
      <c r="B460" t="s">
        <v>2005</v>
      </c>
      <c r="C460" t="s">
        <v>21</v>
      </c>
      <c r="E460" s="32">
        <v>168846</v>
      </c>
      <c r="F460" s="8">
        <v>45</v>
      </c>
    </row>
    <row r="461" spans="1:6" x14ac:dyDescent="0.35">
      <c r="A461" s="8" t="s">
        <v>1433</v>
      </c>
      <c r="B461" t="s">
        <v>2020</v>
      </c>
      <c r="C461" t="s">
        <v>2022</v>
      </c>
      <c r="D461">
        <f>C461-B461</f>
        <v>2</v>
      </c>
      <c r="E461" s="32">
        <v>95899</v>
      </c>
      <c r="F461" s="8">
        <v>35</v>
      </c>
    </row>
    <row r="462" spans="1:6" hidden="1" x14ac:dyDescent="0.35">
      <c r="A462" s="8" t="s">
        <v>1143</v>
      </c>
      <c r="B462" t="s">
        <v>2010</v>
      </c>
      <c r="C462" t="s">
        <v>21</v>
      </c>
      <c r="E462" s="32">
        <v>127801</v>
      </c>
      <c r="F462" s="8">
        <v>38</v>
      </c>
    </row>
    <row r="463" spans="1:6" hidden="1" x14ac:dyDescent="0.35">
      <c r="A463" s="8" t="s">
        <v>1145</v>
      </c>
      <c r="B463" t="s">
        <v>2001</v>
      </c>
      <c r="C463" t="s">
        <v>21</v>
      </c>
      <c r="E463" s="32">
        <v>76352</v>
      </c>
      <c r="F463" s="8">
        <v>54</v>
      </c>
    </row>
    <row r="464" spans="1:6" hidden="1" x14ac:dyDescent="0.35">
      <c r="A464" s="8" t="s">
        <v>1147</v>
      </c>
      <c r="B464" t="s">
        <v>2020</v>
      </c>
      <c r="C464" t="s">
        <v>21</v>
      </c>
      <c r="E464" s="32">
        <v>250767</v>
      </c>
      <c r="F464" s="8">
        <v>28</v>
      </c>
    </row>
    <row r="465" spans="1:6" hidden="1" x14ac:dyDescent="0.35">
      <c r="A465" s="8" t="s">
        <v>1148</v>
      </c>
      <c r="B465" t="s">
        <v>2021</v>
      </c>
      <c r="C465" t="s">
        <v>21</v>
      </c>
      <c r="E465" s="32">
        <v>223055</v>
      </c>
      <c r="F465" s="8">
        <v>26</v>
      </c>
    </row>
    <row r="466" spans="1:6" hidden="1" x14ac:dyDescent="0.35">
      <c r="A466" s="8" t="s">
        <v>1150</v>
      </c>
      <c r="B466" t="s">
        <v>2008</v>
      </c>
      <c r="C466" t="s">
        <v>21</v>
      </c>
      <c r="E466" s="32">
        <v>189680</v>
      </c>
      <c r="F466" s="8">
        <v>45</v>
      </c>
    </row>
    <row r="467" spans="1:6" hidden="1" x14ac:dyDescent="0.35">
      <c r="A467" s="8" t="s">
        <v>1151</v>
      </c>
      <c r="B467" t="s">
        <v>2019</v>
      </c>
      <c r="C467" t="s">
        <v>21</v>
      </c>
      <c r="E467" s="32">
        <v>71167</v>
      </c>
      <c r="F467" s="8">
        <v>57</v>
      </c>
    </row>
    <row r="468" spans="1:6" hidden="1" x14ac:dyDescent="0.35">
      <c r="A468" s="8" t="s">
        <v>1153</v>
      </c>
      <c r="B468" t="s">
        <v>2011</v>
      </c>
      <c r="C468" t="s">
        <v>21</v>
      </c>
      <c r="E468" s="32">
        <v>76027</v>
      </c>
      <c r="F468" s="8">
        <v>59</v>
      </c>
    </row>
    <row r="469" spans="1:6" hidden="1" x14ac:dyDescent="0.35">
      <c r="A469" s="8" t="s">
        <v>1154</v>
      </c>
      <c r="B469" t="s">
        <v>2020</v>
      </c>
      <c r="C469" t="s">
        <v>21</v>
      </c>
      <c r="E469" s="32">
        <v>183113</v>
      </c>
      <c r="F469" s="8">
        <v>48</v>
      </c>
    </row>
    <row r="470" spans="1:6" hidden="1" x14ac:dyDescent="0.35">
      <c r="A470" s="8" t="s">
        <v>1156</v>
      </c>
      <c r="B470" t="s">
        <v>2021</v>
      </c>
      <c r="C470" t="s">
        <v>21</v>
      </c>
      <c r="E470" s="32">
        <v>67753</v>
      </c>
      <c r="F470" s="8">
        <v>30</v>
      </c>
    </row>
    <row r="471" spans="1:6" hidden="1" x14ac:dyDescent="0.35">
      <c r="A471" s="8" t="s">
        <v>1158</v>
      </c>
      <c r="B471" t="s">
        <v>2017</v>
      </c>
      <c r="C471" t="s">
        <v>21</v>
      </c>
      <c r="E471" s="32">
        <v>63744</v>
      </c>
      <c r="F471" s="8">
        <v>31</v>
      </c>
    </row>
    <row r="472" spans="1:6" hidden="1" x14ac:dyDescent="0.35">
      <c r="A472" s="8" t="s">
        <v>1159</v>
      </c>
      <c r="B472" t="s">
        <v>2003</v>
      </c>
      <c r="C472" t="s">
        <v>21</v>
      </c>
      <c r="E472" s="32">
        <v>92209</v>
      </c>
      <c r="F472" s="8">
        <v>50</v>
      </c>
    </row>
    <row r="473" spans="1:6" hidden="1" x14ac:dyDescent="0.35">
      <c r="A473" s="8" t="s">
        <v>1161</v>
      </c>
      <c r="B473" t="s">
        <v>2001</v>
      </c>
      <c r="C473" t="s">
        <v>21</v>
      </c>
      <c r="E473" s="32">
        <v>157487</v>
      </c>
      <c r="F473" s="8">
        <v>51</v>
      </c>
    </row>
    <row r="474" spans="1:6" hidden="1" x14ac:dyDescent="0.35">
      <c r="A474" s="8" t="s">
        <v>1163</v>
      </c>
      <c r="B474" t="s">
        <v>2016</v>
      </c>
      <c r="C474" t="s">
        <v>21</v>
      </c>
      <c r="E474" s="32">
        <v>99697</v>
      </c>
      <c r="F474" s="8">
        <v>42</v>
      </c>
    </row>
    <row r="475" spans="1:6" hidden="1" x14ac:dyDescent="0.35">
      <c r="A475" s="8" t="s">
        <v>1164</v>
      </c>
      <c r="B475" t="s">
        <v>2011</v>
      </c>
      <c r="C475" t="s">
        <v>21</v>
      </c>
      <c r="E475" s="32">
        <v>90770</v>
      </c>
      <c r="F475" s="8">
        <v>45</v>
      </c>
    </row>
    <row r="476" spans="1:6" hidden="1" x14ac:dyDescent="0.35">
      <c r="A476" s="8" t="s">
        <v>1165</v>
      </c>
      <c r="B476" t="s">
        <v>2006</v>
      </c>
      <c r="C476" t="s">
        <v>21</v>
      </c>
      <c r="E476" s="32">
        <v>55369</v>
      </c>
      <c r="F476" s="8">
        <v>64</v>
      </c>
    </row>
    <row r="477" spans="1:6" hidden="1" x14ac:dyDescent="0.35">
      <c r="A477" s="8" t="s">
        <v>1166</v>
      </c>
      <c r="B477" t="s">
        <v>2015</v>
      </c>
      <c r="C477" t="s">
        <v>21</v>
      </c>
      <c r="E477" s="32">
        <v>69578</v>
      </c>
      <c r="F477" s="8">
        <v>59</v>
      </c>
    </row>
    <row r="478" spans="1:6" hidden="1" x14ac:dyDescent="0.35">
      <c r="A478" s="8" t="s">
        <v>1168</v>
      </c>
      <c r="B478" t="s">
        <v>2014</v>
      </c>
      <c r="C478" t="s">
        <v>21</v>
      </c>
      <c r="E478" s="32">
        <v>167526</v>
      </c>
      <c r="F478" s="8">
        <v>41</v>
      </c>
    </row>
    <row r="479" spans="1:6" hidden="1" x14ac:dyDescent="0.35">
      <c r="A479" s="8" t="s">
        <v>1169</v>
      </c>
      <c r="B479" t="s">
        <v>2022</v>
      </c>
      <c r="C479" t="s">
        <v>21</v>
      </c>
      <c r="E479" s="32">
        <v>65507</v>
      </c>
      <c r="F479" s="8">
        <v>42</v>
      </c>
    </row>
    <row r="480" spans="1:6" x14ac:dyDescent="0.35">
      <c r="A480" s="8" t="s">
        <v>1538</v>
      </c>
      <c r="B480" t="s">
        <v>2015</v>
      </c>
      <c r="C480" t="s">
        <v>2018</v>
      </c>
      <c r="D480">
        <f>C480-B480</f>
        <v>3</v>
      </c>
      <c r="E480" s="32">
        <v>53929</v>
      </c>
      <c r="F480" s="8">
        <v>54</v>
      </c>
    </row>
    <row r="481" spans="1:6" hidden="1" x14ac:dyDescent="0.35">
      <c r="A481" s="8" t="s">
        <v>1172</v>
      </c>
      <c r="B481" t="s">
        <v>2017</v>
      </c>
      <c r="C481" t="s">
        <v>21</v>
      </c>
      <c r="E481" s="32">
        <v>80055</v>
      </c>
      <c r="F481" s="8">
        <v>37</v>
      </c>
    </row>
    <row r="482" spans="1:6" hidden="1" x14ac:dyDescent="0.35">
      <c r="A482" s="8" t="s">
        <v>1174</v>
      </c>
      <c r="B482" t="s">
        <v>2010</v>
      </c>
      <c r="C482" t="s">
        <v>21</v>
      </c>
      <c r="E482" s="32">
        <v>76802</v>
      </c>
      <c r="F482" s="8">
        <v>58</v>
      </c>
    </row>
    <row r="483" spans="1:6" hidden="1" x14ac:dyDescent="0.35">
      <c r="A483" s="8" t="s">
        <v>1175</v>
      </c>
      <c r="B483" t="s">
        <v>2017</v>
      </c>
      <c r="C483" t="s">
        <v>21</v>
      </c>
      <c r="E483" s="32">
        <v>253249</v>
      </c>
      <c r="F483" s="8">
        <v>47</v>
      </c>
    </row>
    <row r="484" spans="1:6" hidden="1" x14ac:dyDescent="0.35">
      <c r="A484" s="8" t="s">
        <v>1176</v>
      </c>
      <c r="B484" t="s">
        <v>2006</v>
      </c>
      <c r="C484" t="s">
        <v>21</v>
      </c>
      <c r="E484" s="32">
        <v>78388</v>
      </c>
      <c r="F484" s="8">
        <v>60</v>
      </c>
    </row>
    <row r="485" spans="1:6" hidden="1" x14ac:dyDescent="0.35">
      <c r="A485" s="8" t="s">
        <v>1177</v>
      </c>
      <c r="B485" t="s">
        <v>2017</v>
      </c>
      <c r="C485" t="s">
        <v>21</v>
      </c>
      <c r="E485" s="32">
        <v>249870</v>
      </c>
      <c r="F485" s="8">
        <v>38</v>
      </c>
    </row>
    <row r="486" spans="1:6" hidden="1" x14ac:dyDescent="0.35">
      <c r="A486" s="8" t="s">
        <v>1178</v>
      </c>
      <c r="B486" t="s">
        <v>2016</v>
      </c>
      <c r="C486" t="s">
        <v>21</v>
      </c>
      <c r="E486" s="32">
        <v>148321</v>
      </c>
      <c r="F486" s="8">
        <v>63</v>
      </c>
    </row>
    <row r="487" spans="1:6" hidden="1" x14ac:dyDescent="0.35">
      <c r="A487" s="8" t="s">
        <v>1180</v>
      </c>
      <c r="B487" t="s">
        <v>2005</v>
      </c>
      <c r="C487" t="s">
        <v>21</v>
      </c>
      <c r="E487" s="32">
        <v>90258</v>
      </c>
      <c r="F487" s="8">
        <v>60</v>
      </c>
    </row>
    <row r="488" spans="1:6" hidden="1" x14ac:dyDescent="0.35">
      <c r="A488" s="8" t="s">
        <v>1182</v>
      </c>
      <c r="B488" t="s">
        <v>2012</v>
      </c>
      <c r="C488" t="s">
        <v>21</v>
      </c>
      <c r="E488" s="32">
        <v>72486</v>
      </c>
      <c r="F488" s="8">
        <v>42</v>
      </c>
    </row>
    <row r="489" spans="1:6" x14ac:dyDescent="0.35">
      <c r="A489" s="8" t="s">
        <v>1211</v>
      </c>
      <c r="B489" t="s">
        <v>2020</v>
      </c>
      <c r="C489" t="s">
        <v>2023</v>
      </c>
      <c r="D489">
        <f>C489-B489</f>
        <v>3</v>
      </c>
      <c r="E489" s="32">
        <v>65341</v>
      </c>
      <c r="F489" s="8">
        <v>34</v>
      </c>
    </row>
    <row r="490" spans="1:6" hidden="1" x14ac:dyDescent="0.35">
      <c r="A490" s="8" t="s">
        <v>386</v>
      </c>
      <c r="B490" t="s">
        <v>2005</v>
      </c>
      <c r="C490" t="s">
        <v>21</v>
      </c>
      <c r="E490" s="32">
        <v>90212</v>
      </c>
      <c r="F490" s="8">
        <v>53</v>
      </c>
    </row>
    <row r="491" spans="1:6" hidden="1" x14ac:dyDescent="0.35">
      <c r="A491" s="8" t="s">
        <v>1186</v>
      </c>
      <c r="B491" t="s">
        <v>2020</v>
      </c>
      <c r="C491" t="s">
        <v>21</v>
      </c>
      <c r="E491" s="32">
        <v>254057</v>
      </c>
      <c r="F491" s="8">
        <v>39</v>
      </c>
    </row>
    <row r="492" spans="1:6" hidden="1" x14ac:dyDescent="0.35">
      <c r="A492" s="8" t="s">
        <v>1188</v>
      </c>
      <c r="B492" t="s">
        <v>2011</v>
      </c>
      <c r="C492" t="s">
        <v>21</v>
      </c>
      <c r="E492" s="32">
        <v>43001</v>
      </c>
      <c r="F492" s="8">
        <v>58</v>
      </c>
    </row>
    <row r="493" spans="1:6" hidden="1" x14ac:dyDescent="0.35">
      <c r="A493" s="8" t="s">
        <v>1189</v>
      </c>
      <c r="B493" t="s">
        <v>1999</v>
      </c>
      <c r="C493" t="s">
        <v>21</v>
      </c>
      <c r="E493" s="32">
        <v>85120</v>
      </c>
      <c r="F493" s="8">
        <v>60</v>
      </c>
    </row>
    <row r="494" spans="1:6" hidden="1" x14ac:dyDescent="0.35">
      <c r="A494" s="8" t="s">
        <v>1191</v>
      </c>
      <c r="B494" t="s">
        <v>2016</v>
      </c>
      <c r="C494" t="s">
        <v>21</v>
      </c>
      <c r="E494" s="32">
        <v>52200</v>
      </c>
      <c r="F494" s="8">
        <v>34</v>
      </c>
    </row>
    <row r="495" spans="1:6" hidden="1" x14ac:dyDescent="0.35">
      <c r="A495" s="8" t="s">
        <v>1193</v>
      </c>
      <c r="B495" t="s">
        <v>2009</v>
      </c>
      <c r="C495" t="s">
        <v>21</v>
      </c>
      <c r="E495" s="32">
        <v>150855</v>
      </c>
      <c r="F495" s="8">
        <v>60</v>
      </c>
    </row>
    <row r="496" spans="1:6" hidden="1" x14ac:dyDescent="0.35">
      <c r="A496" s="8" t="s">
        <v>1195</v>
      </c>
      <c r="B496" t="s">
        <v>2005</v>
      </c>
      <c r="C496" t="s">
        <v>21</v>
      </c>
      <c r="E496" s="32">
        <v>65702</v>
      </c>
      <c r="F496" s="8">
        <v>53</v>
      </c>
    </row>
    <row r="497" spans="1:6" hidden="1" x14ac:dyDescent="0.35">
      <c r="A497" s="8" t="s">
        <v>1197</v>
      </c>
      <c r="B497" t="s">
        <v>2008</v>
      </c>
      <c r="C497" t="s">
        <v>21</v>
      </c>
      <c r="E497" s="32">
        <v>162038</v>
      </c>
      <c r="F497" s="8">
        <v>58</v>
      </c>
    </row>
    <row r="498" spans="1:6" hidden="1" x14ac:dyDescent="0.35">
      <c r="A498" s="8" t="s">
        <v>1199</v>
      </c>
      <c r="B498" t="s">
        <v>2021</v>
      </c>
      <c r="C498" t="s">
        <v>21</v>
      </c>
      <c r="E498" s="32">
        <v>157057</v>
      </c>
      <c r="F498" s="8">
        <v>25</v>
      </c>
    </row>
    <row r="499" spans="1:6" hidden="1" x14ac:dyDescent="0.35">
      <c r="A499" s="8" t="s">
        <v>1201</v>
      </c>
      <c r="B499" t="s">
        <v>2022</v>
      </c>
      <c r="C499" t="s">
        <v>21</v>
      </c>
      <c r="E499" s="32">
        <v>127559</v>
      </c>
      <c r="F499" s="8">
        <v>46</v>
      </c>
    </row>
    <row r="500" spans="1:6" hidden="1" x14ac:dyDescent="0.35">
      <c r="A500" s="8" t="s">
        <v>1203</v>
      </c>
      <c r="B500" t="s">
        <v>2020</v>
      </c>
      <c r="C500" t="s">
        <v>21</v>
      </c>
      <c r="E500" s="32">
        <v>62644</v>
      </c>
      <c r="F500" s="8">
        <v>39</v>
      </c>
    </row>
    <row r="501" spans="1:6" hidden="1" x14ac:dyDescent="0.35">
      <c r="A501" s="8" t="s">
        <v>265</v>
      </c>
      <c r="B501" t="s">
        <v>2002</v>
      </c>
      <c r="C501" t="s">
        <v>21</v>
      </c>
      <c r="E501" s="32">
        <v>73907</v>
      </c>
      <c r="F501" s="8">
        <v>50</v>
      </c>
    </row>
    <row r="502" spans="1:6" hidden="1" x14ac:dyDescent="0.35">
      <c r="A502" s="8" t="s">
        <v>1204</v>
      </c>
      <c r="B502" t="s">
        <v>2019</v>
      </c>
      <c r="C502" t="s">
        <v>21</v>
      </c>
      <c r="E502" s="32">
        <v>90040</v>
      </c>
      <c r="F502" s="8">
        <v>56</v>
      </c>
    </row>
    <row r="503" spans="1:6" hidden="1" x14ac:dyDescent="0.35">
      <c r="A503" s="8" t="s">
        <v>1206</v>
      </c>
      <c r="B503" t="s">
        <v>2017</v>
      </c>
      <c r="C503" t="s">
        <v>21</v>
      </c>
      <c r="E503" s="32">
        <v>91134</v>
      </c>
      <c r="F503" s="8">
        <v>30</v>
      </c>
    </row>
    <row r="504" spans="1:6" hidden="1" x14ac:dyDescent="0.35">
      <c r="A504" s="8" t="s">
        <v>1208</v>
      </c>
      <c r="B504" t="s">
        <v>2022</v>
      </c>
      <c r="C504" t="s">
        <v>21</v>
      </c>
      <c r="E504" s="32">
        <v>201396</v>
      </c>
      <c r="F504" s="8">
        <v>45</v>
      </c>
    </row>
    <row r="505" spans="1:6" hidden="1" x14ac:dyDescent="0.35">
      <c r="A505" s="8" t="s">
        <v>401</v>
      </c>
      <c r="B505" t="s">
        <v>2012</v>
      </c>
      <c r="C505" t="s">
        <v>21</v>
      </c>
      <c r="E505" s="32">
        <v>54733</v>
      </c>
      <c r="F505" s="8">
        <v>55</v>
      </c>
    </row>
    <row r="506" spans="1:6" x14ac:dyDescent="0.35">
      <c r="A506" s="8" t="s">
        <v>1592</v>
      </c>
      <c r="B506" t="s">
        <v>2020</v>
      </c>
      <c r="C506" t="s">
        <v>2023</v>
      </c>
      <c r="D506">
        <f>C506-B506</f>
        <v>3</v>
      </c>
      <c r="E506" s="32">
        <v>69647</v>
      </c>
      <c r="F506" s="8">
        <v>28</v>
      </c>
    </row>
    <row r="507" spans="1:6" hidden="1" x14ac:dyDescent="0.35">
      <c r="A507" s="8" t="s">
        <v>1212</v>
      </c>
      <c r="B507" t="s">
        <v>2019</v>
      </c>
      <c r="C507" t="s">
        <v>21</v>
      </c>
      <c r="E507" s="32">
        <v>139208</v>
      </c>
      <c r="F507" s="8">
        <v>59</v>
      </c>
    </row>
    <row r="508" spans="1:6" hidden="1" x14ac:dyDescent="0.35">
      <c r="A508" s="8" t="s">
        <v>1214</v>
      </c>
      <c r="B508" t="s">
        <v>2019</v>
      </c>
      <c r="C508" t="s">
        <v>21</v>
      </c>
      <c r="E508" s="32">
        <v>73200</v>
      </c>
      <c r="F508" s="8">
        <v>63</v>
      </c>
    </row>
    <row r="509" spans="1:6" hidden="1" x14ac:dyDescent="0.35">
      <c r="A509" s="8" t="s">
        <v>1216</v>
      </c>
      <c r="B509" t="s">
        <v>2011</v>
      </c>
      <c r="C509" t="s">
        <v>21</v>
      </c>
      <c r="E509" s="32">
        <v>102636</v>
      </c>
      <c r="F509" s="8">
        <v>46</v>
      </c>
    </row>
    <row r="510" spans="1:6" hidden="1" x14ac:dyDescent="0.35">
      <c r="A510" s="8" t="s">
        <v>1218</v>
      </c>
      <c r="B510" t="s">
        <v>2022</v>
      </c>
      <c r="C510" t="s">
        <v>21</v>
      </c>
      <c r="E510" s="32">
        <v>87427</v>
      </c>
      <c r="F510" s="8">
        <v>26</v>
      </c>
    </row>
    <row r="511" spans="1:6" hidden="1" x14ac:dyDescent="0.35">
      <c r="A511" s="8" t="s">
        <v>1220</v>
      </c>
      <c r="B511" t="s">
        <v>2019</v>
      </c>
      <c r="C511" t="s">
        <v>21</v>
      </c>
      <c r="E511" s="32">
        <v>49219</v>
      </c>
      <c r="F511" s="8">
        <v>45</v>
      </c>
    </row>
    <row r="512" spans="1:6" hidden="1" x14ac:dyDescent="0.35">
      <c r="A512" s="8" t="s">
        <v>857</v>
      </c>
      <c r="B512" t="s">
        <v>2019</v>
      </c>
      <c r="C512" t="s">
        <v>21</v>
      </c>
      <c r="E512" s="32">
        <v>106437</v>
      </c>
      <c r="F512" s="8">
        <v>50</v>
      </c>
    </row>
    <row r="513" spans="1:6" hidden="1" x14ac:dyDescent="0.35">
      <c r="A513" s="8" t="s">
        <v>1223</v>
      </c>
      <c r="B513" t="s">
        <v>2016</v>
      </c>
      <c r="C513" t="s">
        <v>21</v>
      </c>
      <c r="E513" s="32">
        <v>64364</v>
      </c>
      <c r="F513" s="8">
        <v>46</v>
      </c>
    </row>
    <row r="514" spans="1:6" hidden="1" x14ac:dyDescent="0.35">
      <c r="A514" s="8" t="s">
        <v>1225</v>
      </c>
      <c r="B514" t="s">
        <v>2022</v>
      </c>
      <c r="C514" t="s">
        <v>21</v>
      </c>
      <c r="E514" s="32">
        <v>172180</v>
      </c>
      <c r="F514" s="8">
        <v>50</v>
      </c>
    </row>
    <row r="515" spans="1:6" hidden="1" x14ac:dyDescent="0.35">
      <c r="A515" s="8" t="s">
        <v>1227</v>
      </c>
      <c r="B515" t="s">
        <v>2013</v>
      </c>
      <c r="C515" t="s">
        <v>21</v>
      </c>
      <c r="E515" s="32">
        <v>88343</v>
      </c>
      <c r="F515" s="8">
        <v>33</v>
      </c>
    </row>
    <row r="516" spans="1:6" hidden="1" x14ac:dyDescent="0.35">
      <c r="A516" s="8" t="s">
        <v>1229</v>
      </c>
      <c r="B516" t="s">
        <v>2015</v>
      </c>
      <c r="C516" t="s">
        <v>21</v>
      </c>
      <c r="E516" s="32">
        <v>66649</v>
      </c>
      <c r="F516" s="8">
        <v>57</v>
      </c>
    </row>
    <row r="517" spans="1:6" hidden="1" x14ac:dyDescent="0.35">
      <c r="A517" s="8" t="s">
        <v>1230</v>
      </c>
      <c r="B517" t="s">
        <v>2000</v>
      </c>
      <c r="C517" t="s">
        <v>21</v>
      </c>
      <c r="E517" s="32">
        <v>102847</v>
      </c>
      <c r="F517" s="8">
        <v>48</v>
      </c>
    </row>
    <row r="518" spans="1:6" hidden="1" x14ac:dyDescent="0.35">
      <c r="A518" s="8" t="s">
        <v>1232</v>
      </c>
      <c r="B518" t="s">
        <v>2011</v>
      </c>
      <c r="C518" t="s">
        <v>21</v>
      </c>
      <c r="E518" s="32">
        <v>134881</v>
      </c>
      <c r="F518" s="8">
        <v>46</v>
      </c>
    </row>
    <row r="519" spans="1:6" x14ac:dyDescent="0.35">
      <c r="A519" s="8" t="s">
        <v>1584</v>
      </c>
      <c r="B519" t="s">
        <v>2018</v>
      </c>
      <c r="C519" t="s">
        <v>2021</v>
      </c>
      <c r="D519">
        <f>C519-B519</f>
        <v>3</v>
      </c>
      <c r="E519" s="32">
        <v>75769</v>
      </c>
      <c r="F519" s="8">
        <v>52</v>
      </c>
    </row>
    <row r="520" spans="1:6" hidden="1" x14ac:dyDescent="0.35">
      <c r="A520" s="8" t="s">
        <v>1236</v>
      </c>
      <c r="B520" t="s">
        <v>2007</v>
      </c>
      <c r="C520" t="s">
        <v>21</v>
      </c>
      <c r="E520" s="32">
        <v>228822</v>
      </c>
      <c r="F520" s="8">
        <v>56</v>
      </c>
    </row>
    <row r="521" spans="1:6" hidden="1" x14ac:dyDescent="0.35">
      <c r="A521" s="8" t="s">
        <v>1238</v>
      </c>
      <c r="B521" t="s">
        <v>2022</v>
      </c>
      <c r="C521" t="s">
        <v>21</v>
      </c>
      <c r="E521" s="32">
        <v>43391</v>
      </c>
      <c r="F521" s="8">
        <v>28</v>
      </c>
    </row>
    <row r="522" spans="1:6" hidden="1" x14ac:dyDescent="0.35">
      <c r="A522" s="8" t="s">
        <v>1239</v>
      </c>
      <c r="B522" t="s">
        <v>2022</v>
      </c>
      <c r="C522" t="s">
        <v>21</v>
      </c>
      <c r="E522" s="32">
        <v>91782</v>
      </c>
      <c r="F522" s="8">
        <v>29</v>
      </c>
    </row>
    <row r="523" spans="1:6" hidden="1" x14ac:dyDescent="0.35">
      <c r="A523" s="8" t="s">
        <v>1240</v>
      </c>
      <c r="B523" t="s">
        <v>2017</v>
      </c>
      <c r="C523" t="s">
        <v>21</v>
      </c>
      <c r="E523" s="32">
        <v>211637</v>
      </c>
      <c r="F523" s="8">
        <v>45</v>
      </c>
    </row>
    <row r="524" spans="1:6" hidden="1" x14ac:dyDescent="0.35">
      <c r="A524" s="8" t="s">
        <v>1241</v>
      </c>
      <c r="B524" t="s">
        <v>2021</v>
      </c>
      <c r="C524" t="s">
        <v>21</v>
      </c>
      <c r="E524" s="32">
        <v>73255</v>
      </c>
      <c r="F524" s="8">
        <v>28</v>
      </c>
    </row>
    <row r="525" spans="1:6" hidden="1" x14ac:dyDescent="0.35">
      <c r="A525" s="8" t="s">
        <v>1243</v>
      </c>
      <c r="B525" t="s">
        <v>2022</v>
      </c>
      <c r="C525" t="s">
        <v>21</v>
      </c>
      <c r="E525" s="32">
        <v>108826</v>
      </c>
      <c r="F525" s="8">
        <v>28</v>
      </c>
    </row>
    <row r="526" spans="1:6" hidden="1" x14ac:dyDescent="0.35">
      <c r="A526" s="8" t="s">
        <v>1245</v>
      </c>
      <c r="B526" t="s">
        <v>2017</v>
      </c>
      <c r="C526" t="s">
        <v>21</v>
      </c>
      <c r="E526" s="32">
        <v>94352</v>
      </c>
      <c r="F526" s="8">
        <v>34</v>
      </c>
    </row>
    <row r="527" spans="1:6" hidden="1" x14ac:dyDescent="0.35">
      <c r="A527" s="8" t="s">
        <v>1246</v>
      </c>
      <c r="B527" t="s">
        <v>1995</v>
      </c>
      <c r="C527" t="s">
        <v>21</v>
      </c>
      <c r="E527" s="32">
        <v>73955</v>
      </c>
      <c r="F527" s="8">
        <v>55</v>
      </c>
    </row>
    <row r="528" spans="1:6" hidden="1" x14ac:dyDescent="0.35">
      <c r="A528" s="8" t="s">
        <v>1248</v>
      </c>
      <c r="B528" t="s">
        <v>2014</v>
      </c>
      <c r="C528" t="s">
        <v>21</v>
      </c>
      <c r="E528" s="32">
        <v>113909</v>
      </c>
      <c r="F528" s="8">
        <v>34</v>
      </c>
    </row>
    <row r="529" spans="1:6" hidden="1" x14ac:dyDescent="0.35">
      <c r="A529" s="8" t="s">
        <v>1250</v>
      </c>
      <c r="B529" t="s">
        <v>2021</v>
      </c>
      <c r="C529" t="s">
        <v>21</v>
      </c>
      <c r="E529" s="32">
        <v>92321</v>
      </c>
      <c r="F529" s="8">
        <v>27</v>
      </c>
    </row>
    <row r="530" spans="1:6" hidden="1" x14ac:dyDescent="0.35">
      <c r="A530" s="8" t="s">
        <v>1251</v>
      </c>
      <c r="B530" t="s">
        <v>2014</v>
      </c>
      <c r="C530" t="s">
        <v>21</v>
      </c>
      <c r="E530" s="32">
        <v>99557</v>
      </c>
      <c r="F530" s="8">
        <v>52</v>
      </c>
    </row>
    <row r="531" spans="1:6" hidden="1" x14ac:dyDescent="0.35">
      <c r="A531" s="8" t="s">
        <v>1253</v>
      </c>
      <c r="B531" t="s">
        <v>2019</v>
      </c>
      <c r="C531" t="s">
        <v>21</v>
      </c>
      <c r="E531" s="32">
        <v>115854</v>
      </c>
      <c r="F531" s="8">
        <v>28</v>
      </c>
    </row>
    <row r="532" spans="1:6" hidden="1" x14ac:dyDescent="0.35">
      <c r="A532" s="8" t="s">
        <v>1255</v>
      </c>
      <c r="B532" t="s">
        <v>2012</v>
      </c>
      <c r="C532" t="s">
        <v>21</v>
      </c>
      <c r="E532" s="32">
        <v>82462</v>
      </c>
      <c r="F532" s="8">
        <v>44</v>
      </c>
    </row>
    <row r="533" spans="1:6" hidden="1" x14ac:dyDescent="0.35">
      <c r="A533" s="8" t="s">
        <v>1256</v>
      </c>
      <c r="B533" t="s">
        <v>2012</v>
      </c>
      <c r="C533" t="s">
        <v>21</v>
      </c>
      <c r="E533" s="32">
        <v>198473</v>
      </c>
      <c r="F533" s="8">
        <v>53</v>
      </c>
    </row>
    <row r="534" spans="1:6" hidden="1" x14ac:dyDescent="0.35">
      <c r="A534" s="8" t="s">
        <v>1258</v>
      </c>
      <c r="B534" t="s">
        <v>2007</v>
      </c>
      <c r="C534" t="s">
        <v>21</v>
      </c>
      <c r="E534" s="32">
        <v>153492</v>
      </c>
      <c r="F534" s="8">
        <v>43</v>
      </c>
    </row>
    <row r="535" spans="1:6" hidden="1" x14ac:dyDescent="0.35">
      <c r="A535" s="8" t="s">
        <v>1260</v>
      </c>
      <c r="B535" t="s">
        <v>2019</v>
      </c>
      <c r="C535" t="s">
        <v>21</v>
      </c>
      <c r="E535" s="32">
        <v>208210</v>
      </c>
      <c r="F535" s="8">
        <v>28</v>
      </c>
    </row>
    <row r="536" spans="1:6" hidden="1" x14ac:dyDescent="0.35">
      <c r="A536" s="8" t="s">
        <v>1262</v>
      </c>
      <c r="B536" t="s">
        <v>2016</v>
      </c>
      <c r="C536" t="s">
        <v>21</v>
      </c>
      <c r="E536" s="32">
        <v>91632</v>
      </c>
      <c r="F536" s="8">
        <v>33</v>
      </c>
    </row>
    <row r="537" spans="1:6" hidden="1" x14ac:dyDescent="0.35">
      <c r="A537" s="8" t="s">
        <v>1263</v>
      </c>
      <c r="B537" t="s">
        <v>2018</v>
      </c>
      <c r="C537" t="s">
        <v>21</v>
      </c>
      <c r="E537" s="32">
        <v>71755</v>
      </c>
      <c r="F537" s="8">
        <v>31</v>
      </c>
    </row>
    <row r="538" spans="1:6" hidden="1" x14ac:dyDescent="0.35">
      <c r="A538" s="8" t="s">
        <v>1264</v>
      </c>
      <c r="B538" t="s">
        <v>2022</v>
      </c>
      <c r="C538" t="s">
        <v>21</v>
      </c>
      <c r="E538" s="32">
        <v>111006</v>
      </c>
      <c r="F538" s="8">
        <v>52</v>
      </c>
    </row>
    <row r="539" spans="1:6" hidden="1" x14ac:dyDescent="0.35">
      <c r="A539" s="8" t="s">
        <v>1266</v>
      </c>
      <c r="B539" t="s">
        <v>1995</v>
      </c>
      <c r="C539" t="s">
        <v>21</v>
      </c>
      <c r="E539" s="32">
        <v>99774</v>
      </c>
      <c r="F539" s="8">
        <v>55</v>
      </c>
    </row>
    <row r="540" spans="1:6" hidden="1" x14ac:dyDescent="0.35">
      <c r="A540" s="8" t="s">
        <v>212</v>
      </c>
      <c r="B540" t="s">
        <v>2008</v>
      </c>
      <c r="C540" t="s">
        <v>21</v>
      </c>
      <c r="E540" s="32">
        <v>184648</v>
      </c>
      <c r="F540" s="8">
        <v>55</v>
      </c>
    </row>
    <row r="541" spans="1:6" hidden="1" x14ac:dyDescent="0.35">
      <c r="A541" s="8" t="s">
        <v>1268</v>
      </c>
      <c r="B541" t="s">
        <v>2002</v>
      </c>
      <c r="C541" t="s">
        <v>21</v>
      </c>
      <c r="E541" s="32">
        <v>247874</v>
      </c>
      <c r="F541" s="8">
        <v>51</v>
      </c>
    </row>
    <row r="542" spans="1:6" hidden="1" x14ac:dyDescent="0.35">
      <c r="A542" s="8" t="s">
        <v>1269</v>
      </c>
      <c r="B542" t="s">
        <v>2010</v>
      </c>
      <c r="C542" t="s">
        <v>21</v>
      </c>
      <c r="E542" s="32">
        <v>62239</v>
      </c>
      <c r="F542" s="8">
        <v>60</v>
      </c>
    </row>
    <row r="543" spans="1:6" hidden="1" x14ac:dyDescent="0.35">
      <c r="A543" s="8" t="s">
        <v>376</v>
      </c>
      <c r="B543" t="s">
        <v>2015</v>
      </c>
      <c r="C543" t="s">
        <v>21</v>
      </c>
      <c r="E543" s="32">
        <v>114911</v>
      </c>
      <c r="F543" s="8">
        <v>31</v>
      </c>
    </row>
    <row r="544" spans="1:6" hidden="1" x14ac:dyDescent="0.35">
      <c r="A544" s="8" t="s">
        <v>1270</v>
      </c>
      <c r="B544" t="s">
        <v>2019</v>
      </c>
      <c r="C544" t="s">
        <v>21</v>
      </c>
      <c r="E544" s="32">
        <v>115490</v>
      </c>
      <c r="F544" s="8">
        <v>45</v>
      </c>
    </row>
    <row r="545" spans="1:6" hidden="1" x14ac:dyDescent="0.35">
      <c r="A545" s="8" t="s">
        <v>1272</v>
      </c>
      <c r="B545" t="s">
        <v>2013</v>
      </c>
      <c r="C545" t="s">
        <v>21</v>
      </c>
      <c r="E545" s="32">
        <v>118708</v>
      </c>
      <c r="F545" s="8">
        <v>34</v>
      </c>
    </row>
    <row r="546" spans="1:6" hidden="1" x14ac:dyDescent="0.35">
      <c r="A546" s="8" t="s">
        <v>1274</v>
      </c>
      <c r="B546" t="s">
        <v>2018</v>
      </c>
      <c r="C546" t="s">
        <v>21</v>
      </c>
      <c r="E546" s="32">
        <v>197649</v>
      </c>
      <c r="F546" s="8">
        <v>29</v>
      </c>
    </row>
    <row r="547" spans="1:6" hidden="1" x14ac:dyDescent="0.35">
      <c r="A547" s="8" t="s">
        <v>1275</v>
      </c>
      <c r="B547" t="s">
        <v>2021</v>
      </c>
      <c r="C547" t="s">
        <v>21</v>
      </c>
      <c r="E547" s="32">
        <v>89841</v>
      </c>
      <c r="F547" s="8">
        <v>45</v>
      </c>
    </row>
    <row r="548" spans="1:6" hidden="1" x14ac:dyDescent="0.35">
      <c r="A548" s="8" t="s">
        <v>1276</v>
      </c>
      <c r="B548" t="s">
        <v>2020</v>
      </c>
      <c r="C548" t="s">
        <v>21</v>
      </c>
      <c r="E548" s="32">
        <v>61026</v>
      </c>
      <c r="F548" s="8">
        <v>52</v>
      </c>
    </row>
    <row r="549" spans="1:6" hidden="1" x14ac:dyDescent="0.35">
      <c r="A549" s="8" t="s">
        <v>1278</v>
      </c>
      <c r="B549" t="s">
        <v>2015</v>
      </c>
      <c r="C549" t="s">
        <v>21</v>
      </c>
      <c r="E549" s="32">
        <v>96693</v>
      </c>
      <c r="F549" s="8">
        <v>48</v>
      </c>
    </row>
    <row r="550" spans="1:6" hidden="1" x14ac:dyDescent="0.35">
      <c r="A550" s="8" t="s">
        <v>1280</v>
      </c>
      <c r="B550" t="s">
        <v>2010</v>
      </c>
      <c r="C550" t="s">
        <v>21</v>
      </c>
      <c r="E550" s="32">
        <v>82907</v>
      </c>
      <c r="F550" s="8">
        <v>48</v>
      </c>
    </row>
    <row r="551" spans="1:6" hidden="1" x14ac:dyDescent="0.35">
      <c r="A551" s="8" t="s">
        <v>1281</v>
      </c>
      <c r="B551" t="s">
        <v>2015</v>
      </c>
      <c r="C551" t="s">
        <v>21</v>
      </c>
      <c r="E551" s="32">
        <v>257194</v>
      </c>
      <c r="F551" s="8">
        <v>41</v>
      </c>
    </row>
    <row r="552" spans="1:6" hidden="1" x14ac:dyDescent="0.35">
      <c r="A552" s="8" t="s">
        <v>1283</v>
      </c>
      <c r="B552" t="s">
        <v>2013</v>
      </c>
      <c r="C552" t="s">
        <v>21</v>
      </c>
      <c r="E552" s="32">
        <v>94658</v>
      </c>
      <c r="F552" s="8">
        <v>41</v>
      </c>
    </row>
    <row r="553" spans="1:6" hidden="1" x14ac:dyDescent="0.35">
      <c r="A553" s="8" t="s">
        <v>1285</v>
      </c>
      <c r="B553" t="s">
        <v>2012</v>
      </c>
      <c r="C553" t="s">
        <v>21</v>
      </c>
      <c r="E553" s="32">
        <v>89419</v>
      </c>
      <c r="F553" s="8">
        <v>55</v>
      </c>
    </row>
    <row r="554" spans="1:6" hidden="1" x14ac:dyDescent="0.35">
      <c r="A554" s="8" t="s">
        <v>1286</v>
      </c>
      <c r="B554" t="s">
        <v>2016</v>
      </c>
      <c r="C554" t="s">
        <v>21</v>
      </c>
      <c r="E554" s="32">
        <v>51983</v>
      </c>
      <c r="F554" s="8">
        <v>45</v>
      </c>
    </row>
    <row r="555" spans="1:6" hidden="1" x14ac:dyDescent="0.35">
      <c r="A555" s="8" t="s">
        <v>1288</v>
      </c>
      <c r="B555" t="s">
        <v>2003</v>
      </c>
      <c r="C555" t="s">
        <v>21</v>
      </c>
      <c r="E555" s="32">
        <v>179494</v>
      </c>
      <c r="F555" s="8">
        <v>53</v>
      </c>
    </row>
    <row r="556" spans="1:6" hidden="1" x14ac:dyDescent="0.35">
      <c r="A556" s="8" t="s">
        <v>1289</v>
      </c>
      <c r="B556" t="s">
        <v>2017</v>
      </c>
      <c r="C556" t="s">
        <v>21</v>
      </c>
      <c r="E556" s="32">
        <v>68426</v>
      </c>
      <c r="F556" s="8">
        <v>49</v>
      </c>
    </row>
    <row r="557" spans="1:6" hidden="1" x14ac:dyDescent="0.35">
      <c r="A557" s="8" t="s">
        <v>1290</v>
      </c>
      <c r="B557" t="s">
        <v>2018</v>
      </c>
      <c r="C557" t="s">
        <v>21</v>
      </c>
      <c r="E557" s="32">
        <v>144986</v>
      </c>
      <c r="F557" s="8">
        <v>55</v>
      </c>
    </row>
    <row r="558" spans="1:6" hidden="1" x14ac:dyDescent="0.35">
      <c r="A558" s="8" t="s">
        <v>1291</v>
      </c>
      <c r="B558" t="s">
        <v>2001</v>
      </c>
      <c r="C558" t="s">
        <v>21</v>
      </c>
      <c r="E558" s="32">
        <v>60113</v>
      </c>
      <c r="F558" s="8">
        <v>45</v>
      </c>
    </row>
    <row r="559" spans="1:6" hidden="1" x14ac:dyDescent="0.35">
      <c r="A559" s="8" t="s">
        <v>1292</v>
      </c>
      <c r="B559" t="s">
        <v>2022</v>
      </c>
      <c r="C559" t="s">
        <v>21</v>
      </c>
      <c r="E559" s="32">
        <v>50548</v>
      </c>
      <c r="F559" s="8">
        <v>52</v>
      </c>
    </row>
    <row r="560" spans="1:6" hidden="1" x14ac:dyDescent="0.35">
      <c r="A560" s="8" t="s">
        <v>1293</v>
      </c>
      <c r="B560" t="s">
        <v>2021</v>
      </c>
      <c r="C560" t="s">
        <v>21</v>
      </c>
      <c r="E560" s="32">
        <v>68846</v>
      </c>
      <c r="F560" s="8">
        <v>33</v>
      </c>
    </row>
    <row r="561" spans="1:6" hidden="1" x14ac:dyDescent="0.35">
      <c r="A561" s="8" t="s">
        <v>1294</v>
      </c>
      <c r="B561" t="s">
        <v>2015</v>
      </c>
      <c r="C561" t="s">
        <v>21</v>
      </c>
      <c r="E561" s="32">
        <v>90901</v>
      </c>
      <c r="F561" s="8">
        <v>59</v>
      </c>
    </row>
    <row r="562" spans="1:6" hidden="1" x14ac:dyDescent="0.35">
      <c r="A562" s="8" t="s">
        <v>1296</v>
      </c>
      <c r="B562" t="s">
        <v>2013</v>
      </c>
      <c r="C562" t="s">
        <v>21</v>
      </c>
      <c r="E562" s="32">
        <v>102033</v>
      </c>
      <c r="F562" s="8">
        <v>50</v>
      </c>
    </row>
    <row r="563" spans="1:6" hidden="1" x14ac:dyDescent="0.35">
      <c r="A563" s="8" t="s">
        <v>1298</v>
      </c>
      <c r="B563" t="s">
        <v>2022</v>
      </c>
      <c r="C563" t="s">
        <v>21</v>
      </c>
      <c r="E563" s="32">
        <v>151783</v>
      </c>
      <c r="F563" s="8">
        <v>61</v>
      </c>
    </row>
    <row r="564" spans="1:6" hidden="1" x14ac:dyDescent="0.35">
      <c r="A564" s="8" t="s">
        <v>1299</v>
      </c>
      <c r="B564" t="s">
        <v>2019</v>
      </c>
      <c r="C564" t="s">
        <v>21</v>
      </c>
      <c r="E564" s="32">
        <v>170164</v>
      </c>
      <c r="F564" s="8">
        <v>27</v>
      </c>
    </row>
    <row r="565" spans="1:6" hidden="1" x14ac:dyDescent="0.35">
      <c r="A565" s="8" t="s">
        <v>1300</v>
      </c>
      <c r="B565" t="s">
        <v>2015</v>
      </c>
      <c r="C565" t="s">
        <v>21</v>
      </c>
      <c r="E565" s="32">
        <v>155905</v>
      </c>
      <c r="F565" s="8">
        <v>35</v>
      </c>
    </row>
    <row r="566" spans="1:6" hidden="1" x14ac:dyDescent="0.35">
      <c r="A566" s="8" t="s">
        <v>1301</v>
      </c>
      <c r="B566" t="s">
        <v>2017</v>
      </c>
      <c r="C566" t="s">
        <v>21</v>
      </c>
      <c r="E566" s="32">
        <v>50733</v>
      </c>
      <c r="F566" s="8">
        <v>40</v>
      </c>
    </row>
    <row r="567" spans="1:6" hidden="1" x14ac:dyDescent="0.35">
      <c r="A567" s="8" t="s">
        <v>1302</v>
      </c>
      <c r="B567" t="s">
        <v>2018</v>
      </c>
      <c r="C567" t="s">
        <v>21</v>
      </c>
      <c r="E567" s="32">
        <v>88663</v>
      </c>
      <c r="F567" s="8">
        <v>30</v>
      </c>
    </row>
    <row r="568" spans="1:6" hidden="1" x14ac:dyDescent="0.35">
      <c r="A568" s="8" t="s">
        <v>1303</v>
      </c>
      <c r="B568" t="s">
        <v>1993</v>
      </c>
      <c r="C568" t="s">
        <v>21</v>
      </c>
      <c r="E568" s="32">
        <v>88213</v>
      </c>
      <c r="F568" s="8">
        <v>60</v>
      </c>
    </row>
    <row r="569" spans="1:6" hidden="1" x14ac:dyDescent="0.35">
      <c r="A569" s="8" t="s">
        <v>1304</v>
      </c>
      <c r="B569" t="s">
        <v>2022</v>
      </c>
      <c r="C569" t="s">
        <v>21</v>
      </c>
      <c r="E569" s="32">
        <v>67130</v>
      </c>
      <c r="F569" s="8">
        <v>55</v>
      </c>
    </row>
    <row r="570" spans="1:6" hidden="1" x14ac:dyDescent="0.35">
      <c r="A570" s="8" t="s">
        <v>1305</v>
      </c>
      <c r="B570" t="s">
        <v>2016</v>
      </c>
      <c r="C570" t="s">
        <v>21</v>
      </c>
      <c r="E570" s="32">
        <v>94876</v>
      </c>
      <c r="F570" s="8">
        <v>33</v>
      </c>
    </row>
    <row r="571" spans="1:6" hidden="1" x14ac:dyDescent="0.35">
      <c r="A571" s="8" t="s">
        <v>1307</v>
      </c>
      <c r="B571" t="s">
        <v>1995</v>
      </c>
      <c r="C571" t="s">
        <v>21</v>
      </c>
      <c r="E571" s="32">
        <v>98230</v>
      </c>
      <c r="F571" s="8">
        <v>62</v>
      </c>
    </row>
    <row r="572" spans="1:6" hidden="1" x14ac:dyDescent="0.35">
      <c r="A572" s="8" t="s">
        <v>1309</v>
      </c>
      <c r="B572" t="s">
        <v>2019</v>
      </c>
      <c r="C572" t="s">
        <v>21</v>
      </c>
      <c r="E572" s="32">
        <v>96757</v>
      </c>
      <c r="F572" s="8">
        <v>36</v>
      </c>
    </row>
    <row r="573" spans="1:6" hidden="1" x14ac:dyDescent="0.35">
      <c r="A573" s="8" t="s">
        <v>1311</v>
      </c>
      <c r="B573" t="s">
        <v>2021</v>
      </c>
      <c r="C573" t="s">
        <v>21</v>
      </c>
      <c r="E573" s="32">
        <v>51513</v>
      </c>
      <c r="F573" s="8">
        <v>35</v>
      </c>
    </row>
    <row r="574" spans="1:6" hidden="1" x14ac:dyDescent="0.35">
      <c r="A574" s="8" t="s">
        <v>1313</v>
      </c>
      <c r="B574" t="s">
        <v>2008</v>
      </c>
      <c r="C574" t="s">
        <v>21</v>
      </c>
      <c r="E574" s="32">
        <v>234311</v>
      </c>
      <c r="F574" s="8">
        <v>60</v>
      </c>
    </row>
    <row r="575" spans="1:6" hidden="1" x14ac:dyDescent="0.35">
      <c r="A575" s="8" t="s">
        <v>1315</v>
      </c>
      <c r="B575" t="s">
        <v>2012</v>
      </c>
      <c r="C575" t="s">
        <v>21</v>
      </c>
      <c r="E575" s="32">
        <v>152353</v>
      </c>
      <c r="F575" s="8">
        <v>45</v>
      </c>
    </row>
    <row r="576" spans="1:6" hidden="1" x14ac:dyDescent="0.35">
      <c r="A576" s="8" t="s">
        <v>1316</v>
      </c>
      <c r="B576" t="s">
        <v>2011</v>
      </c>
      <c r="C576" t="s">
        <v>21</v>
      </c>
      <c r="E576" s="32">
        <v>124774</v>
      </c>
      <c r="F576" s="8">
        <v>48</v>
      </c>
    </row>
    <row r="577" spans="1:6" hidden="1" x14ac:dyDescent="0.35">
      <c r="A577" s="8" t="s">
        <v>1317</v>
      </c>
      <c r="B577" t="s">
        <v>2011</v>
      </c>
      <c r="C577" t="s">
        <v>21</v>
      </c>
      <c r="E577" s="32">
        <v>157070</v>
      </c>
      <c r="F577" s="8">
        <v>36</v>
      </c>
    </row>
    <row r="578" spans="1:6" x14ac:dyDescent="0.35">
      <c r="A578" s="8" t="s">
        <v>1184</v>
      </c>
      <c r="B578" t="s">
        <v>2015</v>
      </c>
      <c r="C578" t="s">
        <v>2018</v>
      </c>
      <c r="D578">
        <f>C578-B578</f>
        <v>3</v>
      </c>
      <c r="E578" s="32">
        <v>95499</v>
      </c>
      <c r="F578" s="8">
        <v>44</v>
      </c>
    </row>
    <row r="579" spans="1:6" hidden="1" x14ac:dyDescent="0.35">
      <c r="A579" s="8" t="s">
        <v>237</v>
      </c>
      <c r="B579" t="s">
        <v>2020</v>
      </c>
      <c r="C579" t="s">
        <v>21</v>
      </c>
      <c r="E579" s="32">
        <v>108780</v>
      </c>
      <c r="F579" s="8">
        <v>64</v>
      </c>
    </row>
    <row r="580" spans="1:6" hidden="1" x14ac:dyDescent="0.35">
      <c r="A580" s="8" t="s">
        <v>1322</v>
      </c>
      <c r="B580" t="s">
        <v>2021</v>
      </c>
      <c r="C580" t="s">
        <v>21</v>
      </c>
      <c r="E580" s="32">
        <v>151853</v>
      </c>
      <c r="F580" s="8">
        <v>46</v>
      </c>
    </row>
    <row r="581" spans="1:6" hidden="1" x14ac:dyDescent="0.35">
      <c r="A581" s="8" t="s">
        <v>1324</v>
      </c>
      <c r="B581" t="s">
        <v>2007</v>
      </c>
      <c r="C581" t="s">
        <v>21</v>
      </c>
      <c r="E581" s="32">
        <v>64669</v>
      </c>
      <c r="F581" s="8">
        <v>62</v>
      </c>
    </row>
    <row r="582" spans="1:6" hidden="1" x14ac:dyDescent="0.35">
      <c r="A582" s="8" t="s">
        <v>1326</v>
      </c>
      <c r="B582" t="s">
        <v>2009</v>
      </c>
      <c r="C582" t="s">
        <v>21</v>
      </c>
      <c r="E582" s="32">
        <v>69352</v>
      </c>
      <c r="F582" s="8">
        <v>61</v>
      </c>
    </row>
    <row r="583" spans="1:6" hidden="1" x14ac:dyDescent="0.35">
      <c r="A583" s="8" t="s">
        <v>1327</v>
      </c>
      <c r="B583" t="s">
        <v>2002</v>
      </c>
      <c r="C583" t="s">
        <v>21</v>
      </c>
      <c r="E583" s="32">
        <v>74631</v>
      </c>
      <c r="F583" s="8">
        <v>65</v>
      </c>
    </row>
    <row r="584" spans="1:6" hidden="1" x14ac:dyDescent="0.35">
      <c r="A584" s="8" t="s">
        <v>133</v>
      </c>
      <c r="B584" t="s">
        <v>2013</v>
      </c>
      <c r="C584" t="s">
        <v>21</v>
      </c>
      <c r="E584" s="32">
        <v>96441</v>
      </c>
      <c r="F584" s="8">
        <v>54</v>
      </c>
    </row>
    <row r="585" spans="1:6" hidden="1" x14ac:dyDescent="0.35">
      <c r="A585" s="8" t="s">
        <v>1330</v>
      </c>
      <c r="B585" t="s">
        <v>2012</v>
      </c>
      <c r="C585" t="s">
        <v>21</v>
      </c>
      <c r="E585" s="32">
        <v>114250</v>
      </c>
      <c r="F585" s="8">
        <v>46</v>
      </c>
    </row>
    <row r="586" spans="1:6" hidden="1" x14ac:dyDescent="0.35">
      <c r="A586" s="8" t="s">
        <v>1332</v>
      </c>
      <c r="B586" t="s">
        <v>2021</v>
      </c>
      <c r="C586" t="s">
        <v>21</v>
      </c>
      <c r="E586" s="32">
        <v>70165</v>
      </c>
      <c r="F586" s="8">
        <v>36</v>
      </c>
    </row>
    <row r="587" spans="1:6" hidden="1" x14ac:dyDescent="0.35">
      <c r="A587" s="8" t="s">
        <v>1334</v>
      </c>
      <c r="B587" t="s">
        <v>2001</v>
      </c>
      <c r="C587" t="s">
        <v>21</v>
      </c>
      <c r="E587" s="32">
        <v>109059</v>
      </c>
      <c r="F587" s="8">
        <v>60</v>
      </c>
    </row>
    <row r="588" spans="1:6" hidden="1" x14ac:dyDescent="0.35">
      <c r="A588" s="8" t="s">
        <v>1335</v>
      </c>
      <c r="B588" t="s">
        <v>2016</v>
      </c>
      <c r="C588" t="s">
        <v>21</v>
      </c>
      <c r="E588" s="32">
        <v>77442</v>
      </c>
      <c r="F588" s="8">
        <v>30</v>
      </c>
    </row>
    <row r="589" spans="1:6" hidden="1" x14ac:dyDescent="0.35">
      <c r="A589" s="8" t="s">
        <v>1337</v>
      </c>
      <c r="B589" t="s">
        <v>2013</v>
      </c>
      <c r="C589" t="s">
        <v>21</v>
      </c>
      <c r="E589" s="32">
        <v>72126</v>
      </c>
      <c r="F589" s="8">
        <v>34</v>
      </c>
    </row>
    <row r="590" spans="1:6" hidden="1" x14ac:dyDescent="0.35">
      <c r="A590" s="8" t="s">
        <v>1339</v>
      </c>
      <c r="B590" t="s">
        <v>2014</v>
      </c>
      <c r="C590" t="s">
        <v>21</v>
      </c>
      <c r="E590" s="32">
        <v>70334</v>
      </c>
      <c r="F590" s="8">
        <v>55</v>
      </c>
    </row>
    <row r="591" spans="1:6" hidden="1" x14ac:dyDescent="0.35">
      <c r="A591" s="8" t="s">
        <v>1341</v>
      </c>
      <c r="B591" t="s">
        <v>2010</v>
      </c>
      <c r="C591" t="s">
        <v>21</v>
      </c>
      <c r="E591" s="32">
        <v>78006</v>
      </c>
      <c r="F591" s="8">
        <v>59</v>
      </c>
    </row>
    <row r="592" spans="1:6" x14ac:dyDescent="0.35">
      <c r="A592" s="8" t="s">
        <v>431</v>
      </c>
      <c r="B592" t="s">
        <v>2018</v>
      </c>
      <c r="C592" t="s">
        <v>2021</v>
      </c>
      <c r="D592">
        <f>C592-B592</f>
        <v>3</v>
      </c>
      <c r="E592" s="32">
        <v>97078</v>
      </c>
      <c r="F592" s="8">
        <v>28</v>
      </c>
    </row>
    <row r="593" spans="1:6" hidden="1" x14ac:dyDescent="0.35">
      <c r="A593" s="8" t="s">
        <v>1345</v>
      </c>
      <c r="B593" t="s">
        <v>2015</v>
      </c>
      <c r="C593" t="s">
        <v>21</v>
      </c>
      <c r="E593" s="32">
        <v>202323</v>
      </c>
      <c r="F593" s="8">
        <v>36</v>
      </c>
    </row>
    <row r="594" spans="1:6" hidden="1" x14ac:dyDescent="0.35">
      <c r="A594" s="8" t="s">
        <v>1347</v>
      </c>
      <c r="B594" t="s">
        <v>2021</v>
      </c>
      <c r="C594" t="s">
        <v>21</v>
      </c>
      <c r="E594" s="32">
        <v>141555</v>
      </c>
      <c r="F594" s="8">
        <v>29</v>
      </c>
    </row>
    <row r="595" spans="1:6" hidden="1" x14ac:dyDescent="0.35">
      <c r="A595" s="8" t="s">
        <v>1349</v>
      </c>
      <c r="B595" t="s">
        <v>2021</v>
      </c>
      <c r="C595" t="s">
        <v>21</v>
      </c>
      <c r="E595" s="32">
        <v>184960</v>
      </c>
      <c r="F595" s="8">
        <v>34</v>
      </c>
    </row>
    <row r="596" spans="1:6" hidden="1" x14ac:dyDescent="0.35">
      <c r="A596" s="8" t="s">
        <v>1351</v>
      </c>
      <c r="B596" t="s">
        <v>2012</v>
      </c>
      <c r="C596" t="s">
        <v>21</v>
      </c>
      <c r="E596" s="32">
        <v>221592</v>
      </c>
      <c r="F596" s="8">
        <v>37</v>
      </c>
    </row>
    <row r="597" spans="1:6" hidden="1" x14ac:dyDescent="0.35">
      <c r="A597" s="8" t="s">
        <v>1353</v>
      </c>
      <c r="B597" t="s">
        <v>2010</v>
      </c>
      <c r="C597" t="s">
        <v>21</v>
      </c>
      <c r="E597" s="32">
        <v>53301</v>
      </c>
      <c r="F597" s="8">
        <v>44</v>
      </c>
    </row>
    <row r="598" spans="1:6" hidden="1" x14ac:dyDescent="0.35">
      <c r="A598" s="8" t="s">
        <v>1355</v>
      </c>
      <c r="B598" t="s">
        <v>2001</v>
      </c>
      <c r="C598" t="s">
        <v>21</v>
      </c>
      <c r="E598" s="32">
        <v>91276</v>
      </c>
      <c r="F598" s="8">
        <v>45</v>
      </c>
    </row>
    <row r="599" spans="1:6" hidden="1" x14ac:dyDescent="0.35">
      <c r="A599" s="8" t="s">
        <v>1357</v>
      </c>
      <c r="B599" t="s">
        <v>2018</v>
      </c>
      <c r="C599" t="s">
        <v>21</v>
      </c>
      <c r="E599" s="32">
        <v>140042</v>
      </c>
      <c r="F599" s="8">
        <v>52</v>
      </c>
    </row>
    <row r="600" spans="1:6" hidden="1" x14ac:dyDescent="0.35">
      <c r="A600" s="8" t="s">
        <v>1358</v>
      </c>
      <c r="B600" t="s">
        <v>2019</v>
      </c>
      <c r="C600" t="s">
        <v>21</v>
      </c>
      <c r="E600" s="32">
        <v>57225</v>
      </c>
      <c r="F600" s="8">
        <v>40</v>
      </c>
    </row>
    <row r="601" spans="1:6" hidden="1" x14ac:dyDescent="0.35">
      <c r="A601" s="8" t="s">
        <v>1360</v>
      </c>
      <c r="B601" t="s">
        <v>2011</v>
      </c>
      <c r="C601" t="s">
        <v>21</v>
      </c>
      <c r="E601" s="32">
        <v>102839</v>
      </c>
      <c r="F601" s="8">
        <v>55</v>
      </c>
    </row>
    <row r="602" spans="1:6" x14ac:dyDescent="0.35">
      <c r="A602" s="8" t="s">
        <v>1645</v>
      </c>
      <c r="B602" t="s">
        <v>2019</v>
      </c>
      <c r="C602" t="s">
        <v>2022</v>
      </c>
      <c r="D602">
        <f>C602-B602</f>
        <v>3</v>
      </c>
      <c r="E602" s="32">
        <v>103183</v>
      </c>
      <c r="F602" s="8">
        <v>29</v>
      </c>
    </row>
    <row r="603" spans="1:6" hidden="1" x14ac:dyDescent="0.35">
      <c r="A603" s="8" t="s">
        <v>1364</v>
      </c>
      <c r="B603" t="s">
        <v>2022</v>
      </c>
      <c r="C603" t="s">
        <v>21</v>
      </c>
      <c r="E603" s="32">
        <v>70980</v>
      </c>
      <c r="F603" s="8">
        <v>32</v>
      </c>
    </row>
    <row r="604" spans="1:6" hidden="1" x14ac:dyDescent="0.35">
      <c r="A604" s="8" t="s">
        <v>1366</v>
      </c>
      <c r="B604" t="s">
        <v>1998</v>
      </c>
      <c r="C604" t="s">
        <v>21</v>
      </c>
      <c r="E604" s="32">
        <v>104431</v>
      </c>
      <c r="F604" s="8">
        <v>51</v>
      </c>
    </row>
    <row r="605" spans="1:6" hidden="1" x14ac:dyDescent="0.35">
      <c r="A605" s="8" t="s">
        <v>225</v>
      </c>
      <c r="B605" t="s">
        <v>2022</v>
      </c>
      <c r="C605" t="s">
        <v>21</v>
      </c>
      <c r="E605" s="32">
        <v>48510</v>
      </c>
      <c r="F605" s="8">
        <v>28</v>
      </c>
    </row>
    <row r="606" spans="1:6" x14ac:dyDescent="0.35">
      <c r="A606" s="8" t="s">
        <v>1776</v>
      </c>
      <c r="B606" t="s">
        <v>2019</v>
      </c>
      <c r="C606" t="s">
        <v>2022</v>
      </c>
      <c r="D606">
        <f>C606-B606</f>
        <v>3</v>
      </c>
      <c r="E606" s="32">
        <v>106079</v>
      </c>
      <c r="F606" s="8">
        <v>27</v>
      </c>
    </row>
    <row r="607" spans="1:6" hidden="1" x14ac:dyDescent="0.35">
      <c r="A607" s="8" t="s">
        <v>1370</v>
      </c>
      <c r="B607" t="s">
        <v>2009</v>
      </c>
      <c r="C607" t="s">
        <v>21</v>
      </c>
      <c r="E607" s="32">
        <v>186138</v>
      </c>
      <c r="F607" s="8">
        <v>45</v>
      </c>
    </row>
    <row r="608" spans="1:6" hidden="1" x14ac:dyDescent="0.35">
      <c r="A608" s="8" t="s">
        <v>1372</v>
      </c>
      <c r="B608" t="s">
        <v>2011</v>
      </c>
      <c r="C608" t="s">
        <v>21</v>
      </c>
      <c r="E608" s="32">
        <v>56350</v>
      </c>
      <c r="F608" s="8">
        <v>58</v>
      </c>
    </row>
    <row r="609" spans="1:6" hidden="1" x14ac:dyDescent="0.35">
      <c r="A609" s="8" t="s">
        <v>1373</v>
      </c>
      <c r="B609" t="s">
        <v>2017</v>
      </c>
      <c r="C609" t="s">
        <v>21</v>
      </c>
      <c r="E609" s="32">
        <v>149761</v>
      </c>
      <c r="F609" s="8">
        <v>45</v>
      </c>
    </row>
    <row r="610" spans="1:6" hidden="1" x14ac:dyDescent="0.35">
      <c r="A610" s="8" t="s">
        <v>1375</v>
      </c>
      <c r="B610" t="s">
        <v>2008</v>
      </c>
      <c r="C610" t="s">
        <v>21</v>
      </c>
      <c r="E610" s="32">
        <v>126277</v>
      </c>
      <c r="F610" s="8">
        <v>44</v>
      </c>
    </row>
    <row r="611" spans="1:6" hidden="1" x14ac:dyDescent="0.35">
      <c r="A611" s="8" t="s">
        <v>1377</v>
      </c>
      <c r="B611" t="s">
        <v>2014</v>
      </c>
      <c r="C611" t="s">
        <v>21</v>
      </c>
      <c r="E611" s="32">
        <v>119631</v>
      </c>
      <c r="F611" s="8">
        <v>33</v>
      </c>
    </row>
    <row r="612" spans="1:6" hidden="1" x14ac:dyDescent="0.35">
      <c r="A612" s="8" t="s">
        <v>1379</v>
      </c>
      <c r="B612" t="s">
        <v>2021</v>
      </c>
      <c r="C612" t="s">
        <v>21</v>
      </c>
      <c r="E612" s="32">
        <v>256561</v>
      </c>
      <c r="F612" s="8">
        <v>26</v>
      </c>
    </row>
    <row r="613" spans="1:6" hidden="1" x14ac:dyDescent="0.35">
      <c r="A613" s="8" t="s">
        <v>1380</v>
      </c>
      <c r="B613" t="s">
        <v>2021</v>
      </c>
      <c r="C613" t="s">
        <v>21</v>
      </c>
      <c r="E613" s="32">
        <v>66958</v>
      </c>
      <c r="F613" s="8">
        <v>45</v>
      </c>
    </row>
    <row r="614" spans="1:6" hidden="1" x14ac:dyDescent="0.35">
      <c r="A614" s="8" t="s">
        <v>1381</v>
      </c>
      <c r="B614" t="s">
        <v>2005</v>
      </c>
      <c r="C614" t="s">
        <v>21</v>
      </c>
      <c r="E614" s="32">
        <v>158897</v>
      </c>
      <c r="F614" s="8">
        <v>46</v>
      </c>
    </row>
    <row r="615" spans="1:6" hidden="1" x14ac:dyDescent="0.35">
      <c r="A615" s="8" t="s">
        <v>1382</v>
      </c>
      <c r="B615" t="s">
        <v>2009</v>
      </c>
      <c r="C615" t="s">
        <v>21</v>
      </c>
      <c r="E615" s="32">
        <v>71695</v>
      </c>
      <c r="F615" s="8">
        <v>37</v>
      </c>
    </row>
    <row r="616" spans="1:6" x14ac:dyDescent="0.35">
      <c r="A616" s="8" t="s">
        <v>1319</v>
      </c>
      <c r="B616" t="s">
        <v>2020</v>
      </c>
      <c r="C616" t="s">
        <v>2023</v>
      </c>
      <c r="D616">
        <f>C616-B616</f>
        <v>3</v>
      </c>
      <c r="E616" s="32">
        <v>130133</v>
      </c>
      <c r="F616" s="8">
        <v>40</v>
      </c>
    </row>
    <row r="617" spans="1:6" hidden="1" x14ac:dyDescent="0.35">
      <c r="A617" s="8" t="s">
        <v>1386</v>
      </c>
      <c r="B617" t="s">
        <v>2012</v>
      </c>
      <c r="C617" t="s">
        <v>21</v>
      </c>
      <c r="E617" s="32">
        <v>123640</v>
      </c>
      <c r="F617" s="8">
        <v>45</v>
      </c>
    </row>
    <row r="618" spans="1:6" hidden="1" x14ac:dyDescent="0.35">
      <c r="A618" s="8" t="s">
        <v>1387</v>
      </c>
      <c r="B618" t="s">
        <v>2015</v>
      </c>
      <c r="C618" t="s">
        <v>21</v>
      </c>
      <c r="E618" s="32">
        <v>46878</v>
      </c>
      <c r="F618" s="8">
        <v>33</v>
      </c>
    </row>
    <row r="619" spans="1:6" hidden="1" x14ac:dyDescent="0.35">
      <c r="A619" s="8" t="s">
        <v>193</v>
      </c>
      <c r="B619" t="s">
        <v>2004</v>
      </c>
      <c r="C619" t="s">
        <v>21</v>
      </c>
      <c r="E619" s="32">
        <v>57032</v>
      </c>
      <c r="F619" s="8">
        <v>64</v>
      </c>
    </row>
    <row r="620" spans="1:6" hidden="1" x14ac:dyDescent="0.35">
      <c r="A620" s="8" t="s">
        <v>1390</v>
      </c>
      <c r="B620" t="s">
        <v>2008</v>
      </c>
      <c r="C620" t="s">
        <v>21</v>
      </c>
      <c r="E620" s="32">
        <v>98150</v>
      </c>
      <c r="F620" s="8">
        <v>57</v>
      </c>
    </row>
    <row r="621" spans="1:6" x14ac:dyDescent="0.35">
      <c r="A621" s="8" t="s">
        <v>936</v>
      </c>
      <c r="B621" t="s">
        <v>2018</v>
      </c>
      <c r="C621" t="s">
        <v>2021</v>
      </c>
      <c r="D621">
        <f>C621-B621</f>
        <v>3</v>
      </c>
      <c r="E621" s="32">
        <v>181854</v>
      </c>
      <c r="F621" s="8">
        <v>35</v>
      </c>
    </row>
    <row r="622" spans="1:6" hidden="1" x14ac:dyDescent="0.35">
      <c r="A622" s="8" t="s">
        <v>1392</v>
      </c>
      <c r="B622" t="s">
        <v>2022</v>
      </c>
      <c r="C622" t="s">
        <v>21</v>
      </c>
      <c r="E622" s="32">
        <v>48266</v>
      </c>
      <c r="F622" s="8">
        <v>55</v>
      </c>
    </row>
    <row r="623" spans="1:6" hidden="1" x14ac:dyDescent="0.35">
      <c r="A623" s="8" t="s">
        <v>1394</v>
      </c>
      <c r="B623" t="s">
        <v>2019</v>
      </c>
      <c r="C623" t="s">
        <v>21</v>
      </c>
      <c r="E623" s="32">
        <v>223404</v>
      </c>
      <c r="F623" s="8">
        <v>36</v>
      </c>
    </row>
    <row r="624" spans="1:6" hidden="1" x14ac:dyDescent="0.35">
      <c r="A624" s="8" t="s">
        <v>1396</v>
      </c>
      <c r="B624" t="s">
        <v>2015</v>
      </c>
      <c r="C624" t="s">
        <v>21</v>
      </c>
      <c r="E624" s="32">
        <v>74854</v>
      </c>
      <c r="F624" s="8">
        <v>57</v>
      </c>
    </row>
    <row r="625" spans="1:6" hidden="1" x14ac:dyDescent="0.35">
      <c r="A625" s="8" t="s">
        <v>1397</v>
      </c>
      <c r="B625" t="s">
        <v>2008</v>
      </c>
      <c r="C625" t="s">
        <v>21</v>
      </c>
      <c r="E625" s="32">
        <v>217783</v>
      </c>
      <c r="F625" s="8">
        <v>48</v>
      </c>
    </row>
    <row r="626" spans="1:6" hidden="1" x14ac:dyDescent="0.35">
      <c r="A626" s="8" t="s">
        <v>1399</v>
      </c>
      <c r="B626" t="s">
        <v>2005</v>
      </c>
      <c r="C626" t="s">
        <v>21</v>
      </c>
      <c r="E626" s="32">
        <v>44735</v>
      </c>
      <c r="F626" s="8">
        <v>53</v>
      </c>
    </row>
    <row r="627" spans="1:6" hidden="1" x14ac:dyDescent="0.35">
      <c r="A627" s="8" t="s">
        <v>1400</v>
      </c>
      <c r="B627" t="s">
        <v>2008</v>
      </c>
      <c r="C627" t="s">
        <v>21</v>
      </c>
      <c r="E627" s="32">
        <v>50685</v>
      </c>
      <c r="F627" s="8">
        <v>41</v>
      </c>
    </row>
    <row r="628" spans="1:6" hidden="1" x14ac:dyDescent="0.35">
      <c r="A628" s="8" t="s">
        <v>1402</v>
      </c>
      <c r="B628" t="s">
        <v>2019</v>
      </c>
      <c r="C628" t="s">
        <v>21</v>
      </c>
      <c r="E628" s="32">
        <v>58993</v>
      </c>
      <c r="F628" s="8">
        <v>34</v>
      </c>
    </row>
    <row r="629" spans="1:6" x14ac:dyDescent="0.35">
      <c r="A629" s="8" t="s">
        <v>835</v>
      </c>
      <c r="B629" t="s">
        <v>2005</v>
      </c>
      <c r="C629" t="s">
        <v>2009</v>
      </c>
      <c r="D629">
        <f>C629-B629</f>
        <v>4</v>
      </c>
      <c r="E629" s="32">
        <v>49186</v>
      </c>
      <c r="F629" s="8">
        <v>47</v>
      </c>
    </row>
    <row r="630" spans="1:6" hidden="1" x14ac:dyDescent="0.35">
      <c r="A630" s="8" t="s">
        <v>1406</v>
      </c>
      <c r="B630" t="s">
        <v>2008</v>
      </c>
      <c r="C630" t="s">
        <v>21</v>
      </c>
      <c r="E630" s="32">
        <v>193044</v>
      </c>
      <c r="F630" s="8">
        <v>63</v>
      </c>
    </row>
    <row r="631" spans="1:6" x14ac:dyDescent="0.35">
      <c r="A631" s="8" t="s">
        <v>1533</v>
      </c>
      <c r="B631" t="s">
        <v>2006</v>
      </c>
      <c r="C631" t="s">
        <v>2010</v>
      </c>
      <c r="D631">
        <f>C631-B631</f>
        <v>4</v>
      </c>
      <c r="E631" s="32">
        <v>51404</v>
      </c>
      <c r="F631" s="8">
        <v>65</v>
      </c>
    </row>
    <row r="632" spans="1:6" hidden="1" x14ac:dyDescent="0.35">
      <c r="A632" s="8" t="s">
        <v>1410</v>
      </c>
      <c r="B632" t="s">
        <v>2020</v>
      </c>
      <c r="C632" t="s">
        <v>21</v>
      </c>
      <c r="E632" s="32">
        <v>131652</v>
      </c>
      <c r="F632" s="8">
        <v>33</v>
      </c>
    </row>
    <row r="633" spans="1:6" hidden="1" x14ac:dyDescent="0.35">
      <c r="A633" s="8" t="s">
        <v>1412</v>
      </c>
      <c r="B633" t="s">
        <v>2009</v>
      </c>
      <c r="C633" t="s">
        <v>21</v>
      </c>
      <c r="E633" s="32">
        <v>150577</v>
      </c>
      <c r="F633" s="8">
        <v>45</v>
      </c>
    </row>
    <row r="634" spans="1:6" hidden="1" x14ac:dyDescent="0.35">
      <c r="A634" s="8" t="s">
        <v>1413</v>
      </c>
      <c r="B634" t="s">
        <v>2019</v>
      </c>
      <c r="C634" t="s">
        <v>21</v>
      </c>
      <c r="E634" s="32">
        <v>87359</v>
      </c>
      <c r="F634" s="8">
        <v>37</v>
      </c>
    </row>
    <row r="635" spans="1:6" hidden="1" x14ac:dyDescent="0.35">
      <c r="A635" s="8" t="s">
        <v>1415</v>
      </c>
      <c r="B635" t="s">
        <v>2015</v>
      </c>
      <c r="C635" t="s">
        <v>21</v>
      </c>
      <c r="E635" s="32">
        <v>51877</v>
      </c>
      <c r="F635" s="8">
        <v>60</v>
      </c>
    </row>
    <row r="636" spans="1:6" hidden="1" x14ac:dyDescent="0.35">
      <c r="A636" s="8" t="s">
        <v>1416</v>
      </c>
      <c r="B636" t="s">
        <v>2018</v>
      </c>
      <c r="C636" t="s">
        <v>21</v>
      </c>
      <c r="E636" s="32">
        <v>86417</v>
      </c>
      <c r="F636" s="8">
        <v>43</v>
      </c>
    </row>
    <row r="637" spans="1:6" hidden="1" x14ac:dyDescent="0.35">
      <c r="A637" s="8" t="s">
        <v>1418</v>
      </c>
      <c r="B637" t="s">
        <v>2004</v>
      </c>
      <c r="C637" t="s">
        <v>21</v>
      </c>
      <c r="E637" s="32">
        <v>96548</v>
      </c>
      <c r="F637" s="8">
        <v>65</v>
      </c>
    </row>
    <row r="638" spans="1:6" hidden="1" x14ac:dyDescent="0.35">
      <c r="A638" s="8" t="s">
        <v>1420</v>
      </c>
      <c r="B638" t="s">
        <v>2015</v>
      </c>
      <c r="C638" t="s">
        <v>21</v>
      </c>
      <c r="E638" s="32">
        <v>92940</v>
      </c>
      <c r="F638" s="8">
        <v>43</v>
      </c>
    </row>
    <row r="639" spans="1:6" hidden="1" x14ac:dyDescent="0.35">
      <c r="A639" s="8" t="s">
        <v>1421</v>
      </c>
      <c r="B639" t="s">
        <v>2019</v>
      </c>
      <c r="C639" t="s">
        <v>21</v>
      </c>
      <c r="E639" s="32">
        <v>61410</v>
      </c>
      <c r="F639" s="8">
        <v>28</v>
      </c>
    </row>
    <row r="640" spans="1:6" hidden="1" x14ac:dyDescent="0.35">
      <c r="A640" s="8" t="s">
        <v>1423</v>
      </c>
      <c r="B640" t="s">
        <v>2011</v>
      </c>
      <c r="C640" t="s">
        <v>21</v>
      </c>
      <c r="E640" s="32">
        <v>110302</v>
      </c>
      <c r="F640" s="8">
        <v>61</v>
      </c>
    </row>
    <row r="641" spans="1:6" x14ac:dyDescent="0.35">
      <c r="A641" s="8" t="s">
        <v>529</v>
      </c>
      <c r="B641" t="s">
        <v>2011</v>
      </c>
      <c r="C641" t="s">
        <v>2015</v>
      </c>
      <c r="D641">
        <f>C641-B641</f>
        <v>4</v>
      </c>
      <c r="E641" s="32">
        <v>53215</v>
      </c>
      <c r="F641" s="8">
        <v>45</v>
      </c>
    </row>
    <row r="642" spans="1:6" hidden="1" x14ac:dyDescent="0.35">
      <c r="A642" s="8" t="s">
        <v>1427</v>
      </c>
      <c r="B642" t="s">
        <v>2012</v>
      </c>
      <c r="C642" t="s">
        <v>21</v>
      </c>
      <c r="E642" s="32">
        <v>81687</v>
      </c>
      <c r="F642" s="8">
        <v>45</v>
      </c>
    </row>
    <row r="643" spans="1:6" hidden="1" x14ac:dyDescent="0.35">
      <c r="A643" s="8" t="s">
        <v>1429</v>
      </c>
      <c r="B643" t="s">
        <v>2010</v>
      </c>
      <c r="C643" t="s">
        <v>21</v>
      </c>
      <c r="E643" s="32">
        <v>241083</v>
      </c>
      <c r="F643" s="8">
        <v>54</v>
      </c>
    </row>
    <row r="644" spans="1:6" hidden="1" x14ac:dyDescent="0.35">
      <c r="A644" s="8" t="s">
        <v>1430</v>
      </c>
      <c r="B644" t="s">
        <v>2019</v>
      </c>
      <c r="C644" t="s">
        <v>21</v>
      </c>
      <c r="E644" s="32">
        <v>223805</v>
      </c>
      <c r="F644" s="8">
        <v>38</v>
      </c>
    </row>
    <row r="645" spans="1:6" hidden="1" x14ac:dyDescent="0.35">
      <c r="A645" s="8" t="s">
        <v>1431</v>
      </c>
      <c r="B645" t="s">
        <v>2022</v>
      </c>
      <c r="C645" t="s">
        <v>21</v>
      </c>
      <c r="E645" s="32">
        <v>161759</v>
      </c>
      <c r="F645" s="8">
        <v>27</v>
      </c>
    </row>
    <row r="646" spans="1:6" x14ac:dyDescent="0.35">
      <c r="A646" s="8" t="s">
        <v>1408</v>
      </c>
      <c r="B646" t="s">
        <v>2012</v>
      </c>
      <c r="C646" t="s">
        <v>2016</v>
      </c>
      <c r="D646">
        <f>C646-B646</f>
        <v>4</v>
      </c>
      <c r="E646" s="32">
        <v>56686</v>
      </c>
      <c r="F646" s="8">
        <v>40</v>
      </c>
    </row>
    <row r="647" spans="1:6" hidden="1" x14ac:dyDescent="0.35">
      <c r="A647" s="8" t="s">
        <v>1435</v>
      </c>
      <c r="B647" t="s">
        <v>2020</v>
      </c>
      <c r="C647" t="s">
        <v>21</v>
      </c>
      <c r="E647" s="32">
        <v>80700</v>
      </c>
      <c r="F647" s="8">
        <v>49</v>
      </c>
    </row>
    <row r="648" spans="1:6" hidden="1" x14ac:dyDescent="0.35">
      <c r="A648" s="8" t="s">
        <v>1436</v>
      </c>
      <c r="B648" t="s">
        <v>1998</v>
      </c>
      <c r="C648" t="s">
        <v>21</v>
      </c>
      <c r="E648" s="32">
        <v>128136</v>
      </c>
      <c r="F648" s="8">
        <v>54</v>
      </c>
    </row>
    <row r="649" spans="1:6" hidden="1" x14ac:dyDescent="0.35">
      <c r="A649" s="8" t="s">
        <v>1437</v>
      </c>
      <c r="B649" t="s">
        <v>2018</v>
      </c>
      <c r="C649" t="s">
        <v>21</v>
      </c>
      <c r="E649" s="32">
        <v>58745</v>
      </c>
      <c r="F649" s="8">
        <v>39</v>
      </c>
    </row>
    <row r="650" spans="1:6" x14ac:dyDescent="0.35">
      <c r="A650" s="8" t="s">
        <v>1641</v>
      </c>
      <c r="B650" t="s">
        <v>2011</v>
      </c>
      <c r="C650" t="s">
        <v>2015</v>
      </c>
      <c r="D650">
        <f>C650-B650</f>
        <v>4</v>
      </c>
      <c r="E650" s="32">
        <v>67743</v>
      </c>
      <c r="F650" s="8">
        <v>57</v>
      </c>
    </row>
    <row r="651" spans="1:6" hidden="1" x14ac:dyDescent="0.35">
      <c r="A651" s="8" t="s">
        <v>1440</v>
      </c>
      <c r="B651" t="s">
        <v>2019</v>
      </c>
      <c r="C651" t="s">
        <v>21</v>
      </c>
      <c r="E651" s="32">
        <v>195200</v>
      </c>
      <c r="F651" s="8">
        <v>36</v>
      </c>
    </row>
    <row r="652" spans="1:6" hidden="1" x14ac:dyDescent="0.35">
      <c r="A652" s="8" t="s">
        <v>1441</v>
      </c>
      <c r="B652" t="s">
        <v>2017</v>
      </c>
      <c r="C652" t="s">
        <v>21</v>
      </c>
      <c r="E652" s="32">
        <v>71454</v>
      </c>
      <c r="F652" s="8">
        <v>45</v>
      </c>
    </row>
    <row r="653" spans="1:6" hidden="1" x14ac:dyDescent="0.35">
      <c r="A653" s="8" t="s">
        <v>1442</v>
      </c>
      <c r="B653" t="s">
        <v>2021</v>
      </c>
      <c r="C653" t="s">
        <v>21</v>
      </c>
      <c r="E653" s="32">
        <v>94652</v>
      </c>
      <c r="F653" s="8">
        <v>30</v>
      </c>
    </row>
    <row r="654" spans="1:6" hidden="1" x14ac:dyDescent="0.35">
      <c r="A654" s="8" t="s">
        <v>1443</v>
      </c>
      <c r="B654" t="s">
        <v>2017</v>
      </c>
      <c r="C654" t="s">
        <v>21</v>
      </c>
      <c r="E654" s="32">
        <v>63411</v>
      </c>
      <c r="F654" s="8">
        <v>34</v>
      </c>
    </row>
    <row r="655" spans="1:6" x14ac:dyDescent="0.35">
      <c r="A655" s="8" t="s">
        <v>1425</v>
      </c>
      <c r="B655" t="s">
        <v>2019</v>
      </c>
      <c r="C655" t="s">
        <v>2023</v>
      </c>
      <c r="D655">
        <f>C655-B655</f>
        <v>4</v>
      </c>
      <c r="E655" s="32">
        <v>187205</v>
      </c>
      <c r="F655" s="8">
        <v>31</v>
      </c>
    </row>
    <row r="656" spans="1:6" hidden="1" x14ac:dyDescent="0.35">
      <c r="A656" s="8" t="s">
        <v>1446</v>
      </c>
      <c r="B656" t="s">
        <v>2020</v>
      </c>
      <c r="C656" t="s">
        <v>21</v>
      </c>
      <c r="E656" s="32">
        <v>152036</v>
      </c>
      <c r="F656" s="8">
        <v>28</v>
      </c>
    </row>
    <row r="657" spans="1:6" hidden="1" x14ac:dyDescent="0.35">
      <c r="A657" s="8" t="s">
        <v>1447</v>
      </c>
      <c r="B657" t="s">
        <v>2022</v>
      </c>
      <c r="C657" t="s">
        <v>21</v>
      </c>
      <c r="E657" s="32">
        <v>95562</v>
      </c>
      <c r="F657" s="8">
        <v>55</v>
      </c>
    </row>
    <row r="658" spans="1:6" hidden="1" x14ac:dyDescent="0.35">
      <c r="A658" s="8" t="s">
        <v>1449</v>
      </c>
      <c r="B658" t="s">
        <v>2020</v>
      </c>
      <c r="C658" t="s">
        <v>21</v>
      </c>
      <c r="E658" s="32">
        <v>96092</v>
      </c>
      <c r="F658" s="8">
        <v>30</v>
      </c>
    </row>
    <row r="659" spans="1:6" hidden="1" x14ac:dyDescent="0.35">
      <c r="A659" s="8" t="s">
        <v>1450</v>
      </c>
      <c r="B659" t="s">
        <v>2014</v>
      </c>
      <c r="C659" t="s">
        <v>21</v>
      </c>
      <c r="E659" s="32">
        <v>254289</v>
      </c>
      <c r="F659" s="8">
        <v>63</v>
      </c>
    </row>
    <row r="660" spans="1:6" hidden="1" x14ac:dyDescent="0.35">
      <c r="A660" s="8" t="s">
        <v>1452</v>
      </c>
      <c r="B660" t="s">
        <v>2020</v>
      </c>
      <c r="C660" t="s">
        <v>21</v>
      </c>
      <c r="E660" s="32">
        <v>69110</v>
      </c>
      <c r="F660" s="8">
        <v>26</v>
      </c>
    </row>
    <row r="661" spans="1:6" hidden="1" x14ac:dyDescent="0.35">
      <c r="A661" s="8" t="s">
        <v>1454</v>
      </c>
      <c r="B661" t="s">
        <v>2003</v>
      </c>
      <c r="C661" t="s">
        <v>21</v>
      </c>
      <c r="E661" s="32">
        <v>236314</v>
      </c>
      <c r="F661" s="8">
        <v>52</v>
      </c>
    </row>
    <row r="662" spans="1:6" hidden="1" x14ac:dyDescent="0.35">
      <c r="A662" s="8" t="s">
        <v>1456</v>
      </c>
      <c r="B662" t="s">
        <v>2008</v>
      </c>
      <c r="C662" t="s">
        <v>21</v>
      </c>
      <c r="E662" s="32">
        <v>45206</v>
      </c>
      <c r="F662" s="8">
        <v>51</v>
      </c>
    </row>
    <row r="663" spans="1:6" hidden="1" x14ac:dyDescent="0.35">
      <c r="A663" s="8" t="s">
        <v>1457</v>
      </c>
      <c r="B663" t="s">
        <v>2022</v>
      </c>
      <c r="C663" t="s">
        <v>21</v>
      </c>
      <c r="E663" s="32">
        <v>210708</v>
      </c>
      <c r="F663" s="8">
        <v>25</v>
      </c>
    </row>
    <row r="664" spans="1:6" hidden="1" x14ac:dyDescent="0.35">
      <c r="A664" s="8" t="s">
        <v>1458</v>
      </c>
      <c r="B664" t="s">
        <v>2022</v>
      </c>
      <c r="C664" t="s">
        <v>21</v>
      </c>
      <c r="E664" s="32">
        <v>87770</v>
      </c>
      <c r="F664" s="8">
        <v>40</v>
      </c>
    </row>
    <row r="665" spans="1:6" hidden="1" x14ac:dyDescent="0.35">
      <c r="A665" s="8" t="s">
        <v>1460</v>
      </c>
      <c r="B665" t="s">
        <v>2016</v>
      </c>
      <c r="C665" t="s">
        <v>21</v>
      </c>
      <c r="E665" s="32">
        <v>106858</v>
      </c>
      <c r="F665" s="8">
        <v>38</v>
      </c>
    </row>
    <row r="666" spans="1:6" hidden="1" x14ac:dyDescent="0.35">
      <c r="A666" s="8" t="s">
        <v>1462</v>
      </c>
      <c r="B666" t="s">
        <v>2016</v>
      </c>
      <c r="C666" t="s">
        <v>21</v>
      </c>
      <c r="E666" s="32">
        <v>155788</v>
      </c>
      <c r="F666" s="8">
        <v>60</v>
      </c>
    </row>
    <row r="667" spans="1:6" hidden="1" x14ac:dyDescent="0.35">
      <c r="A667" s="8" t="s">
        <v>1463</v>
      </c>
      <c r="B667" t="s">
        <v>2020</v>
      </c>
      <c r="C667" t="s">
        <v>21</v>
      </c>
      <c r="E667" s="32">
        <v>74891</v>
      </c>
      <c r="F667" s="8">
        <v>45</v>
      </c>
    </row>
    <row r="668" spans="1:6" hidden="1" x14ac:dyDescent="0.35">
      <c r="A668" s="8" t="s">
        <v>1465</v>
      </c>
      <c r="B668" t="s">
        <v>2022</v>
      </c>
      <c r="C668" t="s">
        <v>21</v>
      </c>
      <c r="E668" s="32">
        <v>95670</v>
      </c>
      <c r="F668" s="8">
        <v>28</v>
      </c>
    </row>
    <row r="669" spans="1:6" hidden="1" x14ac:dyDescent="0.35">
      <c r="A669" s="8" t="s">
        <v>1466</v>
      </c>
      <c r="B669" t="s">
        <v>2001</v>
      </c>
      <c r="C669" t="s">
        <v>21</v>
      </c>
      <c r="E669" s="32">
        <v>67837</v>
      </c>
      <c r="F669" s="8">
        <v>65</v>
      </c>
    </row>
    <row r="670" spans="1:6" hidden="1" x14ac:dyDescent="0.35">
      <c r="A670" s="8" t="s">
        <v>1468</v>
      </c>
      <c r="B670" t="s">
        <v>2011</v>
      </c>
      <c r="C670" t="s">
        <v>21</v>
      </c>
      <c r="E670" s="32">
        <v>72425</v>
      </c>
      <c r="F670" s="8">
        <v>41</v>
      </c>
    </row>
    <row r="671" spans="1:6" hidden="1" x14ac:dyDescent="0.35">
      <c r="A671" s="8" t="s">
        <v>1469</v>
      </c>
      <c r="B671" t="s">
        <v>1995</v>
      </c>
      <c r="C671" t="s">
        <v>21</v>
      </c>
      <c r="E671" s="32">
        <v>93103</v>
      </c>
      <c r="F671" s="8">
        <v>52</v>
      </c>
    </row>
    <row r="672" spans="1:6" x14ac:dyDescent="0.35">
      <c r="A672" s="8" t="s">
        <v>544</v>
      </c>
      <c r="B672" t="s">
        <v>2017</v>
      </c>
      <c r="C672" t="s">
        <v>2021</v>
      </c>
      <c r="D672">
        <f>C672-B672</f>
        <v>4</v>
      </c>
      <c r="E672" s="32">
        <v>189702</v>
      </c>
      <c r="F672" s="8">
        <v>56</v>
      </c>
    </row>
    <row r="673" spans="1:6" hidden="1" x14ac:dyDescent="0.35">
      <c r="A673" s="8" t="s">
        <v>1471</v>
      </c>
      <c r="B673" t="s">
        <v>2004</v>
      </c>
      <c r="C673" t="s">
        <v>21</v>
      </c>
      <c r="E673" s="32">
        <v>55760</v>
      </c>
      <c r="F673" s="8">
        <v>48</v>
      </c>
    </row>
    <row r="674" spans="1:6" hidden="1" x14ac:dyDescent="0.35">
      <c r="A674" s="8" t="s">
        <v>1473</v>
      </c>
      <c r="B674" t="s">
        <v>2021</v>
      </c>
      <c r="C674" t="s">
        <v>21</v>
      </c>
      <c r="E674" s="32">
        <v>253294</v>
      </c>
      <c r="F674" s="8">
        <v>36</v>
      </c>
    </row>
    <row r="675" spans="1:6" hidden="1" x14ac:dyDescent="0.35">
      <c r="A675" s="8" t="s">
        <v>1475</v>
      </c>
      <c r="B675" t="s">
        <v>2008</v>
      </c>
      <c r="C675" t="s">
        <v>21</v>
      </c>
      <c r="E675" s="32">
        <v>58671</v>
      </c>
      <c r="F675" s="8">
        <v>60</v>
      </c>
    </row>
    <row r="676" spans="1:6" hidden="1" x14ac:dyDescent="0.35">
      <c r="A676" s="8" t="s">
        <v>1477</v>
      </c>
      <c r="B676" t="s">
        <v>2019</v>
      </c>
      <c r="C676" t="s">
        <v>21</v>
      </c>
      <c r="E676" s="32">
        <v>55457</v>
      </c>
      <c r="F676" s="8">
        <v>40</v>
      </c>
    </row>
    <row r="677" spans="1:6" x14ac:dyDescent="0.35">
      <c r="A677" s="8" t="s">
        <v>515</v>
      </c>
      <c r="B677" t="s">
        <v>2010</v>
      </c>
      <c r="C677" t="s">
        <v>2015</v>
      </c>
      <c r="D677">
        <f>C677-B677</f>
        <v>5</v>
      </c>
      <c r="E677" s="32">
        <v>54415</v>
      </c>
      <c r="F677" s="8">
        <v>63</v>
      </c>
    </row>
    <row r="678" spans="1:6" hidden="1" x14ac:dyDescent="0.35">
      <c r="A678" s="8" t="s">
        <v>1480</v>
      </c>
      <c r="B678" t="s">
        <v>2017</v>
      </c>
      <c r="C678" t="s">
        <v>21</v>
      </c>
      <c r="E678" s="32">
        <v>122054</v>
      </c>
      <c r="F678" s="8">
        <v>29</v>
      </c>
    </row>
    <row r="679" spans="1:6" hidden="1" x14ac:dyDescent="0.35">
      <c r="A679" s="8" t="s">
        <v>1482</v>
      </c>
      <c r="B679" t="s">
        <v>2019</v>
      </c>
      <c r="C679" t="s">
        <v>21</v>
      </c>
      <c r="E679" s="32">
        <v>167100</v>
      </c>
      <c r="F679" s="8">
        <v>27</v>
      </c>
    </row>
    <row r="680" spans="1:6" hidden="1" x14ac:dyDescent="0.35">
      <c r="A680" s="8" t="s">
        <v>1484</v>
      </c>
      <c r="B680" t="s">
        <v>1998</v>
      </c>
      <c r="C680" t="s">
        <v>21</v>
      </c>
      <c r="E680" s="32">
        <v>78153</v>
      </c>
      <c r="F680" s="8">
        <v>53</v>
      </c>
    </row>
    <row r="681" spans="1:6" hidden="1" x14ac:dyDescent="0.35">
      <c r="A681" s="8" t="s">
        <v>1486</v>
      </c>
      <c r="B681" t="s">
        <v>2021</v>
      </c>
      <c r="C681" t="s">
        <v>21</v>
      </c>
      <c r="E681" s="32">
        <v>103524</v>
      </c>
      <c r="F681" s="8">
        <v>37</v>
      </c>
    </row>
    <row r="682" spans="1:6" hidden="1" x14ac:dyDescent="0.35">
      <c r="A682" s="8" t="s">
        <v>1488</v>
      </c>
      <c r="B682" t="s">
        <v>2018</v>
      </c>
      <c r="C682" t="s">
        <v>21</v>
      </c>
      <c r="E682" s="32">
        <v>119906</v>
      </c>
      <c r="F682" s="8">
        <v>30</v>
      </c>
    </row>
    <row r="683" spans="1:6" hidden="1" x14ac:dyDescent="0.35">
      <c r="A683" s="8" t="s">
        <v>356</v>
      </c>
      <c r="B683" t="s">
        <v>2021</v>
      </c>
      <c r="C683" t="s">
        <v>21</v>
      </c>
      <c r="E683" s="32">
        <v>45061</v>
      </c>
      <c r="F683" s="8">
        <v>28</v>
      </c>
    </row>
    <row r="684" spans="1:6" hidden="1" x14ac:dyDescent="0.35">
      <c r="A684" s="8" t="s">
        <v>1490</v>
      </c>
      <c r="B684" t="s">
        <v>2004</v>
      </c>
      <c r="C684" t="s">
        <v>21</v>
      </c>
      <c r="E684" s="32">
        <v>91399</v>
      </c>
      <c r="F684" s="8">
        <v>51</v>
      </c>
    </row>
    <row r="685" spans="1:6" hidden="1" x14ac:dyDescent="0.35">
      <c r="A685" s="8" t="s">
        <v>1492</v>
      </c>
      <c r="B685" t="s">
        <v>2018</v>
      </c>
      <c r="C685" t="s">
        <v>21</v>
      </c>
      <c r="E685" s="32">
        <v>97336</v>
      </c>
      <c r="F685" s="8">
        <v>28</v>
      </c>
    </row>
    <row r="686" spans="1:6" hidden="1" x14ac:dyDescent="0.35">
      <c r="A686" s="8" t="s">
        <v>1493</v>
      </c>
      <c r="B686" t="s">
        <v>2018</v>
      </c>
      <c r="C686" t="s">
        <v>21</v>
      </c>
      <c r="E686" s="32">
        <v>124629</v>
      </c>
      <c r="F686" s="8">
        <v>31</v>
      </c>
    </row>
    <row r="687" spans="1:6" hidden="1" x14ac:dyDescent="0.35">
      <c r="A687" s="8" t="s">
        <v>1495</v>
      </c>
      <c r="B687" t="s">
        <v>2022</v>
      </c>
      <c r="C687" t="s">
        <v>21</v>
      </c>
      <c r="E687" s="32">
        <v>231850</v>
      </c>
      <c r="F687" s="8">
        <v>28</v>
      </c>
    </row>
    <row r="688" spans="1:6" hidden="1" x14ac:dyDescent="0.35">
      <c r="A688" s="8" t="s">
        <v>1497</v>
      </c>
      <c r="B688" t="s">
        <v>2019</v>
      </c>
      <c r="C688" t="s">
        <v>21</v>
      </c>
      <c r="E688" s="32">
        <v>128329</v>
      </c>
      <c r="F688" s="8">
        <v>34</v>
      </c>
    </row>
    <row r="689" spans="1:6" hidden="1" x14ac:dyDescent="0.35">
      <c r="A689" s="8" t="s">
        <v>1499</v>
      </c>
      <c r="B689" t="s">
        <v>2022</v>
      </c>
      <c r="C689" t="s">
        <v>21</v>
      </c>
      <c r="E689" s="32">
        <v>186033</v>
      </c>
      <c r="F689" s="8">
        <v>44</v>
      </c>
    </row>
    <row r="690" spans="1:6" hidden="1" x14ac:dyDescent="0.35">
      <c r="A690" s="8" t="s">
        <v>1501</v>
      </c>
      <c r="B690" t="s">
        <v>2022</v>
      </c>
      <c r="C690" t="s">
        <v>21</v>
      </c>
      <c r="E690" s="32">
        <v>121480</v>
      </c>
      <c r="F690" s="8">
        <v>60</v>
      </c>
    </row>
    <row r="691" spans="1:6" hidden="1" x14ac:dyDescent="0.35">
      <c r="A691" s="8" t="s">
        <v>1502</v>
      </c>
      <c r="B691" t="s">
        <v>2011</v>
      </c>
      <c r="C691" t="s">
        <v>21</v>
      </c>
      <c r="E691" s="32">
        <v>153275</v>
      </c>
      <c r="F691" s="8">
        <v>41</v>
      </c>
    </row>
    <row r="692" spans="1:6" hidden="1" x14ac:dyDescent="0.35">
      <c r="A692" s="8" t="s">
        <v>191</v>
      </c>
      <c r="B692" t="s">
        <v>2021</v>
      </c>
      <c r="C692" t="s">
        <v>21</v>
      </c>
      <c r="E692" s="32">
        <v>97830</v>
      </c>
      <c r="F692" s="8">
        <v>62</v>
      </c>
    </row>
    <row r="693" spans="1:6" hidden="1" x14ac:dyDescent="0.35">
      <c r="A693" s="8" t="s">
        <v>1504</v>
      </c>
      <c r="B693" t="s">
        <v>2000</v>
      </c>
      <c r="C693" t="s">
        <v>21</v>
      </c>
      <c r="E693" s="32">
        <v>239394</v>
      </c>
      <c r="F693" s="8">
        <v>47</v>
      </c>
    </row>
    <row r="694" spans="1:6" hidden="1" x14ac:dyDescent="0.35">
      <c r="A694" s="8" t="s">
        <v>1505</v>
      </c>
      <c r="B694" t="s">
        <v>2003</v>
      </c>
      <c r="C694" t="s">
        <v>21</v>
      </c>
      <c r="E694" s="32">
        <v>49738</v>
      </c>
      <c r="F694" s="8">
        <v>62</v>
      </c>
    </row>
    <row r="695" spans="1:6" hidden="1" x14ac:dyDescent="0.35">
      <c r="A695" s="8" t="s">
        <v>1507</v>
      </c>
      <c r="B695" t="s">
        <v>2019</v>
      </c>
      <c r="C695" t="s">
        <v>21</v>
      </c>
      <c r="E695" s="32">
        <v>45049</v>
      </c>
      <c r="F695" s="8">
        <v>33</v>
      </c>
    </row>
    <row r="696" spans="1:6" x14ac:dyDescent="0.35">
      <c r="A696" s="8" t="s">
        <v>1384</v>
      </c>
      <c r="B696" t="s">
        <v>2015</v>
      </c>
      <c r="C696" t="s">
        <v>2020</v>
      </c>
      <c r="D696">
        <f>C696-B696</f>
        <v>5</v>
      </c>
      <c r="E696" s="32">
        <v>73779</v>
      </c>
      <c r="F696" s="8">
        <v>27</v>
      </c>
    </row>
    <row r="697" spans="1:6" x14ac:dyDescent="0.35">
      <c r="A697" s="8" t="s">
        <v>1712</v>
      </c>
      <c r="B697" t="s">
        <v>2012</v>
      </c>
      <c r="C697" t="s">
        <v>2017</v>
      </c>
      <c r="D697">
        <f>C697-B697</f>
        <v>5</v>
      </c>
      <c r="E697" s="32">
        <v>131183</v>
      </c>
      <c r="F697" s="8">
        <v>25</v>
      </c>
    </row>
    <row r="698" spans="1:6" hidden="1" x14ac:dyDescent="0.35">
      <c r="A698" s="8" t="s">
        <v>1511</v>
      </c>
      <c r="B698" t="s">
        <v>2021</v>
      </c>
      <c r="C698" t="s">
        <v>21</v>
      </c>
      <c r="E698" s="32">
        <v>137106</v>
      </c>
      <c r="F698" s="8">
        <v>29</v>
      </c>
    </row>
    <row r="699" spans="1:6" hidden="1" x14ac:dyDescent="0.35">
      <c r="A699" s="8" t="s">
        <v>1512</v>
      </c>
      <c r="B699" t="s">
        <v>2008</v>
      </c>
      <c r="C699" t="s">
        <v>21</v>
      </c>
      <c r="E699" s="32">
        <v>183239</v>
      </c>
      <c r="F699" s="8">
        <v>54</v>
      </c>
    </row>
    <row r="700" spans="1:6" hidden="1" x14ac:dyDescent="0.35">
      <c r="A700" s="8" t="s">
        <v>1513</v>
      </c>
      <c r="B700" t="s">
        <v>2020</v>
      </c>
      <c r="C700" t="s">
        <v>21</v>
      </c>
      <c r="E700" s="32">
        <v>45819</v>
      </c>
      <c r="F700" s="8">
        <v>28</v>
      </c>
    </row>
    <row r="701" spans="1:6" hidden="1" x14ac:dyDescent="0.35">
      <c r="A701" s="8" t="s">
        <v>1515</v>
      </c>
      <c r="B701" t="s">
        <v>2007</v>
      </c>
      <c r="C701" t="s">
        <v>21</v>
      </c>
      <c r="E701" s="32">
        <v>55518</v>
      </c>
      <c r="F701" s="8">
        <v>54</v>
      </c>
    </row>
    <row r="702" spans="1:6" hidden="1" x14ac:dyDescent="0.35">
      <c r="A702" s="8" t="s">
        <v>1517</v>
      </c>
      <c r="B702" t="s">
        <v>2013</v>
      </c>
      <c r="C702" t="s">
        <v>21</v>
      </c>
      <c r="E702" s="32">
        <v>108134</v>
      </c>
      <c r="F702" s="8">
        <v>50</v>
      </c>
    </row>
    <row r="703" spans="1:6" hidden="1" x14ac:dyDescent="0.35">
      <c r="A703" s="8" t="s">
        <v>262</v>
      </c>
      <c r="B703" t="s">
        <v>1993</v>
      </c>
      <c r="C703" t="s">
        <v>21</v>
      </c>
      <c r="E703" s="32">
        <v>113950</v>
      </c>
      <c r="F703" s="8">
        <v>55</v>
      </c>
    </row>
    <row r="704" spans="1:6" hidden="1" x14ac:dyDescent="0.35">
      <c r="A704" s="8" t="s">
        <v>1519</v>
      </c>
      <c r="B704" t="s">
        <v>1999</v>
      </c>
      <c r="C704" t="s">
        <v>21</v>
      </c>
      <c r="E704" s="32">
        <v>182035</v>
      </c>
      <c r="F704" s="8">
        <v>52</v>
      </c>
    </row>
    <row r="705" spans="1:6" hidden="1" x14ac:dyDescent="0.35">
      <c r="A705" s="8" t="s">
        <v>1520</v>
      </c>
      <c r="B705" t="s">
        <v>2018</v>
      </c>
      <c r="C705" t="s">
        <v>21</v>
      </c>
      <c r="E705" s="32">
        <v>181356</v>
      </c>
      <c r="F705" s="8">
        <v>35</v>
      </c>
    </row>
    <row r="706" spans="1:6" hidden="1" x14ac:dyDescent="0.35">
      <c r="A706" s="8" t="s">
        <v>1522</v>
      </c>
      <c r="B706" t="s">
        <v>2020</v>
      </c>
      <c r="C706" t="s">
        <v>21</v>
      </c>
      <c r="E706" s="32">
        <v>66084</v>
      </c>
      <c r="F706" s="8">
        <v>26</v>
      </c>
    </row>
    <row r="707" spans="1:6" hidden="1" x14ac:dyDescent="0.35">
      <c r="A707" s="8" t="s">
        <v>306</v>
      </c>
      <c r="B707" t="s">
        <v>2011</v>
      </c>
      <c r="C707" t="s">
        <v>21</v>
      </c>
      <c r="E707" s="32">
        <v>76912</v>
      </c>
      <c r="F707" s="8">
        <v>43</v>
      </c>
    </row>
    <row r="708" spans="1:6" hidden="1" x14ac:dyDescent="0.35">
      <c r="A708" s="8" t="s">
        <v>1524</v>
      </c>
      <c r="B708" t="s">
        <v>2019</v>
      </c>
      <c r="C708" t="s">
        <v>21</v>
      </c>
      <c r="E708" s="32">
        <v>67987</v>
      </c>
      <c r="F708" s="8">
        <v>63</v>
      </c>
    </row>
    <row r="709" spans="1:6" hidden="1" x14ac:dyDescent="0.35">
      <c r="A709" s="8" t="s">
        <v>1526</v>
      </c>
      <c r="B709" t="s">
        <v>2006</v>
      </c>
      <c r="C709" t="s">
        <v>21</v>
      </c>
      <c r="E709" s="32">
        <v>59833</v>
      </c>
      <c r="F709" s="8">
        <v>65</v>
      </c>
    </row>
    <row r="710" spans="1:6" hidden="1" x14ac:dyDescent="0.35">
      <c r="A710" s="8" t="s">
        <v>1528</v>
      </c>
      <c r="B710" t="s">
        <v>2006</v>
      </c>
      <c r="C710" t="s">
        <v>21</v>
      </c>
      <c r="E710" s="32">
        <v>128468</v>
      </c>
      <c r="F710" s="8">
        <v>45</v>
      </c>
    </row>
    <row r="711" spans="1:6" hidden="1" x14ac:dyDescent="0.35">
      <c r="A711" s="8" t="s">
        <v>1529</v>
      </c>
      <c r="B711" t="s">
        <v>2012</v>
      </c>
      <c r="C711" t="s">
        <v>21</v>
      </c>
      <c r="E711" s="32">
        <v>102440</v>
      </c>
      <c r="F711" s="8">
        <v>42</v>
      </c>
    </row>
    <row r="712" spans="1:6" hidden="1" x14ac:dyDescent="0.35">
      <c r="A712" s="8" t="s">
        <v>1530</v>
      </c>
      <c r="B712" t="s">
        <v>2011</v>
      </c>
      <c r="C712" t="s">
        <v>21</v>
      </c>
      <c r="E712" s="32">
        <v>246619</v>
      </c>
      <c r="F712" s="8">
        <v>59</v>
      </c>
    </row>
    <row r="713" spans="1:6" hidden="1" x14ac:dyDescent="0.35">
      <c r="A713" s="8" t="s">
        <v>318</v>
      </c>
      <c r="B713" t="s">
        <v>2018</v>
      </c>
      <c r="C713" t="s">
        <v>21</v>
      </c>
      <c r="E713" s="32">
        <v>101143</v>
      </c>
      <c r="F713" s="8">
        <v>42</v>
      </c>
    </row>
    <row r="714" spans="1:6" x14ac:dyDescent="0.35">
      <c r="A714" s="8" t="s">
        <v>411</v>
      </c>
      <c r="B714" t="s">
        <v>2017</v>
      </c>
      <c r="C714" t="s">
        <v>2022</v>
      </c>
      <c r="D714">
        <f>C714-B714</f>
        <v>5</v>
      </c>
      <c r="E714" s="32">
        <v>141604</v>
      </c>
      <c r="F714" s="8">
        <v>45</v>
      </c>
    </row>
    <row r="715" spans="1:6" hidden="1" x14ac:dyDescent="0.35">
      <c r="A715" s="8" t="s">
        <v>1535</v>
      </c>
      <c r="B715" t="s">
        <v>2016</v>
      </c>
      <c r="C715" t="s">
        <v>21</v>
      </c>
      <c r="E715" s="32">
        <v>87292</v>
      </c>
      <c r="F715" s="8">
        <v>45</v>
      </c>
    </row>
    <row r="716" spans="1:6" hidden="1" x14ac:dyDescent="0.35">
      <c r="A716" s="8" t="s">
        <v>1537</v>
      </c>
      <c r="B716" t="s">
        <v>2020</v>
      </c>
      <c r="C716" t="s">
        <v>21</v>
      </c>
      <c r="E716" s="32">
        <v>182321</v>
      </c>
      <c r="F716" s="8">
        <v>28</v>
      </c>
    </row>
    <row r="717" spans="1:6" x14ac:dyDescent="0.35">
      <c r="A717" s="8" t="s">
        <v>1639</v>
      </c>
      <c r="B717" t="s">
        <v>2016</v>
      </c>
      <c r="C717" t="s">
        <v>2022</v>
      </c>
      <c r="D717">
        <f>C717-B717</f>
        <v>6</v>
      </c>
      <c r="E717" s="32">
        <v>64204</v>
      </c>
      <c r="F717" s="8">
        <v>51</v>
      </c>
    </row>
    <row r="718" spans="1:6" hidden="1" x14ac:dyDescent="0.35">
      <c r="A718" s="8" t="s">
        <v>1540</v>
      </c>
      <c r="B718" t="s">
        <v>2013</v>
      </c>
      <c r="C718" t="s">
        <v>21</v>
      </c>
      <c r="E718" s="32">
        <v>191571</v>
      </c>
      <c r="F718" s="8">
        <v>38</v>
      </c>
    </row>
    <row r="719" spans="1:6" hidden="1" x14ac:dyDescent="0.35">
      <c r="A719" s="8" t="s">
        <v>1541</v>
      </c>
      <c r="B719" t="s">
        <v>2010</v>
      </c>
      <c r="C719" t="s">
        <v>21</v>
      </c>
      <c r="E719" s="32">
        <v>150555</v>
      </c>
      <c r="F719" s="8">
        <v>62</v>
      </c>
    </row>
    <row r="720" spans="1:6" hidden="1" x14ac:dyDescent="0.35">
      <c r="A720" s="8" t="s">
        <v>1542</v>
      </c>
      <c r="B720" t="s">
        <v>2010</v>
      </c>
      <c r="C720" t="s">
        <v>21</v>
      </c>
      <c r="E720" s="32">
        <v>122890</v>
      </c>
      <c r="F720" s="8">
        <v>52</v>
      </c>
    </row>
    <row r="721" spans="1:6" hidden="1" x14ac:dyDescent="0.35">
      <c r="A721" s="8" t="s">
        <v>1544</v>
      </c>
      <c r="B721" t="s">
        <v>1998</v>
      </c>
      <c r="C721" t="s">
        <v>21</v>
      </c>
      <c r="E721" s="32">
        <v>216999</v>
      </c>
      <c r="F721" s="8">
        <v>52</v>
      </c>
    </row>
    <row r="722" spans="1:6" hidden="1" x14ac:dyDescent="0.35">
      <c r="A722" s="8" t="s">
        <v>1546</v>
      </c>
      <c r="B722" t="s">
        <v>2016</v>
      </c>
      <c r="C722" t="s">
        <v>21</v>
      </c>
      <c r="E722" s="32">
        <v>110565</v>
      </c>
      <c r="F722" s="8">
        <v>48</v>
      </c>
    </row>
    <row r="723" spans="1:6" hidden="1" x14ac:dyDescent="0.35">
      <c r="A723" s="8" t="s">
        <v>1547</v>
      </c>
      <c r="B723" t="s">
        <v>2016</v>
      </c>
      <c r="C723" t="s">
        <v>21</v>
      </c>
      <c r="E723" s="32">
        <v>48762</v>
      </c>
      <c r="F723" s="8">
        <v>38</v>
      </c>
    </row>
    <row r="724" spans="1:6" hidden="1" x14ac:dyDescent="0.35">
      <c r="A724" s="8" t="s">
        <v>1549</v>
      </c>
      <c r="B724" t="s">
        <v>2018</v>
      </c>
      <c r="C724" t="s">
        <v>21</v>
      </c>
      <c r="E724" s="32">
        <v>87036</v>
      </c>
      <c r="F724" s="8">
        <v>51</v>
      </c>
    </row>
    <row r="725" spans="1:6" hidden="1" x14ac:dyDescent="0.35">
      <c r="A725" s="8" t="s">
        <v>1550</v>
      </c>
      <c r="B725" t="s">
        <v>2017</v>
      </c>
      <c r="C725" t="s">
        <v>21</v>
      </c>
      <c r="E725" s="32">
        <v>177443</v>
      </c>
      <c r="F725" s="8">
        <v>32</v>
      </c>
    </row>
    <row r="726" spans="1:6" hidden="1" x14ac:dyDescent="0.35">
      <c r="A726" s="8" t="s">
        <v>1551</v>
      </c>
      <c r="B726" t="s">
        <v>2017</v>
      </c>
      <c r="C726" t="s">
        <v>21</v>
      </c>
      <c r="E726" s="32">
        <v>75862</v>
      </c>
      <c r="F726" s="8">
        <v>36</v>
      </c>
    </row>
    <row r="727" spans="1:6" hidden="1" x14ac:dyDescent="0.35">
      <c r="A727" s="8" t="s">
        <v>1553</v>
      </c>
      <c r="B727" t="s">
        <v>2020</v>
      </c>
      <c r="C727" t="s">
        <v>21</v>
      </c>
      <c r="E727" s="32">
        <v>90870</v>
      </c>
      <c r="F727" s="8">
        <v>45</v>
      </c>
    </row>
    <row r="728" spans="1:6" hidden="1" x14ac:dyDescent="0.35">
      <c r="A728" s="8" t="s">
        <v>1555</v>
      </c>
      <c r="B728" t="s">
        <v>2015</v>
      </c>
      <c r="C728" t="s">
        <v>21</v>
      </c>
      <c r="E728" s="32">
        <v>99202</v>
      </c>
      <c r="F728" s="8">
        <v>32</v>
      </c>
    </row>
    <row r="729" spans="1:6" hidden="1" x14ac:dyDescent="0.35">
      <c r="A729" s="8" t="s">
        <v>1556</v>
      </c>
      <c r="B729" t="s">
        <v>2008</v>
      </c>
      <c r="C729" t="s">
        <v>21</v>
      </c>
      <c r="E729" s="32">
        <v>92293</v>
      </c>
      <c r="F729" s="8">
        <v>45</v>
      </c>
    </row>
    <row r="730" spans="1:6" x14ac:dyDescent="0.35">
      <c r="A730" s="8" t="s">
        <v>1560</v>
      </c>
      <c r="B730" t="s">
        <v>2013</v>
      </c>
      <c r="C730" t="s">
        <v>2019</v>
      </c>
      <c r="D730">
        <f>C730-B730</f>
        <v>6</v>
      </c>
      <c r="E730" s="32">
        <v>65340</v>
      </c>
      <c r="F730" s="8">
        <v>54</v>
      </c>
    </row>
    <row r="731" spans="1:6" x14ac:dyDescent="0.35">
      <c r="A731" s="8" t="s">
        <v>1470</v>
      </c>
      <c r="B731" t="s">
        <v>2016</v>
      </c>
      <c r="C731" t="s">
        <v>2022</v>
      </c>
      <c r="D731">
        <f>C731-B731</f>
        <v>6</v>
      </c>
      <c r="E731" s="32">
        <v>76272</v>
      </c>
      <c r="F731" s="8">
        <v>48</v>
      </c>
    </row>
    <row r="732" spans="1:6" x14ac:dyDescent="0.35">
      <c r="A732" s="8" t="s">
        <v>1070</v>
      </c>
      <c r="B732" t="s">
        <v>2014</v>
      </c>
      <c r="C732" t="s">
        <v>2020</v>
      </c>
      <c r="D732">
        <f>C732-B732</f>
        <v>6</v>
      </c>
      <c r="E732" s="32">
        <v>79388</v>
      </c>
      <c r="F732" s="8">
        <v>45</v>
      </c>
    </row>
    <row r="733" spans="1:6" hidden="1" x14ac:dyDescent="0.35">
      <c r="A733" s="8" t="s">
        <v>1563</v>
      </c>
      <c r="B733" t="s">
        <v>2018</v>
      </c>
      <c r="C733" t="s">
        <v>21</v>
      </c>
      <c r="E733" s="32">
        <v>77461</v>
      </c>
      <c r="F733" s="8">
        <v>46</v>
      </c>
    </row>
    <row r="734" spans="1:6" hidden="1" x14ac:dyDescent="0.35">
      <c r="A734" s="8" t="s">
        <v>1564</v>
      </c>
      <c r="B734" t="s">
        <v>2017</v>
      </c>
      <c r="C734" t="s">
        <v>21</v>
      </c>
      <c r="E734" s="32">
        <v>109680</v>
      </c>
      <c r="F734" s="8">
        <v>40</v>
      </c>
    </row>
    <row r="735" spans="1:6" hidden="1" x14ac:dyDescent="0.35">
      <c r="A735" s="8" t="s">
        <v>1565</v>
      </c>
      <c r="B735" t="s">
        <v>1998</v>
      </c>
      <c r="C735" t="s">
        <v>21</v>
      </c>
      <c r="E735" s="32">
        <v>159567</v>
      </c>
      <c r="F735" s="8">
        <v>61</v>
      </c>
    </row>
    <row r="736" spans="1:6" hidden="1" x14ac:dyDescent="0.35">
      <c r="A736" s="8" t="s">
        <v>1567</v>
      </c>
      <c r="B736" t="s">
        <v>2013</v>
      </c>
      <c r="C736" t="s">
        <v>21</v>
      </c>
      <c r="E736" s="32">
        <v>94407</v>
      </c>
      <c r="F736" s="8">
        <v>54</v>
      </c>
    </row>
    <row r="737" spans="1:6" hidden="1" x14ac:dyDescent="0.35">
      <c r="A737" s="8" t="s">
        <v>1568</v>
      </c>
      <c r="B737" t="s">
        <v>2003</v>
      </c>
      <c r="C737" t="s">
        <v>21</v>
      </c>
      <c r="E737" s="32">
        <v>234594</v>
      </c>
      <c r="F737" s="8">
        <v>62</v>
      </c>
    </row>
    <row r="738" spans="1:6" hidden="1" x14ac:dyDescent="0.35">
      <c r="A738" s="8" t="s">
        <v>1570</v>
      </c>
      <c r="B738" t="s">
        <v>2003</v>
      </c>
      <c r="C738" t="s">
        <v>21</v>
      </c>
      <c r="E738" s="32">
        <v>43080</v>
      </c>
      <c r="F738" s="8">
        <v>48</v>
      </c>
    </row>
    <row r="739" spans="1:6" x14ac:dyDescent="0.35">
      <c r="A739" s="8" t="s">
        <v>1967</v>
      </c>
      <c r="B739" t="s">
        <v>1999</v>
      </c>
      <c r="C739" t="s">
        <v>2005</v>
      </c>
      <c r="D739">
        <f>C739-B739</f>
        <v>6</v>
      </c>
      <c r="E739" s="32">
        <v>85369</v>
      </c>
      <c r="F739" s="8">
        <v>29</v>
      </c>
    </row>
    <row r="740" spans="1:6" x14ac:dyDescent="0.35">
      <c r="A740" s="8" t="s">
        <v>1171</v>
      </c>
      <c r="B740" t="s">
        <v>1999</v>
      </c>
      <c r="C740" t="s">
        <v>2005</v>
      </c>
      <c r="D740">
        <f>C740-B740</f>
        <v>6</v>
      </c>
      <c r="E740" s="32">
        <v>108268</v>
      </c>
      <c r="F740" s="8">
        <v>39</v>
      </c>
    </row>
    <row r="741" spans="1:6" hidden="1" x14ac:dyDescent="0.35">
      <c r="A741" s="8" t="s">
        <v>1575</v>
      </c>
      <c r="B741" t="s">
        <v>2011</v>
      </c>
      <c r="C741" t="s">
        <v>21</v>
      </c>
      <c r="E741" s="32">
        <v>142878</v>
      </c>
      <c r="F741" s="8">
        <v>44</v>
      </c>
    </row>
    <row r="742" spans="1:6" hidden="1" x14ac:dyDescent="0.35">
      <c r="A742" s="8" t="s">
        <v>1576</v>
      </c>
      <c r="B742" t="s">
        <v>2007</v>
      </c>
      <c r="C742" t="s">
        <v>21</v>
      </c>
      <c r="E742" s="32">
        <v>187992</v>
      </c>
      <c r="F742" s="8">
        <v>52</v>
      </c>
    </row>
    <row r="743" spans="1:6" hidden="1" x14ac:dyDescent="0.35">
      <c r="A743" s="8" t="s">
        <v>1578</v>
      </c>
      <c r="B743" t="s">
        <v>2020</v>
      </c>
      <c r="C743" t="s">
        <v>21</v>
      </c>
      <c r="E743" s="32">
        <v>249801</v>
      </c>
      <c r="F743" s="8">
        <v>45</v>
      </c>
    </row>
    <row r="744" spans="1:6" x14ac:dyDescent="0.35">
      <c r="A744" s="8" t="s">
        <v>621</v>
      </c>
      <c r="B744" t="s">
        <v>2015</v>
      </c>
      <c r="C744" t="s">
        <v>2022</v>
      </c>
      <c r="D744">
        <f>C744-B744</f>
        <v>7</v>
      </c>
      <c r="E744" s="32">
        <v>128984</v>
      </c>
      <c r="F744" s="8">
        <v>48</v>
      </c>
    </row>
    <row r="745" spans="1:6" hidden="1" x14ac:dyDescent="0.35">
      <c r="A745" s="8" t="s">
        <v>1582</v>
      </c>
      <c r="B745" t="s">
        <v>2017</v>
      </c>
      <c r="C745" t="s">
        <v>21</v>
      </c>
      <c r="E745" s="32">
        <v>84297</v>
      </c>
      <c r="F745" s="8">
        <v>39</v>
      </c>
    </row>
    <row r="746" spans="1:6" x14ac:dyDescent="0.35">
      <c r="A746" s="8" t="s">
        <v>794</v>
      </c>
      <c r="B746" t="s">
        <v>2014</v>
      </c>
      <c r="C746" t="s">
        <v>2021</v>
      </c>
      <c r="D746">
        <f>C746-B746</f>
        <v>7</v>
      </c>
      <c r="E746" s="32">
        <v>144231</v>
      </c>
      <c r="F746" s="8">
        <v>53</v>
      </c>
    </row>
    <row r="747" spans="1:6" hidden="1" x14ac:dyDescent="0.35">
      <c r="A747" s="8" t="s">
        <v>1585</v>
      </c>
      <c r="B747" t="s">
        <v>2014</v>
      </c>
      <c r="C747" t="s">
        <v>21</v>
      </c>
      <c r="E747" s="32">
        <v>235619</v>
      </c>
      <c r="F747" s="8">
        <v>41</v>
      </c>
    </row>
    <row r="748" spans="1:6" hidden="1" x14ac:dyDescent="0.35">
      <c r="A748" s="8" t="s">
        <v>1587</v>
      </c>
      <c r="B748" t="s">
        <v>2021</v>
      </c>
      <c r="C748" t="s">
        <v>21</v>
      </c>
      <c r="E748" s="32">
        <v>187187</v>
      </c>
      <c r="F748" s="8">
        <v>40</v>
      </c>
    </row>
    <row r="749" spans="1:6" x14ac:dyDescent="0.35">
      <c r="A749" s="8" t="s">
        <v>1573</v>
      </c>
      <c r="B749" t="s">
        <v>2014</v>
      </c>
      <c r="C749" t="s">
        <v>2021</v>
      </c>
      <c r="D749">
        <f>C749-B749</f>
        <v>7</v>
      </c>
      <c r="E749" s="32">
        <v>165756</v>
      </c>
      <c r="F749" s="8">
        <v>48</v>
      </c>
    </row>
    <row r="750" spans="1:6" x14ac:dyDescent="0.35">
      <c r="A750" s="8" t="s">
        <v>1561</v>
      </c>
      <c r="B750" t="s">
        <v>2016</v>
      </c>
      <c r="C750" t="s">
        <v>2023</v>
      </c>
      <c r="D750">
        <f>C750-B750</f>
        <v>7</v>
      </c>
      <c r="E750" s="32">
        <v>202680</v>
      </c>
      <c r="F750" s="8">
        <v>41</v>
      </c>
    </row>
    <row r="751" spans="1:6" hidden="1" x14ac:dyDescent="0.35">
      <c r="A751" s="8" t="s">
        <v>1591</v>
      </c>
      <c r="B751" t="s">
        <v>2017</v>
      </c>
      <c r="C751" t="s">
        <v>21</v>
      </c>
      <c r="E751" s="32">
        <v>93668</v>
      </c>
      <c r="F751" s="8">
        <v>54</v>
      </c>
    </row>
    <row r="752" spans="1:6" x14ac:dyDescent="0.35">
      <c r="A752" s="8" t="s">
        <v>1976</v>
      </c>
      <c r="B752" t="s">
        <v>2011</v>
      </c>
      <c r="C752" t="s">
        <v>2019</v>
      </c>
      <c r="D752">
        <f>C752-B752</f>
        <v>8</v>
      </c>
      <c r="E752" s="32">
        <v>47387</v>
      </c>
      <c r="F752" s="8">
        <v>38</v>
      </c>
    </row>
    <row r="753" spans="1:6" hidden="1" x14ac:dyDescent="0.35">
      <c r="A753" s="8" t="s">
        <v>1593</v>
      </c>
      <c r="B753" t="s">
        <v>2004</v>
      </c>
      <c r="C753" t="s">
        <v>21</v>
      </c>
      <c r="E753" s="32">
        <v>63318</v>
      </c>
      <c r="F753" s="8">
        <v>57</v>
      </c>
    </row>
    <row r="754" spans="1:6" hidden="1" x14ac:dyDescent="0.35">
      <c r="A754" s="8" t="s">
        <v>1595</v>
      </c>
      <c r="B754" t="s">
        <v>2018</v>
      </c>
      <c r="C754" t="s">
        <v>21</v>
      </c>
      <c r="E754" s="32">
        <v>77629</v>
      </c>
      <c r="F754" s="8">
        <v>63</v>
      </c>
    </row>
    <row r="755" spans="1:6" hidden="1" x14ac:dyDescent="0.35">
      <c r="A755" s="8" t="s">
        <v>1597</v>
      </c>
      <c r="B755" t="s">
        <v>2018</v>
      </c>
      <c r="C755" t="s">
        <v>21</v>
      </c>
      <c r="E755" s="32">
        <v>138808</v>
      </c>
      <c r="F755" s="8">
        <v>62</v>
      </c>
    </row>
    <row r="756" spans="1:6" hidden="1" x14ac:dyDescent="0.35">
      <c r="A756" s="8" t="s">
        <v>1599</v>
      </c>
      <c r="B756" t="s">
        <v>2015</v>
      </c>
      <c r="C756" t="s">
        <v>21</v>
      </c>
      <c r="E756" s="32">
        <v>88777</v>
      </c>
      <c r="F756" s="8">
        <v>49</v>
      </c>
    </row>
    <row r="757" spans="1:6" hidden="1" x14ac:dyDescent="0.35">
      <c r="A757" s="8" t="s">
        <v>1601</v>
      </c>
      <c r="B757" t="s">
        <v>2005</v>
      </c>
      <c r="C757" t="s">
        <v>21</v>
      </c>
      <c r="E757" s="32">
        <v>186378</v>
      </c>
      <c r="F757" s="8">
        <v>60</v>
      </c>
    </row>
    <row r="758" spans="1:6" hidden="1" x14ac:dyDescent="0.35">
      <c r="A758" s="8" t="s">
        <v>1602</v>
      </c>
      <c r="B758" t="s">
        <v>2016</v>
      </c>
      <c r="C758" t="s">
        <v>21</v>
      </c>
      <c r="E758" s="32">
        <v>60017</v>
      </c>
      <c r="F758" s="8">
        <v>45</v>
      </c>
    </row>
    <row r="759" spans="1:6" hidden="1" x14ac:dyDescent="0.35">
      <c r="A759" s="8" t="s">
        <v>1604</v>
      </c>
      <c r="B759" t="s">
        <v>2019</v>
      </c>
      <c r="C759" t="s">
        <v>21</v>
      </c>
      <c r="E759" s="32">
        <v>148991</v>
      </c>
      <c r="F759" s="8">
        <v>45</v>
      </c>
    </row>
    <row r="760" spans="1:6" hidden="1" x14ac:dyDescent="0.35">
      <c r="A760" s="8" t="s">
        <v>1605</v>
      </c>
      <c r="B760" t="s">
        <v>2009</v>
      </c>
      <c r="C760" t="s">
        <v>21</v>
      </c>
      <c r="E760" s="32">
        <v>97398</v>
      </c>
      <c r="F760" s="8">
        <v>52</v>
      </c>
    </row>
    <row r="761" spans="1:6" hidden="1" x14ac:dyDescent="0.35">
      <c r="A761" s="8" t="s">
        <v>1607</v>
      </c>
      <c r="B761" t="s">
        <v>2008</v>
      </c>
      <c r="C761" t="s">
        <v>21</v>
      </c>
      <c r="E761" s="32">
        <v>72805</v>
      </c>
      <c r="F761" s="8">
        <v>63</v>
      </c>
    </row>
    <row r="762" spans="1:6" hidden="1" x14ac:dyDescent="0.35">
      <c r="A762" s="8" t="s">
        <v>1608</v>
      </c>
      <c r="B762" t="s">
        <v>2022</v>
      </c>
      <c r="C762" t="s">
        <v>21</v>
      </c>
      <c r="E762" s="32">
        <v>72131</v>
      </c>
      <c r="F762" s="8">
        <v>46</v>
      </c>
    </row>
    <row r="763" spans="1:6" hidden="1" x14ac:dyDescent="0.35">
      <c r="A763" s="8" t="s">
        <v>1610</v>
      </c>
      <c r="B763" t="s">
        <v>1993</v>
      </c>
      <c r="C763" t="s">
        <v>21</v>
      </c>
      <c r="E763" s="32">
        <v>104668</v>
      </c>
      <c r="F763" s="8">
        <v>64</v>
      </c>
    </row>
    <row r="764" spans="1:6" hidden="1" x14ac:dyDescent="0.35">
      <c r="A764" s="8" t="s">
        <v>1612</v>
      </c>
      <c r="B764" t="s">
        <v>2018</v>
      </c>
      <c r="C764" t="s">
        <v>21</v>
      </c>
      <c r="E764" s="32">
        <v>89769</v>
      </c>
      <c r="F764" s="8">
        <v>53</v>
      </c>
    </row>
    <row r="765" spans="1:6" hidden="1" x14ac:dyDescent="0.35">
      <c r="A765" s="8" t="s">
        <v>1614</v>
      </c>
      <c r="B765" t="s">
        <v>2019</v>
      </c>
      <c r="C765" t="s">
        <v>21</v>
      </c>
      <c r="E765" s="32">
        <v>127616</v>
      </c>
      <c r="F765" s="8">
        <v>27</v>
      </c>
    </row>
    <row r="766" spans="1:6" hidden="1" x14ac:dyDescent="0.35">
      <c r="A766" s="8" t="s">
        <v>1615</v>
      </c>
      <c r="B766" t="s">
        <v>2013</v>
      </c>
      <c r="C766" t="s">
        <v>21</v>
      </c>
      <c r="E766" s="32">
        <v>109883</v>
      </c>
      <c r="F766" s="8">
        <v>45</v>
      </c>
    </row>
    <row r="767" spans="1:6" hidden="1" x14ac:dyDescent="0.35">
      <c r="A767" s="8" t="s">
        <v>111</v>
      </c>
      <c r="B767" t="s">
        <v>2022</v>
      </c>
      <c r="C767" t="s">
        <v>21</v>
      </c>
      <c r="E767" s="32">
        <v>47974</v>
      </c>
      <c r="F767" s="8">
        <v>25</v>
      </c>
    </row>
    <row r="768" spans="1:6" hidden="1" x14ac:dyDescent="0.35">
      <c r="A768" s="8" t="s">
        <v>1618</v>
      </c>
      <c r="B768" t="s">
        <v>2016</v>
      </c>
      <c r="C768" t="s">
        <v>21</v>
      </c>
      <c r="E768" s="32">
        <v>120321</v>
      </c>
      <c r="F768" s="8">
        <v>43</v>
      </c>
    </row>
    <row r="769" spans="1:6" hidden="1" x14ac:dyDescent="0.35">
      <c r="A769" s="8" t="s">
        <v>281</v>
      </c>
      <c r="B769" t="s">
        <v>2015</v>
      </c>
      <c r="C769" t="s">
        <v>21</v>
      </c>
      <c r="E769" s="32">
        <v>57446</v>
      </c>
      <c r="F769" s="8">
        <v>61</v>
      </c>
    </row>
    <row r="770" spans="1:6" hidden="1" x14ac:dyDescent="0.35">
      <c r="A770" s="8" t="s">
        <v>1620</v>
      </c>
      <c r="B770" t="s">
        <v>2010</v>
      </c>
      <c r="C770" t="s">
        <v>21</v>
      </c>
      <c r="E770" s="32">
        <v>174099</v>
      </c>
      <c r="F770" s="8">
        <v>42</v>
      </c>
    </row>
    <row r="771" spans="1:6" hidden="1" x14ac:dyDescent="0.35">
      <c r="A771" s="8" t="s">
        <v>1621</v>
      </c>
      <c r="B771" t="s">
        <v>2003</v>
      </c>
      <c r="C771" t="s">
        <v>21</v>
      </c>
      <c r="E771" s="32">
        <v>128703</v>
      </c>
      <c r="F771" s="8">
        <v>63</v>
      </c>
    </row>
    <row r="772" spans="1:6" hidden="1" x14ac:dyDescent="0.35">
      <c r="A772" s="8" t="s">
        <v>1623</v>
      </c>
      <c r="B772" t="s">
        <v>2016</v>
      </c>
      <c r="C772" t="s">
        <v>21</v>
      </c>
      <c r="E772" s="32">
        <v>65247</v>
      </c>
      <c r="F772" s="8">
        <v>32</v>
      </c>
    </row>
    <row r="773" spans="1:6" hidden="1" x14ac:dyDescent="0.35">
      <c r="A773" s="8" t="s">
        <v>1625</v>
      </c>
      <c r="B773" t="s">
        <v>2019</v>
      </c>
      <c r="C773" t="s">
        <v>21</v>
      </c>
      <c r="E773" s="32">
        <v>64247</v>
      </c>
      <c r="F773" s="8">
        <v>27</v>
      </c>
    </row>
    <row r="774" spans="1:6" hidden="1" x14ac:dyDescent="0.35">
      <c r="A774" s="8" t="s">
        <v>1627</v>
      </c>
      <c r="B774" t="s">
        <v>2013</v>
      </c>
      <c r="C774" t="s">
        <v>21</v>
      </c>
      <c r="E774" s="32">
        <v>118253</v>
      </c>
      <c r="F774" s="8">
        <v>33</v>
      </c>
    </row>
    <row r="775" spans="1:6" hidden="1" x14ac:dyDescent="0.35">
      <c r="A775" s="8" t="s">
        <v>1629</v>
      </c>
      <c r="B775" t="s">
        <v>2005</v>
      </c>
      <c r="C775" t="s">
        <v>21</v>
      </c>
      <c r="E775" s="32">
        <v>109422</v>
      </c>
      <c r="F775" s="8">
        <v>45</v>
      </c>
    </row>
    <row r="776" spans="1:6" hidden="1" x14ac:dyDescent="0.35">
      <c r="A776" s="8" t="s">
        <v>1631</v>
      </c>
      <c r="B776" t="s">
        <v>2020</v>
      </c>
      <c r="C776" t="s">
        <v>21</v>
      </c>
      <c r="E776" s="32">
        <v>126950</v>
      </c>
      <c r="F776" s="8">
        <v>41</v>
      </c>
    </row>
    <row r="777" spans="1:6" hidden="1" x14ac:dyDescent="0.35">
      <c r="A777" s="8" t="s">
        <v>1633</v>
      </c>
      <c r="B777" t="s">
        <v>2015</v>
      </c>
      <c r="C777" t="s">
        <v>21</v>
      </c>
      <c r="E777" s="32">
        <v>97500</v>
      </c>
      <c r="F777" s="8">
        <v>36</v>
      </c>
    </row>
    <row r="778" spans="1:6" hidden="1" x14ac:dyDescent="0.35">
      <c r="A778" s="8" t="s">
        <v>1635</v>
      </c>
      <c r="B778" t="s">
        <v>2022</v>
      </c>
      <c r="C778" t="s">
        <v>21</v>
      </c>
      <c r="E778" s="32">
        <v>41844</v>
      </c>
      <c r="F778" s="8">
        <v>25</v>
      </c>
    </row>
    <row r="779" spans="1:6" hidden="1" x14ac:dyDescent="0.35">
      <c r="A779" s="8" t="s">
        <v>1637</v>
      </c>
      <c r="B779" t="s">
        <v>2015</v>
      </c>
      <c r="C779" t="s">
        <v>21</v>
      </c>
      <c r="E779" s="32">
        <v>58875</v>
      </c>
      <c r="F779" s="8">
        <v>43</v>
      </c>
    </row>
    <row r="780" spans="1:6" x14ac:dyDescent="0.35">
      <c r="A780" s="8" t="s">
        <v>1810</v>
      </c>
      <c r="B780" t="s">
        <v>2013</v>
      </c>
      <c r="C780" t="s">
        <v>2021</v>
      </c>
      <c r="D780">
        <f>C780-B780</f>
        <v>8</v>
      </c>
      <c r="E780" s="32">
        <v>109850</v>
      </c>
      <c r="F780" s="8">
        <v>37</v>
      </c>
    </row>
    <row r="781" spans="1:6" x14ac:dyDescent="0.35">
      <c r="A781" s="8" t="s">
        <v>1141</v>
      </c>
      <c r="B781" t="s">
        <v>2012</v>
      </c>
      <c r="C781" t="s">
        <v>2021</v>
      </c>
      <c r="D781">
        <f>C781-B781</f>
        <v>9</v>
      </c>
      <c r="E781" s="32">
        <v>43336</v>
      </c>
      <c r="F781" s="8">
        <v>42</v>
      </c>
    </row>
    <row r="782" spans="1:6" hidden="1" x14ac:dyDescent="0.35">
      <c r="A782" s="8" t="s">
        <v>1345</v>
      </c>
      <c r="B782" t="s">
        <v>1998</v>
      </c>
      <c r="C782" t="s">
        <v>21</v>
      </c>
      <c r="E782" s="32">
        <v>71677</v>
      </c>
      <c r="F782" s="8">
        <v>60</v>
      </c>
    </row>
    <row r="783" spans="1:6" hidden="1" x14ac:dyDescent="0.35">
      <c r="A783" s="8" t="s">
        <v>1643</v>
      </c>
      <c r="B783" t="s">
        <v>2001</v>
      </c>
      <c r="C783" t="s">
        <v>21</v>
      </c>
      <c r="E783" s="32">
        <v>40063</v>
      </c>
      <c r="F783" s="8">
        <v>61</v>
      </c>
    </row>
    <row r="784" spans="1:6" hidden="1" x14ac:dyDescent="0.35">
      <c r="A784" s="8" t="s">
        <v>1644</v>
      </c>
      <c r="B784" t="s">
        <v>2005</v>
      </c>
      <c r="C784" t="s">
        <v>21</v>
      </c>
      <c r="E784" s="32">
        <v>40124</v>
      </c>
      <c r="F784" s="8">
        <v>55</v>
      </c>
    </row>
    <row r="785" spans="1:6" x14ac:dyDescent="0.35">
      <c r="A785" s="8" t="s">
        <v>776</v>
      </c>
      <c r="B785" t="s">
        <v>2002</v>
      </c>
      <c r="C785" t="s">
        <v>2011</v>
      </c>
      <c r="D785">
        <f>C785-B785</f>
        <v>9</v>
      </c>
      <c r="E785" s="32">
        <v>95743</v>
      </c>
      <c r="F785" s="8">
        <v>57</v>
      </c>
    </row>
    <row r="786" spans="1:6" hidden="1" x14ac:dyDescent="0.35">
      <c r="A786" s="8" t="s">
        <v>1646</v>
      </c>
      <c r="B786" t="s">
        <v>1999</v>
      </c>
      <c r="C786" t="s">
        <v>21</v>
      </c>
      <c r="E786" s="32">
        <v>95239</v>
      </c>
      <c r="F786" s="8">
        <v>54</v>
      </c>
    </row>
    <row r="787" spans="1:6" hidden="1" x14ac:dyDescent="0.35">
      <c r="A787" s="8" t="s">
        <v>1418</v>
      </c>
      <c r="B787" t="s">
        <v>2020</v>
      </c>
      <c r="C787" t="s">
        <v>21</v>
      </c>
      <c r="E787" s="32">
        <v>75012</v>
      </c>
      <c r="F787" s="8">
        <v>29</v>
      </c>
    </row>
    <row r="788" spans="1:6" hidden="1" x14ac:dyDescent="0.35">
      <c r="A788" s="8" t="s">
        <v>1649</v>
      </c>
      <c r="B788" t="s">
        <v>2015</v>
      </c>
      <c r="C788" t="s">
        <v>21</v>
      </c>
      <c r="E788" s="32">
        <v>96366</v>
      </c>
      <c r="F788" s="8">
        <v>33</v>
      </c>
    </row>
    <row r="789" spans="1:6" hidden="1" x14ac:dyDescent="0.35">
      <c r="A789" s="8" t="s">
        <v>1651</v>
      </c>
      <c r="B789" t="s">
        <v>2015</v>
      </c>
      <c r="C789" t="s">
        <v>21</v>
      </c>
      <c r="E789" s="32">
        <v>40897</v>
      </c>
      <c r="F789" s="8">
        <v>39</v>
      </c>
    </row>
    <row r="790" spans="1:6" hidden="1" x14ac:dyDescent="0.35">
      <c r="A790" s="8" t="s">
        <v>130</v>
      </c>
      <c r="B790" t="s">
        <v>2017</v>
      </c>
      <c r="C790" t="s">
        <v>21</v>
      </c>
      <c r="E790" s="32">
        <v>124928</v>
      </c>
      <c r="F790" s="8">
        <v>37</v>
      </c>
    </row>
    <row r="791" spans="1:6" hidden="1" x14ac:dyDescent="0.35">
      <c r="A791" s="8" t="s">
        <v>1654</v>
      </c>
      <c r="B791" t="s">
        <v>2014</v>
      </c>
      <c r="C791" t="s">
        <v>21</v>
      </c>
      <c r="E791" s="32">
        <v>108221</v>
      </c>
      <c r="F791" s="8">
        <v>51</v>
      </c>
    </row>
    <row r="792" spans="1:6" hidden="1" x14ac:dyDescent="0.35">
      <c r="A792" s="8" t="s">
        <v>1655</v>
      </c>
      <c r="B792" t="s">
        <v>2008</v>
      </c>
      <c r="C792" t="s">
        <v>21</v>
      </c>
      <c r="E792" s="32">
        <v>75579</v>
      </c>
      <c r="F792" s="8">
        <v>46</v>
      </c>
    </row>
    <row r="793" spans="1:6" hidden="1" x14ac:dyDescent="0.35">
      <c r="A793" s="8" t="s">
        <v>1657</v>
      </c>
      <c r="B793" t="s">
        <v>2016</v>
      </c>
      <c r="C793" t="s">
        <v>21</v>
      </c>
      <c r="E793" s="32">
        <v>129903</v>
      </c>
      <c r="F793" s="8">
        <v>41</v>
      </c>
    </row>
    <row r="794" spans="1:6" hidden="1" x14ac:dyDescent="0.35">
      <c r="A794" s="8" t="s">
        <v>1658</v>
      </c>
      <c r="B794" t="s">
        <v>2022</v>
      </c>
      <c r="C794" t="s">
        <v>21</v>
      </c>
      <c r="E794" s="32">
        <v>186870</v>
      </c>
      <c r="F794" s="8">
        <v>25</v>
      </c>
    </row>
    <row r="795" spans="1:6" hidden="1" x14ac:dyDescent="0.35">
      <c r="A795" s="8" t="s">
        <v>1660</v>
      </c>
      <c r="B795" t="s">
        <v>2011</v>
      </c>
      <c r="C795" t="s">
        <v>21</v>
      </c>
      <c r="E795" s="32">
        <v>57531</v>
      </c>
      <c r="F795" s="8">
        <v>37</v>
      </c>
    </row>
    <row r="796" spans="1:6" hidden="1" x14ac:dyDescent="0.35">
      <c r="A796" s="8" t="s">
        <v>1662</v>
      </c>
      <c r="B796" t="s">
        <v>2012</v>
      </c>
      <c r="C796" t="s">
        <v>21</v>
      </c>
      <c r="E796" s="32">
        <v>55894</v>
      </c>
      <c r="F796" s="8">
        <v>46</v>
      </c>
    </row>
    <row r="797" spans="1:6" hidden="1" x14ac:dyDescent="0.35">
      <c r="A797" s="8" t="s">
        <v>1664</v>
      </c>
      <c r="B797" t="s">
        <v>2013</v>
      </c>
      <c r="C797" t="s">
        <v>21</v>
      </c>
      <c r="E797" s="32">
        <v>72903</v>
      </c>
      <c r="F797" s="8">
        <v>42</v>
      </c>
    </row>
    <row r="798" spans="1:6" hidden="1" x14ac:dyDescent="0.35">
      <c r="A798" s="8" t="s">
        <v>1665</v>
      </c>
      <c r="B798" t="s">
        <v>2016</v>
      </c>
      <c r="C798" t="s">
        <v>21</v>
      </c>
      <c r="E798" s="32">
        <v>45369</v>
      </c>
      <c r="F798" s="8">
        <v>37</v>
      </c>
    </row>
    <row r="799" spans="1:6" hidden="1" x14ac:dyDescent="0.35">
      <c r="A799" s="8" t="s">
        <v>1666</v>
      </c>
      <c r="B799" t="s">
        <v>2011</v>
      </c>
      <c r="C799" t="s">
        <v>21</v>
      </c>
      <c r="E799" s="32">
        <v>106578</v>
      </c>
      <c r="F799" s="8">
        <v>60</v>
      </c>
    </row>
    <row r="800" spans="1:6" hidden="1" x14ac:dyDescent="0.35">
      <c r="A800" s="8" t="s">
        <v>1667</v>
      </c>
      <c r="B800" t="s">
        <v>2000</v>
      </c>
      <c r="C800" t="s">
        <v>21</v>
      </c>
      <c r="E800" s="32">
        <v>92994</v>
      </c>
      <c r="F800" s="8">
        <v>52</v>
      </c>
    </row>
    <row r="801" spans="1:6" hidden="1" x14ac:dyDescent="0.35">
      <c r="A801" s="8" t="s">
        <v>1669</v>
      </c>
      <c r="B801" t="s">
        <v>1998</v>
      </c>
      <c r="C801" t="s">
        <v>21</v>
      </c>
      <c r="E801" s="32">
        <v>83685</v>
      </c>
      <c r="F801" s="8">
        <v>59</v>
      </c>
    </row>
    <row r="802" spans="1:6" hidden="1" x14ac:dyDescent="0.35">
      <c r="A802" s="8" t="s">
        <v>1670</v>
      </c>
      <c r="B802" t="s">
        <v>2011</v>
      </c>
      <c r="C802" t="s">
        <v>21</v>
      </c>
      <c r="E802" s="32">
        <v>99335</v>
      </c>
      <c r="F802" s="8">
        <v>48</v>
      </c>
    </row>
    <row r="803" spans="1:6" hidden="1" x14ac:dyDescent="0.35">
      <c r="A803" s="8" t="s">
        <v>1672</v>
      </c>
      <c r="B803" t="s">
        <v>2014</v>
      </c>
      <c r="C803" t="s">
        <v>21</v>
      </c>
      <c r="E803" s="32">
        <v>131179</v>
      </c>
      <c r="F803" s="8">
        <v>42</v>
      </c>
    </row>
    <row r="804" spans="1:6" hidden="1" x14ac:dyDescent="0.35">
      <c r="A804" s="8" t="s">
        <v>1674</v>
      </c>
      <c r="B804" t="s">
        <v>2017</v>
      </c>
      <c r="C804" t="s">
        <v>21</v>
      </c>
      <c r="E804" s="32">
        <v>73899</v>
      </c>
      <c r="F804" s="8">
        <v>35</v>
      </c>
    </row>
    <row r="805" spans="1:6" hidden="1" x14ac:dyDescent="0.35">
      <c r="A805" s="8" t="s">
        <v>1676</v>
      </c>
      <c r="B805" t="s">
        <v>2014</v>
      </c>
      <c r="C805" t="s">
        <v>21</v>
      </c>
      <c r="E805" s="32">
        <v>252325</v>
      </c>
      <c r="F805" s="8">
        <v>64</v>
      </c>
    </row>
    <row r="806" spans="1:6" hidden="1" x14ac:dyDescent="0.35">
      <c r="A806" s="8" t="s">
        <v>1677</v>
      </c>
      <c r="B806" t="s">
        <v>2016</v>
      </c>
      <c r="C806" t="s">
        <v>21</v>
      </c>
      <c r="E806" s="32">
        <v>52697</v>
      </c>
      <c r="F806" s="8">
        <v>30</v>
      </c>
    </row>
    <row r="807" spans="1:6" hidden="1" x14ac:dyDescent="0.35">
      <c r="A807" s="8" t="s">
        <v>1678</v>
      </c>
      <c r="B807" t="s">
        <v>2021</v>
      </c>
      <c r="C807" t="s">
        <v>21</v>
      </c>
      <c r="E807" s="32">
        <v>123588</v>
      </c>
      <c r="F807" s="8">
        <v>29</v>
      </c>
    </row>
    <row r="808" spans="1:6" hidden="1" x14ac:dyDescent="0.35">
      <c r="A808" s="8" t="s">
        <v>1680</v>
      </c>
      <c r="B808" t="s">
        <v>2022</v>
      </c>
      <c r="C808" t="s">
        <v>21</v>
      </c>
      <c r="E808" s="32">
        <v>243568</v>
      </c>
      <c r="F808" s="8">
        <v>47</v>
      </c>
    </row>
    <row r="809" spans="1:6" hidden="1" x14ac:dyDescent="0.35">
      <c r="A809" s="8" t="s">
        <v>1681</v>
      </c>
      <c r="B809" t="s">
        <v>2002</v>
      </c>
      <c r="C809" t="s">
        <v>21</v>
      </c>
      <c r="E809" s="32">
        <v>199176</v>
      </c>
      <c r="F809" s="8">
        <v>49</v>
      </c>
    </row>
    <row r="810" spans="1:6" hidden="1" x14ac:dyDescent="0.35">
      <c r="A810" s="8" t="s">
        <v>1682</v>
      </c>
      <c r="B810" t="s">
        <v>1997</v>
      </c>
      <c r="C810" t="s">
        <v>21</v>
      </c>
      <c r="E810" s="32">
        <v>82806</v>
      </c>
      <c r="F810" s="8">
        <v>56</v>
      </c>
    </row>
    <row r="811" spans="1:6" hidden="1" x14ac:dyDescent="0.35">
      <c r="A811" s="8" t="s">
        <v>1684</v>
      </c>
      <c r="B811" t="s">
        <v>1998</v>
      </c>
      <c r="C811" t="s">
        <v>21</v>
      </c>
      <c r="E811" s="32">
        <v>164399</v>
      </c>
      <c r="F811" s="8">
        <v>53</v>
      </c>
    </row>
    <row r="812" spans="1:6" hidden="1" x14ac:dyDescent="0.35">
      <c r="A812" s="8" t="s">
        <v>1685</v>
      </c>
      <c r="B812" t="s">
        <v>2018</v>
      </c>
      <c r="C812" t="s">
        <v>21</v>
      </c>
      <c r="E812" s="32">
        <v>154956</v>
      </c>
      <c r="F812" s="8">
        <v>32</v>
      </c>
    </row>
    <row r="813" spans="1:6" x14ac:dyDescent="0.35">
      <c r="A813" s="8" t="s">
        <v>1133</v>
      </c>
      <c r="B813" t="s">
        <v>2007</v>
      </c>
      <c r="C813" t="s">
        <v>2016</v>
      </c>
      <c r="D813">
        <f>C813-B813</f>
        <v>9</v>
      </c>
      <c r="E813" s="32">
        <v>97433</v>
      </c>
      <c r="F813" s="8">
        <v>32</v>
      </c>
    </row>
    <row r="814" spans="1:6" hidden="1" x14ac:dyDescent="0.35">
      <c r="A814" s="8" t="s">
        <v>1688</v>
      </c>
      <c r="B814" t="s">
        <v>2021</v>
      </c>
      <c r="C814" t="s">
        <v>21</v>
      </c>
      <c r="E814" s="32">
        <v>163143</v>
      </c>
      <c r="F814" s="8">
        <v>52</v>
      </c>
    </row>
    <row r="815" spans="1:6" hidden="1" x14ac:dyDescent="0.35">
      <c r="A815" s="8" t="s">
        <v>1690</v>
      </c>
      <c r="B815" t="s">
        <v>2021</v>
      </c>
      <c r="C815" t="s">
        <v>21</v>
      </c>
      <c r="E815" s="32">
        <v>89390</v>
      </c>
      <c r="F815" s="8">
        <v>38</v>
      </c>
    </row>
    <row r="816" spans="1:6" hidden="1" x14ac:dyDescent="0.35">
      <c r="A816" s="8" t="s">
        <v>1692</v>
      </c>
      <c r="B816" t="s">
        <v>2018</v>
      </c>
      <c r="C816" t="s">
        <v>21</v>
      </c>
      <c r="E816" s="32">
        <v>67468</v>
      </c>
      <c r="F816" s="8">
        <v>41</v>
      </c>
    </row>
    <row r="817" spans="1:6" hidden="1" x14ac:dyDescent="0.35">
      <c r="A817" s="8" t="s">
        <v>1694</v>
      </c>
      <c r="B817" t="s">
        <v>2017</v>
      </c>
      <c r="C817" t="s">
        <v>21</v>
      </c>
      <c r="E817" s="32">
        <v>100810</v>
      </c>
      <c r="F817" s="8">
        <v>49</v>
      </c>
    </row>
    <row r="818" spans="1:6" hidden="1" x14ac:dyDescent="0.35">
      <c r="A818" s="8" t="s">
        <v>1696</v>
      </c>
      <c r="B818" t="s">
        <v>2020</v>
      </c>
      <c r="C818" t="s">
        <v>21</v>
      </c>
      <c r="E818" s="32">
        <v>74779</v>
      </c>
      <c r="F818" s="8">
        <v>35</v>
      </c>
    </row>
    <row r="819" spans="1:6" hidden="1" x14ac:dyDescent="0.35">
      <c r="A819" s="8" t="s">
        <v>1697</v>
      </c>
      <c r="B819" t="s">
        <v>2018</v>
      </c>
      <c r="C819" t="s">
        <v>21</v>
      </c>
      <c r="E819" s="32">
        <v>63985</v>
      </c>
      <c r="F819" s="8">
        <v>29</v>
      </c>
    </row>
    <row r="820" spans="1:6" hidden="1" x14ac:dyDescent="0.35">
      <c r="A820" s="8" t="s">
        <v>1699</v>
      </c>
      <c r="B820" t="s">
        <v>2005</v>
      </c>
      <c r="C820" t="s">
        <v>21</v>
      </c>
      <c r="E820" s="32">
        <v>77903</v>
      </c>
      <c r="F820" s="8">
        <v>64</v>
      </c>
    </row>
    <row r="821" spans="1:6" hidden="1" x14ac:dyDescent="0.35">
      <c r="A821" s="8" t="s">
        <v>1701</v>
      </c>
      <c r="B821" t="s">
        <v>2018</v>
      </c>
      <c r="C821" t="s">
        <v>21</v>
      </c>
      <c r="E821" s="32">
        <v>164396</v>
      </c>
      <c r="F821" s="8">
        <v>33</v>
      </c>
    </row>
    <row r="822" spans="1:6" hidden="1" x14ac:dyDescent="0.35">
      <c r="A822" s="8" t="s">
        <v>1702</v>
      </c>
      <c r="B822" t="s">
        <v>2022</v>
      </c>
      <c r="C822" t="s">
        <v>21</v>
      </c>
      <c r="E822" s="32">
        <v>71234</v>
      </c>
      <c r="F822" s="8">
        <v>29</v>
      </c>
    </row>
    <row r="823" spans="1:6" hidden="1" x14ac:dyDescent="0.35">
      <c r="A823" s="8" t="s">
        <v>1703</v>
      </c>
      <c r="B823" t="s">
        <v>2005</v>
      </c>
      <c r="C823" t="s">
        <v>21</v>
      </c>
      <c r="E823" s="32">
        <v>122487</v>
      </c>
      <c r="F823" s="8">
        <v>63</v>
      </c>
    </row>
    <row r="824" spans="1:6" hidden="1" x14ac:dyDescent="0.35">
      <c r="A824" s="8" t="s">
        <v>1705</v>
      </c>
      <c r="B824" t="s">
        <v>2018</v>
      </c>
      <c r="C824" t="s">
        <v>21</v>
      </c>
      <c r="E824" s="32">
        <v>101870</v>
      </c>
      <c r="F824" s="8">
        <v>32</v>
      </c>
    </row>
    <row r="825" spans="1:6" hidden="1" x14ac:dyDescent="0.35">
      <c r="A825" s="8" t="s">
        <v>1706</v>
      </c>
      <c r="B825" t="s">
        <v>2021</v>
      </c>
      <c r="C825" t="s">
        <v>21</v>
      </c>
      <c r="E825" s="32">
        <v>40316</v>
      </c>
      <c r="F825" s="8">
        <v>64</v>
      </c>
    </row>
    <row r="826" spans="1:6" hidden="1" x14ac:dyDescent="0.35">
      <c r="A826" s="8" t="s">
        <v>1707</v>
      </c>
      <c r="B826" t="s">
        <v>2006</v>
      </c>
      <c r="C826" t="s">
        <v>21</v>
      </c>
      <c r="E826" s="32">
        <v>115145</v>
      </c>
      <c r="F826" s="8">
        <v>55</v>
      </c>
    </row>
    <row r="827" spans="1:6" hidden="1" x14ac:dyDescent="0.35">
      <c r="A827" s="8" t="s">
        <v>1709</v>
      </c>
      <c r="B827" t="s">
        <v>2010</v>
      </c>
      <c r="C827" t="s">
        <v>21</v>
      </c>
      <c r="E827" s="32">
        <v>62335</v>
      </c>
      <c r="F827" s="8">
        <v>43</v>
      </c>
    </row>
    <row r="828" spans="1:6" hidden="1" x14ac:dyDescent="0.35">
      <c r="A828" s="8" t="s">
        <v>1710</v>
      </c>
      <c r="B828" t="s">
        <v>2007</v>
      </c>
      <c r="C828" t="s">
        <v>21</v>
      </c>
      <c r="E828" s="32">
        <v>41561</v>
      </c>
      <c r="F828" s="8">
        <v>56</v>
      </c>
    </row>
    <row r="829" spans="1:6" x14ac:dyDescent="0.35">
      <c r="A829" s="8" t="s">
        <v>927</v>
      </c>
      <c r="B829" t="s">
        <v>1996</v>
      </c>
      <c r="C829" t="s">
        <v>2006</v>
      </c>
      <c r="D829">
        <f>C829-B829</f>
        <v>10</v>
      </c>
      <c r="E829" s="32">
        <v>80701</v>
      </c>
      <c r="F829" s="8">
        <v>37</v>
      </c>
    </row>
    <row r="830" spans="1:6" hidden="1" x14ac:dyDescent="0.35">
      <c r="A830" s="8" t="s">
        <v>1713</v>
      </c>
      <c r="B830" t="s">
        <v>2003</v>
      </c>
      <c r="C830" t="s">
        <v>21</v>
      </c>
      <c r="E830" s="32">
        <v>92655</v>
      </c>
      <c r="F830" s="8">
        <v>45</v>
      </c>
    </row>
    <row r="831" spans="1:6" hidden="1" x14ac:dyDescent="0.35">
      <c r="A831" s="8" t="s">
        <v>1714</v>
      </c>
      <c r="B831" t="s">
        <v>1997</v>
      </c>
      <c r="C831" t="s">
        <v>21</v>
      </c>
      <c r="E831" s="32">
        <v>157057</v>
      </c>
      <c r="F831" s="8">
        <v>49</v>
      </c>
    </row>
    <row r="832" spans="1:6" hidden="1" x14ac:dyDescent="0.35">
      <c r="A832" s="8" t="s">
        <v>1715</v>
      </c>
      <c r="B832" t="s">
        <v>2006</v>
      </c>
      <c r="C832" t="s">
        <v>21</v>
      </c>
      <c r="E832" s="32">
        <v>64462</v>
      </c>
      <c r="F832" s="8">
        <v>61</v>
      </c>
    </row>
    <row r="833" spans="1:6" hidden="1" x14ac:dyDescent="0.35">
      <c r="A833" s="8" t="s">
        <v>1717</v>
      </c>
      <c r="B833" t="s">
        <v>2006</v>
      </c>
      <c r="C833" t="s">
        <v>21</v>
      </c>
      <c r="E833" s="32">
        <v>79352</v>
      </c>
      <c r="F833" s="8">
        <v>41</v>
      </c>
    </row>
    <row r="834" spans="1:6" hidden="1" x14ac:dyDescent="0.35">
      <c r="A834" s="8" t="s">
        <v>1719</v>
      </c>
      <c r="B834" t="s">
        <v>2002</v>
      </c>
      <c r="C834" t="s">
        <v>21</v>
      </c>
      <c r="E834" s="32">
        <v>157812</v>
      </c>
      <c r="F834" s="8">
        <v>55</v>
      </c>
    </row>
    <row r="835" spans="1:6" hidden="1" x14ac:dyDescent="0.35">
      <c r="A835" s="8" t="s">
        <v>1720</v>
      </c>
      <c r="B835" t="s">
        <v>2019</v>
      </c>
      <c r="C835" t="s">
        <v>21</v>
      </c>
      <c r="E835" s="32">
        <v>80745</v>
      </c>
      <c r="F835" s="8">
        <v>27</v>
      </c>
    </row>
    <row r="836" spans="1:6" x14ac:dyDescent="0.35">
      <c r="A836" s="8" t="s">
        <v>896</v>
      </c>
      <c r="B836" t="s">
        <v>2011</v>
      </c>
      <c r="C836" t="s">
        <v>2021</v>
      </c>
      <c r="D836">
        <f>C836-B836</f>
        <v>10</v>
      </c>
      <c r="E836" s="32">
        <v>82162</v>
      </c>
      <c r="F836" s="8">
        <v>57</v>
      </c>
    </row>
    <row r="837" spans="1:6" hidden="1" x14ac:dyDescent="0.35">
      <c r="A837" s="8" t="s">
        <v>1723</v>
      </c>
      <c r="B837" t="s">
        <v>2019</v>
      </c>
      <c r="C837" t="s">
        <v>21</v>
      </c>
      <c r="E837" s="32">
        <v>78938</v>
      </c>
      <c r="F837" s="8">
        <v>56</v>
      </c>
    </row>
    <row r="838" spans="1:6" hidden="1" x14ac:dyDescent="0.35">
      <c r="A838" s="8" t="s">
        <v>1725</v>
      </c>
      <c r="B838" t="s">
        <v>2009</v>
      </c>
      <c r="C838" t="s">
        <v>21</v>
      </c>
      <c r="E838" s="32">
        <v>96313</v>
      </c>
      <c r="F838" s="8">
        <v>59</v>
      </c>
    </row>
    <row r="839" spans="1:6" hidden="1" x14ac:dyDescent="0.35">
      <c r="A839" s="8" t="s">
        <v>1727</v>
      </c>
      <c r="B839" t="s">
        <v>2011</v>
      </c>
      <c r="C839" t="s">
        <v>21</v>
      </c>
      <c r="E839" s="32">
        <v>153767</v>
      </c>
      <c r="F839" s="8">
        <v>45</v>
      </c>
    </row>
    <row r="840" spans="1:6" hidden="1" x14ac:dyDescent="0.35">
      <c r="A840" s="8" t="s">
        <v>1728</v>
      </c>
      <c r="B840" t="s">
        <v>2016</v>
      </c>
      <c r="C840" t="s">
        <v>21</v>
      </c>
      <c r="E840" s="32">
        <v>103423</v>
      </c>
      <c r="F840" s="8">
        <v>42</v>
      </c>
    </row>
    <row r="841" spans="1:6" hidden="1" x14ac:dyDescent="0.35">
      <c r="A841" s="8" t="s">
        <v>1730</v>
      </c>
      <c r="B841" t="s">
        <v>2022</v>
      </c>
      <c r="C841" t="s">
        <v>21</v>
      </c>
      <c r="E841" s="32">
        <v>86464</v>
      </c>
      <c r="F841" s="8">
        <v>25</v>
      </c>
    </row>
    <row r="842" spans="1:6" hidden="1" x14ac:dyDescent="0.35">
      <c r="A842" s="8" t="s">
        <v>1732</v>
      </c>
      <c r="B842" t="s">
        <v>2019</v>
      </c>
      <c r="C842" t="s">
        <v>21</v>
      </c>
      <c r="E842" s="32">
        <v>80516</v>
      </c>
      <c r="F842" s="8">
        <v>29</v>
      </c>
    </row>
    <row r="843" spans="1:6" hidden="1" x14ac:dyDescent="0.35">
      <c r="A843" s="8" t="s">
        <v>1734</v>
      </c>
      <c r="B843" t="s">
        <v>2014</v>
      </c>
      <c r="C843" t="s">
        <v>21</v>
      </c>
      <c r="E843" s="32">
        <v>105390</v>
      </c>
      <c r="F843" s="8">
        <v>33</v>
      </c>
    </row>
    <row r="844" spans="1:6" hidden="1" x14ac:dyDescent="0.35">
      <c r="A844" s="8" t="s">
        <v>1736</v>
      </c>
      <c r="B844" t="s">
        <v>2022</v>
      </c>
      <c r="C844" t="s">
        <v>21</v>
      </c>
      <c r="E844" s="32">
        <v>83418</v>
      </c>
      <c r="F844" s="8">
        <v>50</v>
      </c>
    </row>
    <row r="845" spans="1:6" hidden="1" x14ac:dyDescent="0.35">
      <c r="A845" s="8" t="s">
        <v>1738</v>
      </c>
      <c r="B845" t="s">
        <v>2018</v>
      </c>
      <c r="C845" t="s">
        <v>21</v>
      </c>
      <c r="E845" s="32">
        <v>66660</v>
      </c>
      <c r="F845" s="8">
        <v>45</v>
      </c>
    </row>
    <row r="846" spans="1:6" hidden="1" x14ac:dyDescent="0.35">
      <c r="A846" s="8" t="s">
        <v>1739</v>
      </c>
      <c r="B846" t="s">
        <v>2016</v>
      </c>
      <c r="C846" t="s">
        <v>21</v>
      </c>
      <c r="E846" s="32">
        <v>101985</v>
      </c>
      <c r="F846" s="8">
        <v>59</v>
      </c>
    </row>
    <row r="847" spans="1:6" hidden="1" x14ac:dyDescent="0.35">
      <c r="A847" s="8" t="s">
        <v>1741</v>
      </c>
      <c r="B847" t="s">
        <v>2019</v>
      </c>
      <c r="C847" t="s">
        <v>21</v>
      </c>
      <c r="E847" s="32">
        <v>199504</v>
      </c>
      <c r="F847" s="8">
        <v>29</v>
      </c>
    </row>
    <row r="848" spans="1:6" x14ac:dyDescent="0.35">
      <c r="A848" s="8" t="s">
        <v>1095</v>
      </c>
      <c r="B848" t="s">
        <v>2002</v>
      </c>
      <c r="C848" t="s">
        <v>2012</v>
      </c>
      <c r="D848">
        <f>C848-B848</f>
        <v>10</v>
      </c>
      <c r="E848" s="32">
        <v>147752</v>
      </c>
      <c r="F848" s="8">
        <v>52</v>
      </c>
    </row>
    <row r="849" spans="1:6" hidden="1" x14ac:dyDescent="0.35">
      <c r="A849" s="8" t="s">
        <v>1744</v>
      </c>
      <c r="B849" t="s">
        <v>2015</v>
      </c>
      <c r="C849" t="s">
        <v>21</v>
      </c>
      <c r="E849" s="32">
        <v>41728</v>
      </c>
      <c r="F849" s="8">
        <v>58</v>
      </c>
    </row>
    <row r="850" spans="1:6" hidden="1" x14ac:dyDescent="0.35">
      <c r="A850" s="8" t="s">
        <v>67</v>
      </c>
      <c r="B850" t="s">
        <v>2012</v>
      </c>
      <c r="C850" t="s">
        <v>21</v>
      </c>
      <c r="E850" s="32">
        <v>94422</v>
      </c>
      <c r="F850" s="8">
        <v>62</v>
      </c>
    </row>
    <row r="851" spans="1:6" hidden="1" x14ac:dyDescent="0.35">
      <c r="A851" s="8" t="s">
        <v>1746</v>
      </c>
      <c r="B851" t="s">
        <v>2016</v>
      </c>
      <c r="C851" t="s">
        <v>21</v>
      </c>
      <c r="E851" s="32">
        <v>191026</v>
      </c>
      <c r="F851" s="8">
        <v>31</v>
      </c>
    </row>
    <row r="852" spans="1:6" hidden="1" x14ac:dyDescent="0.35">
      <c r="A852" s="8" t="s">
        <v>1748</v>
      </c>
      <c r="B852" t="s">
        <v>2011</v>
      </c>
      <c r="C852" t="s">
        <v>21</v>
      </c>
      <c r="E852" s="32">
        <v>186725</v>
      </c>
      <c r="F852" s="8">
        <v>42</v>
      </c>
    </row>
    <row r="853" spans="1:6" hidden="1" x14ac:dyDescent="0.35">
      <c r="A853" s="8" t="s">
        <v>1750</v>
      </c>
      <c r="B853" t="s">
        <v>2010</v>
      </c>
      <c r="C853" t="s">
        <v>21</v>
      </c>
      <c r="E853" s="32">
        <v>52800</v>
      </c>
      <c r="F853" s="8">
        <v>56</v>
      </c>
    </row>
    <row r="854" spans="1:6" hidden="1" x14ac:dyDescent="0.35">
      <c r="A854" s="8" t="s">
        <v>1752</v>
      </c>
      <c r="B854" t="s">
        <v>2011</v>
      </c>
      <c r="C854" t="s">
        <v>21</v>
      </c>
      <c r="E854" s="32">
        <v>113982</v>
      </c>
      <c r="F854" s="8">
        <v>54</v>
      </c>
    </row>
    <row r="855" spans="1:6" hidden="1" x14ac:dyDescent="0.35">
      <c r="A855" s="8" t="s">
        <v>1754</v>
      </c>
      <c r="B855" t="s">
        <v>2022</v>
      </c>
      <c r="C855" t="s">
        <v>21</v>
      </c>
      <c r="E855" s="32">
        <v>56239</v>
      </c>
      <c r="F855" s="8">
        <v>54</v>
      </c>
    </row>
    <row r="856" spans="1:6" hidden="1" x14ac:dyDescent="0.35">
      <c r="A856" s="8" t="s">
        <v>1755</v>
      </c>
      <c r="B856" t="s">
        <v>2022</v>
      </c>
      <c r="C856" t="s">
        <v>21</v>
      </c>
      <c r="E856" s="32">
        <v>44732</v>
      </c>
      <c r="F856" s="8">
        <v>26</v>
      </c>
    </row>
    <row r="857" spans="1:6" hidden="1" x14ac:dyDescent="0.35">
      <c r="A857" s="8" t="s">
        <v>1756</v>
      </c>
      <c r="B857" t="s">
        <v>2015</v>
      </c>
      <c r="C857" t="s">
        <v>21</v>
      </c>
      <c r="E857" s="32">
        <v>153961</v>
      </c>
      <c r="F857" s="8">
        <v>49</v>
      </c>
    </row>
    <row r="858" spans="1:6" hidden="1" x14ac:dyDescent="0.35">
      <c r="A858" s="8" t="s">
        <v>1757</v>
      </c>
      <c r="B858" t="s">
        <v>2007</v>
      </c>
      <c r="C858" t="s">
        <v>21</v>
      </c>
      <c r="E858" s="32">
        <v>68337</v>
      </c>
      <c r="F858" s="8">
        <v>45</v>
      </c>
    </row>
    <row r="859" spans="1:6" hidden="1" x14ac:dyDescent="0.35">
      <c r="A859" s="8" t="s">
        <v>1758</v>
      </c>
      <c r="B859" t="s">
        <v>2011</v>
      </c>
      <c r="C859" t="s">
        <v>21</v>
      </c>
      <c r="E859" s="32">
        <v>145093</v>
      </c>
      <c r="F859" s="8">
        <v>45</v>
      </c>
    </row>
    <row r="860" spans="1:6" hidden="1" x14ac:dyDescent="0.35">
      <c r="A860" s="8" t="s">
        <v>1760</v>
      </c>
      <c r="B860" t="s">
        <v>2022</v>
      </c>
      <c r="C860" t="s">
        <v>21</v>
      </c>
      <c r="E860" s="32">
        <v>74170</v>
      </c>
      <c r="F860" s="8">
        <v>26</v>
      </c>
    </row>
    <row r="861" spans="1:6" hidden="1" x14ac:dyDescent="0.35">
      <c r="A861" s="8" t="s">
        <v>1762</v>
      </c>
      <c r="B861" t="s">
        <v>1997</v>
      </c>
      <c r="C861" t="s">
        <v>21</v>
      </c>
      <c r="E861" s="32">
        <v>62605</v>
      </c>
      <c r="F861" s="8">
        <v>59</v>
      </c>
    </row>
    <row r="862" spans="1:6" hidden="1" x14ac:dyDescent="0.35">
      <c r="A862" s="8" t="s">
        <v>1763</v>
      </c>
      <c r="B862" t="s">
        <v>2021</v>
      </c>
      <c r="C862" t="s">
        <v>21</v>
      </c>
      <c r="E862" s="32">
        <v>107195</v>
      </c>
      <c r="F862" s="8">
        <v>51</v>
      </c>
    </row>
    <row r="863" spans="1:6" hidden="1" x14ac:dyDescent="0.35">
      <c r="A863" s="8" t="s">
        <v>1764</v>
      </c>
      <c r="B863" t="s">
        <v>2019</v>
      </c>
      <c r="C863" t="s">
        <v>21</v>
      </c>
      <c r="E863" s="32">
        <v>127422</v>
      </c>
      <c r="F863" s="8">
        <v>45</v>
      </c>
    </row>
    <row r="864" spans="1:6" hidden="1" x14ac:dyDescent="0.35">
      <c r="A864" s="8" t="s">
        <v>1766</v>
      </c>
      <c r="B864" t="s">
        <v>2018</v>
      </c>
      <c r="C864" t="s">
        <v>21</v>
      </c>
      <c r="E864" s="32">
        <v>161269</v>
      </c>
      <c r="F864" s="8">
        <v>35</v>
      </c>
    </row>
    <row r="865" spans="1:6" hidden="1" x14ac:dyDescent="0.35">
      <c r="A865" s="8" t="s">
        <v>1768</v>
      </c>
      <c r="B865" t="s">
        <v>2015</v>
      </c>
      <c r="C865" t="s">
        <v>21</v>
      </c>
      <c r="E865" s="32">
        <v>203445</v>
      </c>
      <c r="F865" s="8">
        <v>32</v>
      </c>
    </row>
    <row r="866" spans="1:6" hidden="1" x14ac:dyDescent="0.35">
      <c r="A866" s="8" t="s">
        <v>1769</v>
      </c>
      <c r="B866" t="s">
        <v>2012</v>
      </c>
      <c r="C866" t="s">
        <v>21</v>
      </c>
      <c r="E866" s="32">
        <v>131353</v>
      </c>
      <c r="F866" s="8">
        <v>37</v>
      </c>
    </row>
    <row r="867" spans="1:6" hidden="1" x14ac:dyDescent="0.35">
      <c r="A867" s="8" t="s">
        <v>1771</v>
      </c>
      <c r="B867" t="s">
        <v>2011</v>
      </c>
      <c r="C867" t="s">
        <v>21</v>
      </c>
      <c r="E867" s="32">
        <v>88182</v>
      </c>
      <c r="F867" s="8">
        <v>45</v>
      </c>
    </row>
    <row r="868" spans="1:6" hidden="1" x14ac:dyDescent="0.35">
      <c r="A868" s="8" t="s">
        <v>1772</v>
      </c>
      <c r="B868" t="s">
        <v>2020</v>
      </c>
      <c r="C868" t="s">
        <v>21</v>
      </c>
      <c r="E868" s="32">
        <v>75780</v>
      </c>
      <c r="F868" s="8">
        <v>61</v>
      </c>
    </row>
    <row r="869" spans="1:6" hidden="1" x14ac:dyDescent="0.35">
      <c r="A869" s="8" t="s">
        <v>1774</v>
      </c>
      <c r="B869" t="s">
        <v>2020</v>
      </c>
      <c r="C869" t="s">
        <v>21</v>
      </c>
      <c r="E869" s="32">
        <v>52621</v>
      </c>
      <c r="F869" s="8">
        <v>45</v>
      </c>
    </row>
    <row r="870" spans="1:6" x14ac:dyDescent="0.35">
      <c r="A870" s="8" t="s">
        <v>1912</v>
      </c>
      <c r="B870" t="s">
        <v>1995</v>
      </c>
      <c r="C870" t="s">
        <v>2005</v>
      </c>
      <c r="D870">
        <f>C870-B870</f>
        <v>10</v>
      </c>
      <c r="E870" s="32">
        <v>162978</v>
      </c>
      <c r="F870" s="8">
        <v>60</v>
      </c>
    </row>
    <row r="871" spans="1:6" hidden="1" x14ac:dyDescent="0.35">
      <c r="A871" s="8" t="s">
        <v>1778</v>
      </c>
      <c r="B871" t="s">
        <v>2018</v>
      </c>
      <c r="C871" t="s">
        <v>21</v>
      </c>
      <c r="E871" s="32">
        <v>92058</v>
      </c>
      <c r="F871" s="8">
        <v>30</v>
      </c>
    </row>
    <row r="872" spans="1:6" hidden="1" x14ac:dyDescent="0.35">
      <c r="A872" s="8" t="s">
        <v>1780</v>
      </c>
      <c r="B872" t="s">
        <v>2020</v>
      </c>
      <c r="C872" t="s">
        <v>21</v>
      </c>
      <c r="E872" s="32">
        <v>67114</v>
      </c>
      <c r="F872" s="8">
        <v>64</v>
      </c>
    </row>
    <row r="873" spans="1:6" hidden="1" x14ac:dyDescent="0.35">
      <c r="A873" s="8" t="s">
        <v>1782</v>
      </c>
      <c r="B873" t="s">
        <v>2021</v>
      </c>
      <c r="C873" t="s">
        <v>21</v>
      </c>
      <c r="E873" s="32">
        <v>56565</v>
      </c>
      <c r="F873" s="8">
        <v>25</v>
      </c>
    </row>
    <row r="874" spans="1:6" hidden="1" x14ac:dyDescent="0.35">
      <c r="A874" s="8" t="s">
        <v>1783</v>
      </c>
      <c r="B874" t="s">
        <v>2012</v>
      </c>
      <c r="C874" t="s">
        <v>21</v>
      </c>
      <c r="E874" s="32">
        <v>64937</v>
      </c>
      <c r="F874" s="8">
        <v>61</v>
      </c>
    </row>
    <row r="875" spans="1:6" hidden="1" x14ac:dyDescent="0.35">
      <c r="A875" s="8" t="s">
        <v>1785</v>
      </c>
      <c r="B875" t="s">
        <v>2007</v>
      </c>
      <c r="C875" t="s">
        <v>21</v>
      </c>
      <c r="E875" s="32">
        <v>127626</v>
      </c>
      <c r="F875" s="8">
        <v>65</v>
      </c>
    </row>
    <row r="876" spans="1:6" hidden="1" x14ac:dyDescent="0.35">
      <c r="A876" s="8" t="s">
        <v>1786</v>
      </c>
      <c r="B876" t="s">
        <v>2005</v>
      </c>
      <c r="C876" t="s">
        <v>21</v>
      </c>
      <c r="E876" s="32">
        <v>88478</v>
      </c>
      <c r="F876" s="8">
        <v>61</v>
      </c>
    </row>
    <row r="877" spans="1:6" hidden="1" x14ac:dyDescent="0.35">
      <c r="A877" s="8" t="s">
        <v>1788</v>
      </c>
      <c r="B877" t="s">
        <v>2015</v>
      </c>
      <c r="C877" t="s">
        <v>21</v>
      </c>
      <c r="E877" s="32">
        <v>91679</v>
      </c>
      <c r="F877" s="8">
        <v>48</v>
      </c>
    </row>
    <row r="878" spans="1:6" hidden="1" x14ac:dyDescent="0.35">
      <c r="A878" s="8" t="s">
        <v>140</v>
      </c>
      <c r="B878" t="s">
        <v>1993</v>
      </c>
      <c r="C878" t="s">
        <v>21</v>
      </c>
      <c r="E878" s="32">
        <v>199848</v>
      </c>
      <c r="F878" s="8">
        <v>58</v>
      </c>
    </row>
    <row r="879" spans="1:6" hidden="1" x14ac:dyDescent="0.35">
      <c r="A879" s="8" t="s">
        <v>1789</v>
      </c>
      <c r="B879" t="s">
        <v>2019</v>
      </c>
      <c r="C879" t="s">
        <v>21</v>
      </c>
      <c r="E879" s="32">
        <v>61944</v>
      </c>
      <c r="F879" s="8">
        <v>34</v>
      </c>
    </row>
    <row r="880" spans="1:6" hidden="1" x14ac:dyDescent="0.35">
      <c r="A880" s="8" t="s">
        <v>1791</v>
      </c>
      <c r="B880" t="s">
        <v>2018</v>
      </c>
      <c r="C880" t="s">
        <v>21</v>
      </c>
      <c r="E880" s="32">
        <v>154624</v>
      </c>
      <c r="F880" s="8">
        <v>30</v>
      </c>
    </row>
    <row r="881" spans="1:6" hidden="1" x14ac:dyDescent="0.35">
      <c r="A881" s="8" t="s">
        <v>1793</v>
      </c>
      <c r="B881" t="s">
        <v>2010</v>
      </c>
      <c r="C881" t="s">
        <v>21</v>
      </c>
      <c r="E881" s="32">
        <v>79447</v>
      </c>
      <c r="F881" s="8">
        <v>50</v>
      </c>
    </row>
    <row r="882" spans="1:6" hidden="1" x14ac:dyDescent="0.35">
      <c r="A882" s="8" t="s">
        <v>1794</v>
      </c>
      <c r="B882" t="s">
        <v>1999</v>
      </c>
      <c r="C882" t="s">
        <v>21</v>
      </c>
      <c r="E882" s="32">
        <v>71111</v>
      </c>
      <c r="F882" s="8">
        <v>51</v>
      </c>
    </row>
    <row r="883" spans="1:6" hidden="1" x14ac:dyDescent="0.35">
      <c r="A883" s="8" t="s">
        <v>1796</v>
      </c>
      <c r="B883" t="s">
        <v>2015</v>
      </c>
      <c r="C883" t="s">
        <v>21</v>
      </c>
      <c r="E883" s="32">
        <v>159538</v>
      </c>
      <c r="F883" s="8">
        <v>53</v>
      </c>
    </row>
    <row r="884" spans="1:6" hidden="1" x14ac:dyDescent="0.35">
      <c r="A884" s="8" t="s">
        <v>1797</v>
      </c>
      <c r="B884" t="s">
        <v>2019</v>
      </c>
      <c r="C884" t="s">
        <v>21</v>
      </c>
      <c r="E884" s="32">
        <v>111404</v>
      </c>
      <c r="F884" s="8">
        <v>47</v>
      </c>
    </row>
    <row r="885" spans="1:6" hidden="1" x14ac:dyDescent="0.35">
      <c r="A885" s="8" t="s">
        <v>1799</v>
      </c>
      <c r="B885" t="s">
        <v>2021</v>
      </c>
      <c r="C885" t="s">
        <v>21</v>
      </c>
      <c r="E885" s="32">
        <v>172007</v>
      </c>
      <c r="F885" s="8">
        <v>25</v>
      </c>
    </row>
    <row r="886" spans="1:6" hidden="1" x14ac:dyDescent="0.35">
      <c r="A886" s="8" t="s">
        <v>1801</v>
      </c>
      <c r="B886" t="s">
        <v>2012</v>
      </c>
      <c r="C886" t="s">
        <v>21</v>
      </c>
      <c r="E886" s="32">
        <v>219474</v>
      </c>
      <c r="F886" s="8">
        <v>37</v>
      </c>
    </row>
    <row r="887" spans="1:6" hidden="1" x14ac:dyDescent="0.35">
      <c r="A887" s="8" t="s">
        <v>1803</v>
      </c>
      <c r="B887" t="s">
        <v>2020</v>
      </c>
      <c r="C887" t="s">
        <v>21</v>
      </c>
      <c r="E887" s="32">
        <v>174415</v>
      </c>
      <c r="F887" s="8">
        <v>41</v>
      </c>
    </row>
    <row r="888" spans="1:6" hidden="1" x14ac:dyDescent="0.35">
      <c r="A888" s="8" t="s">
        <v>1805</v>
      </c>
      <c r="B888" t="s">
        <v>2022</v>
      </c>
      <c r="C888" t="s">
        <v>21</v>
      </c>
      <c r="E888" s="32">
        <v>90333</v>
      </c>
      <c r="F888" s="8">
        <v>36</v>
      </c>
    </row>
    <row r="889" spans="1:6" hidden="1" x14ac:dyDescent="0.35">
      <c r="A889" s="8" t="s">
        <v>1807</v>
      </c>
      <c r="B889" t="s">
        <v>2022</v>
      </c>
      <c r="C889" t="s">
        <v>21</v>
      </c>
      <c r="E889" s="32">
        <v>67299</v>
      </c>
      <c r="F889" s="8">
        <v>25</v>
      </c>
    </row>
    <row r="890" spans="1:6" hidden="1" x14ac:dyDescent="0.35">
      <c r="A890" s="8" t="s">
        <v>1808</v>
      </c>
      <c r="B890" t="s">
        <v>2006</v>
      </c>
      <c r="C890" t="s">
        <v>21</v>
      </c>
      <c r="E890" s="32">
        <v>45286</v>
      </c>
      <c r="F890" s="8">
        <v>52</v>
      </c>
    </row>
    <row r="891" spans="1:6" hidden="1" x14ac:dyDescent="0.35">
      <c r="A891" s="8" t="s">
        <v>1809</v>
      </c>
      <c r="B891" t="s">
        <v>2008</v>
      </c>
      <c r="C891" t="s">
        <v>21</v>
      </c>
      <c r="E891" s="32">
        <v>194723</v>
      </c>
      <c r="F891" s="8">
        <v>48</v>
      </c>
    </row>
    <row r="892" spans="1:6" x14ac:dyDescent="0.35">
      <c r="A892" s="8" t="s">
        <v>579</v>
      </c>
      <c r="B892" t="s">
        <v>2008</v>
      </c>
      <c r="C892" t="s">
        <v>2019</v>
      </c>
      <c r="D892">
        <f>C892-B892</f>
        <v>11</v>
      </c>
      <c r="E892" s="32">
        <v>52310</v>
      </c>
      <c r="F892" s="8">
        <v>49</v>
      </c>
    </row>
    <row r="893" spans="1:6" hidden="1" x14ac:dyDescent="0.35">
      <c r="A893" s="8" t="s">
        <v>1811</v>
      </c>
      <c r="B893" t="s">
        <v>2015</v>
      </c>
      <c r="C893" t="s">
        <v>21</v>
      </c>
      <c r="E893" s="32">
        <v>45295</v>
      </c>
      <c r="F893" s="8">
        <v>62</v>
      </c>
    </row>
    <row r="894" spans="1:6" hidden="1" x14ac:dyDescent="0.35">
      <c r="A894" s="8" t="s">
        <v>1812</v>
      </c>
      <c r="B894" t="s">
        <v>2011</v>
      </c>
      <c r="C894" t="s">
        <v>21</v>
      </c>
      <c r="E894" s="32">
        <v>61310</v>
      </c>
      <c r="F894" s="8">
        <v>36</v>
      </c>
    </row>
    <row r="895" spans="1:6" hidden="1" x14ac:dyDescent="0.35">
      <c r="A895" s="8" t="s">
        <v>1621</v>
      </c>
      <c r="B895" t="s">
        <v>2017</v>
      </c>
      <c r="C895" t="s">
        <v>21</v>
      </c>
      <c r="E895" s="32">
        <v>87851</v>
      </c>
      <c r="F895" s="8">
        <v>55</v>
      </c>
    </row>
    <row r="896" spans="1:6" hidden="1" x14ac:dyDescent="0.35">
      <c r="A896" s="8" t="s">
        <v>1813</v>
      </c>
      <c r="B896" t="s">
        <v>2019</v>
      </c>
      <c r="C896" t="s">
        <v>21</v>
      </c>
      <c r="E896" s="32">
        <v>47913</v>
      </c>
      <c r="F896" s="8">
        <v>31</v>
      </c>
    </row>
    <row r="897" spans="1:6" x14ac:dyDescent="0.35">
      <c r="A897" s="8" t="s">
        <v>1065</v>
      </c>
      <c r="B897" t="s">
        <v>2009</v>
      </c>
      <c r="C897" t="s">
        <v>2020</v>
      </c>
      <c r="D897">
        <f>C897-B897</f>
        <v>11</v>
      </c>
      <c r="E897" s="32">
        <v>181801</v>
      </c>
      <c r="F897" s="8">
        <v>53</v>
      </c>
    </row>
    <row r="898" spans="1:6" hidden="1" x14ac:dyDescent="0.35">
      <c r="A898" s="8" t="s">
        <v>1817</v>
      </c>
      <c r="B898" t="s">
        <v>2022</v>
      </c>
      <c r="C898" t="s">
        <v>21</v>
      </c>
      <c r="E898" s="32">
        <v>133400</v>
      </c>
      <c r="F898" s="8">
        <v>27</v>
      </c>
    </row>
    <row r="899" spans="1:6" hidden="1" x14ac:dyDescent="0.35">
      <c r="A899" s="8" t="s">
        <v>1818</v>
      </c>
      <c r="B899" t="s">
        <v>2021</v>
      </c>
      <c r="C899" t="s">
        <v>21</v>
      </c>
      <c r="E899" s="32">
        <v>90535</v>
      </c>
      <c r="F899" s="8">
        <v>39</v>
      </c>
    </row>
    <row r="900" spans="1:6" hidden="1" x14ac:dyDescent="0.35">
      <c r="A900" s="8" t="s">
        <v>1820</v>
      </c>
      <c r="B900" t="s">
        <v>2007</v>
      </c>
      <c r="C900" t="s">
        <v>21</v>
      </c>
      <c r="E900" s="32">
        <v>93343</v>
      </c>
      <c r="F900" s="8">
        <v>55</v>
      </c>
    </row>
    <row r="901" spans="1:6" hidden="1" x14ac:dyDescent="0.35">
      <c r="A901" s="8" t="s">
        <v>1821</v>
      </c>
      <c r="B901" t="s">
        <v>2007</v>
      </c>
      <c r="C901" t="s">
        <v>21</v>
      </c>
      <c r="E901" s="32">
        <v>63705</v>
      </c>
      <c r="F901" s="8">
        <v>44</v>
      </c>
    </row>
    <row r="902" spans="1:6" hidden="1" x14ac:dyDescent="0.35">
      <c r="A902" s="8" t="s">
        <v>1822</v>
      </c>
      <c r="B902" t="s">
        <v>2001</v>
      </c>
      <c r="C902" t="s">
        <v>21</v>
      </c>
      <c r="E902" s="32">
        <v>258081</v>
      </c>
      <c r="F902" s="8">
        <v>48</v>
      </c>
    </row>
    <row r="903" spans="1:6" hidden="1" x14ac:dyDescent="0.35">
      <c r="A903" s="8" t="s">
        <v>392</v>
      </c>
      <c r="B903" t="s">
        <v>2021</v>
      </c>
      <c r="C903" t="s">
        <v>21</v>
      </c>
      <c r="E903" s="32">
        <v>54654</v>
      </c>
      <c r="F903" s="8">
        <v>48</v>
      </c>
    </row>
    <row r="904" spans="1:6" hidden="1" x14ac:dyDescent="0.35">
      <c r="A904" s="8" t="s">
        <v>1825</v>
      </c>
      <c r="B904" t="s">
        <v>1999</v>
      </c>
      <c r="C904" t="s">
        <v>21</v>
      </c>
      <c r="E904" s="32">
        <v>58006</v>
      </c>
      <c r="F904" s="8">
        <v>54</v>
      </c>
    </row>
    <row r="905" spans="1:6" hidden="1" x14ac:dyDescent="0.35">
      <c r="A905" s="8" t="s">
        <v>985</v>
      </c>
      <c r="B905" t="s">
        <v>2012</v>
      </c>
      <c r="C905" t="s">
        <v>21</v>
      </c>
      <c r="E905" s="32">
        <v>150034</v>
      </c>
      <c r="F905" s="8">
        <v>42</v>
      </c>
    </row>
    <row r="906" spans="1:6" hidden="1" x14ac:dyDescent="0.35">
      <c r="A906" s="8" t="s">
        <v>1826</v>
      </c>
      <c r="B906" t="s">
        <v>2008</v>
      </c>
      <c r="C906" t="s">
        <v>21</v>
      </c>
      <c r="E906" s="32">
        <v>198562</v>
      </c>
      <c r="F906" s="8">
        <v>38</v>
      </c>
    </row>
    <row r="907" spans="1:6" x14ac:dyDescent="0.35">
      <c r="A907" s="8" t="s">
        <v>1827</v>
      </c>
      <c r="B907" t="s">
        <v>2010</v>
      </c>
      <c r="C907" t="s">
        <v>2022</v>
      </c>
      <c r="D907">
        <f>C907-B907</f>
        <v>12</v>
      </c>
      <c r="E907" s="32">
        <v>62411</v>
      </c>
      <c r="F907" s="8">
        <v>40</v>
      </c>
    </row>
    <row r="908" spans="1:6" hidden="1" x14ac:dyDescent="0.35">
      <c r="A908" s="8" t="s">
        <v>1828</v>
      </c>
      <c r="B908" t="s">
        <v>1993</v>
      </c>
      <c r="C908" t="s">
        <v>21</v>
      </c>
      <c r="E908" s="32">
        <v>111299</v>
      </c>
      <c r="F908" s="8">
        <v>57</v>
      </c>
    </row>
    <row r="909" spans="1:6" hidden="1" x14ac:dyDescent="0.35">
      <c r="A909" s="8" t="s">
        <v>409</v>
      </c>
      <c r="B909" t="s">
        <v>2020</v>
      </c>
      <c r="C909" t="s">
        <v>21</v>
      </c>
      <c r="E909" s="32">
        <v>41545</v>
      </c>
      <c r="F909" s="8">
        <v>43</v>
      </c>
    </row>
    <row r="910" spans="1:6" x14ac:dyDescent="0.35">
      <c r="A910" s="8" t="s">
        <v>510</v>
      </c>
      <c r="B910" t="s">
        <v>2009</v>
      </c>
      <c r="C910" t="s">
        <v>2022</v>
      </c>
      <c r="D910">
        <f>C910-B910</f>
        <v>13</v>
      </c>
      <c r="E910" s="32">
        <v>92753</v>
      </c>
      <c r="F910" s="8">
        <v>26</v>
      </c>
    </row>
    <row r="911" spans="1:6" hidden="1" x14ac:dyDescent="0.35">
      <c r="A911" s="8" t="s">
        <v>1830</v>
      </c>
      <c r="B911" t="s">
        <v>2003</v>
      </c>
      <c r="C911" t="s">
        <v>21</v>
      </c>
      <c r="E911" s="32">
        <v>117545</v>
      </c>
      <c r="F911" s="8">
        <v>44</v>
      </c>
    </row>
    <row r="912" spans="1:6" hidden="1" x14ac:dyDescent="0.35">
      <c r="A912" s="8" t="s">
        <v>1832</v>
      </c>
      <c r="B912" t="s">
        <v>2013</v>
      </c>
      <c r="C912" t="s">
        <v>21</v>
      </c>
      <c r="E912" s="32">
        <v>117226</v>
      </c>
      <c r="F912" s="8">
        <v>50</v>
      </c>
    </row>
    <row r="913" spans="1:6" hidden="1" x14ac:dyDescent="0.35">
      <c r="A913" s="8" t="s">
        <v>1834</v>
      </c>
      <c r="B913" t="s">
        <v>2020</v>
      </c>
      <c r="C913" t="s">
        <v>21</v>
      </c>
      <c r="E913" s="32">
        <v>55767</v>
      </c>
      <c r="F913" s="8">
        <v>26</v>
      </c>
    </row>
    <row r="914" spans="1:6" hidden="1" x14ac:dyDescent="0.35">
      <c r="A914" s="8" t="s">
        <v>1836</v>
      </c>
      <c r="B914" t="s">
        <v>2017</v>
      </c>
      <c r="C914" t="s">
        <v>21</v>
      </c>
      <c r="E914" s="32">
        <v>60930</v>
      </c>
      <c r="F914" s="8">
        <v>29</v>
      </c>
    </row>
    <row r="915" spans="1:6" hidden="1" x14ac:dyDescent="0.35">
      <c r="A915" s="8" t="s">
        <v>1838</v>
      </c>
      <c r="B915" t="s">
        <v>2019</v>
      </c>
      <c r="C915" t="s">
        <v>21</v>
      </c>
      <c r="E915" s="32">
        <v>154973</v>
      </c>
      <c r="F915" s="8">
        <v>27</v>
      </c>
    </row>
    <row r="916" spans="1:6" hidden="1" x14ac:dyDescent="0.35">
      <c r="A916" s="8" t="s">
        <v>1840</v>
      </c>
      <c r="B916" t="s">
        <v>2018</v>
      </c>
      <c r="C916" t="s">
        <v>21</v>
      </c>
      <c r="E916" s="32">
        <v>69332</v>
      </c>
      <c r="F916" s="8">
        <v>33</v>
      </c>
    </row>
    <row r="917" spans="1:6" hidden="1" x14ac:dyDescent="0.35">
      <c r="A917" s="8" t="s">
        <v>1842</v>
      </c>
      <c r="B917" t="s">
        <v>2002</v>
      </c>
      <c r="C917" t="s">
        <v>21</v>
      </c>
      <c r="E917" s="32">
        <v>119699</v>
      </c>
      <c r="F917" s="8">
        <v>59</v>
      </c>
    </row>
    <row r="918" spans="1:6" hidden="1" x14ac:dyDescent="0.35">
      <c r="A918" s="8" t="s">
        <v>1844</v>
      </c>
      <c r="B918" t="s">
        <v>2021</v>
      </c>
      <c r="C918" t="s">
        <v>21</v>
      </c>
      <c r="E918" s="32">
        <v>198176</v>
      </c>
      <c r="F918" s="8">
        <v>40</v>
      </c>
    </row>
    <row r="919" spans="1:6" hidden="1" x14ac:dyDescent="0.35">
      <c r="A919" s="8" t="s">
        <v>1846</v>
      </c>
      <c r="B919" t="s">
        <v>2013</v>
      </c>
      <c r="C919" t="s">
        <v>21</v>
      </c>
      <c r="E919" s="32">
        <v>58586</v>
      </c>
      <c r="F919" s="8">
        <v>45</v>
      </c>
    </row>
    <row r="920" spans="1:6" hidden="1" x14ac:dyDescent="0.35">
      <c r="A920" s="8" t="s">
        <v>1848</v>
      </c>
      <c r="B920" t="s">
        <v>2012</v>
      </c>
      <c r="C920" t="s">
        <v>21</v>
      </c>
      <c r="E920" s="32">
        <v>74010</v>
      </c>
      <c r="F920" s="8">
        <v>38</v>
      </c>
    </row>
    <row r="921" spans="1:6" hidden="1" x14ac:dyDescent="0.35">
      <c r="A921" s="8" t="s">
        <v>1850</v>
      </c>
      <c r="B921" t="s">
        <v>2021</v>
      </c>
      <c r="C921" t="s">
        <v>21</v>
      </c>
      <c r="E921" s="32">
        <v>96598</v>
      </c>
      <c r="F921" s="8">
        <v>32</v>
      </c>
    </row>
    <row r="922" spans="1:6" hidden="1" x14ac:dyDescent="0.35">
      <c r="A922" s="8" t="s">
        <v>1851</v>
      </c>
      <c r="B922" t="s">
        <v>2004</v>
      </c>
      <c r="C922" t="s">
        <v>21</v>
      </c>
      <c r="E922" s="32">
        <v>106444</v>
      </c>
      <c r="F922" s="8">
        <v>64</v>
      </c>
    </row>
    <row r="923" spans="1:6" hidden="1" x14ac:dyDescent="0.35">
      <c r="A923" s="8" t="s">
        <v>1853</v>
      </c>
      <c r="B923" t="s">
        <v>2018</v>
      </c>
      <c r="C923" t="s">
        <v>21</v>
      </c>
      <c r="E923" s="32">
        <v>156931</v>
      </c>
      <c r="F923" s="8">
        <v>31</v>
      </c>
    </row>
    <row r="924" spans="1:6" hidden="1" x14ac:dyDescent="0.35">
      <c r="A924" s="8" t="s">
        <v>1855</v>
      </c>
      <c r="B924" t="s">
        <v>2015</v>
      </c>
      <c r="C924" t="s">
        <v>21</v>
      </c>
      <c r="E924" s="32">
        <v>171360</v>
      </c>
      <c r="F924" s="8">
        <v>43</v>
      </c>
    </row>
    <row r="925" spans="1:6" hidden="1" x14ac:dyDescent="0.35">
      <c r="A925" s="8" t="s">
        <v>1857</v>
      </c>
      <c r="B925" t="s">
        <v>2010</v>
      </c>
      <c r="C925" t="s">
        <v>21</v>
      </c>
      <c r="E925" s="32">
        <v>64505</v>
      </c>
      <c r="F925" s="8">
        <v>45</v>
      </c>
    </row>
    <row r="926" spans="1:6" hidden="1" x14ac:dyDescent="0.35">
      <c r="A926" s="8" t="s">
        <v>1858</v>
      </c>
      <c r="B926" t="s">
        <v>2022</v>
      </c>
      <c r="C926" t="s">
        <v>21</v>
      </c>
      <c r="E926" s="32">
        <v>102298</v>
      </c>
      <c r="F926" s="8">
        <v>32</v>
      </c>
    </row>
    <row r="927" spans="1:6" hidden="1" x14ac:dyDescent="0.35">
      <c r="A927" s="8" t="s">
        <v>1860</v>
      </c>
      <c r="B927" t="s">
        <v>2020</v>
      </c>
      <c r="C927" t="s">
        <v>21</v>
      </c>
      <c r="E927" s="32">
        <v>133297</v>
      </c>
      <c r="F927" s="8">
        <v>27</v>
      </c>
    </row>
    <row r="928" spans="1:6" hidden="1" x14ac:dyDescent="0.35">
      <c r="A928" s="8" t="s">
        <v>1861</v>
      </c>
      <c r="B928" t="s">
        <v>2022</v>
      </c>
      <c r="C928" t="s">
        <v>21</v>
      </c>
      <c r="E928" s="32">
        <v>155080</v>
      </c>
      <c r="F928" s="8">
        <v>25</v>
      </c>
    </row>
    <row r="929" spans="1:6" hidden="1" x14ac:dyDescent="0.35">
      <c r="A929" s="8" t="s">
        <v>1863</v>
      </c>
      <c r="B929" t="s">
        <v>2019</v>
      </c>
      <c r="C929" t="s">
        <v>21</v>
      </c>
      <c r="E929" s="32">
        <v>81828</v>
      </c>
      <c r="F929" s="8">
        <v>31</v>
      </c>
    </row>
    <row r="930" spans="1:6" hidden="1" x14ac:dyDescent="0.35">
      <c r="A930" s="8" t="s">
        <v>1865</v>
      </c>
      <c r="B930" t="s">
        <v>2001</v>
      </c>
      <c r="C930" t="s">
        <v>21</v>
      </c>
      <c r="E930" s="32">
        <v>149417</v>
      </c>
      <c r="F930" s="8">
        <v>65</v>
      </c>
    </row>
    <row r="931" spans="1:6" hidden="1" x14ac:dyDescent="0.35">
      <c r="A931" s="8" t="s">
        <v>1867</v>
      </c>
      <c r="B931" t="s">
        <v>2013</v>
      </c>
      <c r="C931" t="s">
        <v>21</v>
      </c>
      <c r="E931" s="32">
        <v>113269</v>
      </c>
      <c r="F931" s="8">
        <v>50</v>
      </c>
    </row>
    <row r="932" spans="1:6" hidden="1" x14ac:dyDescent="0.35">
      <c r="A932" s="8" t="s">
        <v>1868</v>
      </c>
      <c r="B932" t="s">
        <v>2018</v>
      </c>
      <c r="C932" t="s">
        <v>21</v>
      </c>
      <c r="E932" s="32">
        <v>136716</v>
      </c>
      <c r="F932" s="8">
        <v>46</v>
      </c>
    </row>
    <row r="933" spans="1:6" hidden="1" x14ac:dyDescent="0.35">
      <c r="A933" s="8" t="s">
        <v>1870</v>
      </c>
      <c r="B933" t="s">
        <v>2012</v>
      </c>
      <c r="C933" t="s">
        <v>21</v>
      </c>
      <c r="E933" s="32">
        <v>122644</v>
      </c>
      <c r="F933" s="8">
        <v>54</v>
      </c>
    </row>
    <row r="934" spans="1:6" hidden="1" x14ac:dyDescent="0.35">
      <c r="A934" s="8" t="s">
        <v>1872</v>
      </c>
      <c r="B934" t="s">
        <v>2001</v>
      </c>
      <c r="C934" t="s">
        <v>21</v>
      </c>
      <c r="E934" s="32">
        <v>106428</v>
      </c>
      <c r="F934" s="8">
        <v>50</v>
      </c>
    </row>
    <row r="935" spans="1:6" hidden="1" x14ac:dyDescent="0.35">
      <c r="A935" s="8" t="s">
        <v>1874</v>
      </c>
      <c r="B935" t="s">
        <v>2010</v>
      </c>
      <c r="C935" t="s">
        <v>21</v>
      </c>
      <c r="E935" s="32">
        <v>238236</v>
      </c>
      <c r="F935" s="8">
        <v>36</v>
      </c>
    </row>
    <row r="936" spans="1:6" hidden="1" x14ac:dyDescent="0.35">
      <c r="A936" s="8" t="s">
        <v>1876</v>
      </c>
      <c r="B936" t="s">
        <v>2013</v>
      </c>
      <c r="C936" t="s">
        <v>21</v>
      </c>
      <c r="E936" s="32">
        <v>153253</v>
      </c>
      <c r="F936" s="8">
        <v>64</v>
      </c>
    </row>
    <row r="937" spans="1:6" hidden="1" x14ac:dyDescent="0.35">
      <c r="A937" s="8" t="s">
        <v>1878</v>
      </c>
      <c r="B937" t="s">
        <v>2015</v>
      </c>
      <c r="C937" t="s">
        <v>21</v>
      </c>
      <c r="E937" s="32">
        <v>103707</v>
      </c>
      <c r="F937" s="8">
        <v>34</v>
      </c>
    </row>
    <row r="938" spans="1:6" hidden="1" x14ac:dyDescent="0.35">
      <c r="A938" s="8" t="s">
        <v>1880</v>
      </c>
      <c r="B938" t="s">
        <v>2013</v>
      </c>
      <c r="C938" t="s">
        <v>21</v>
      </c>
      <c r="E938" s="32">
        <v>245360</v>
      </c>
      <c r="F938" s="8">
        <v>41</v>
      </c>
    </row>
    <row r="939" spans="1:6" hidden="1" x14ac:dyDescent="0.35">
      <c r="A939" s="8" t="s">
        <v>1882</v>
      </c>
      <c r="B939" t="s">
        <v>2022</v>
      </c>
      <c r="C939" t="s">
        <v>21</v>
      </c>
      <c r="E939" s="32">
        <v>67275</v>
      </c>
      <c r="F939" s="8">
        <v>25</v>
      </c>
    </row>
    <row r="940" spans="1:6" hidden="1" x14ac:dyDescent="0.35">
      <c r="A940" s="8" t="s">
        <v>1884</v>
      </c>
      <c r="B940" t="s">
        <v>2016</v>
      </c>
      <c r="C940" t="s">
        <v>21</v>
      </c>
      <c r="E940" s="32">
        <v>101288</v>
      </c>
      <c r="F940" s="8">
        <v>45</v>
      </c>
    </row>
    <row r="941" spans="1:6" hidden="1" x14ac:dyDescent="0.35">
      <c r="A941" s="8" t="s">
        <v>1885</v>
      </c>
      <c r="B941" t="s">
        <v>1994</v>
      </c>
      <c r="C941" t="s">
        <v>21</v>
      </c>
      <c r="E941" s="32">
        <v>177443</v>
      </c>
      <c r="F941" s="8">
        <v>52</v>
      </c>
    </row>
    <row r="942" spans="1:6" hidden="1" x14ac:dyDescent="0.35">
      <c r="A942" s="8" t="s">
        <v>1887</v>
      </c>
      <c r="B942" t="s">
        <v>2017</v>
      </c>
      <c r="C942" t="s">
        <v>21</v>
      </c>
      <c r="E942" s="32">
        <v>91400</v>
      </c>
      <c r="F942" s="8">
        <v>37</v>
      </c>
    </row>
    <row r="943" spans="1:6" hidden="1" x14ac:dyDescent="0.35">
      <c r="A943" s="8" t="s">
        <v>1889</v>
      </c>
      <c r="B943" t="s">
        <v>2008</v>
      </c>
      <c r="C943" t="s">
        <v>21</v>
      </c>
      <c r="E943" s="32">
        <v>181247</v>
      </c>
      <c r="F943" s="8">
        <v>44</v>
      </c>
    </row>
    <row r="944" spans="1:6" hidden="1" x14ac:dyDescent="0.35">
      <c r="A944" s="8" t="s">
        <v>1891</v>
      </c>
      <c r="B944" t="s">
        <v>2004</v>
      </c>
      <c r="C944" t="s">
        <v>21</v>
      </c>
      <c r="E944" s="32">
        <v>135558</v>
      </c>
      <c r="F944" s="8">
        <v>42</v>
      </c>
    </row>
    <row r="945" spans="1:6" hidden="1" x14ac:dyDescent="0.35">
      <c r="A945" s="8" t="s">
        <v>1443</v>
      </c>
      <c r="B945" t="s">
        <v>2012</v>
      </c>
      <c r="C945" t="s">
        <v>21</v>
      </c>
      <c r="E945" s="32">
        <v>56878</v>
      </c>
      <c r="F945" s="8">
        <v>49</v>
      </c>
    </row>
    <row r="946" spans="1:6" hidden="1" x14ac:dyDescent="0.35">
      <c r="A946" s="8" t="s">
        <v>1893</v>
      </c>
      <c r="B946" t="s">
        <v>2020</v>
      </c>
      <c r="C946" t="s">
        <v>21</v>
      </c>
      <c r="E946" s="32">
        <v>94735</v>
      </c>
      <c r="F946" s="8">
        <v>34</v>
      </c>
    </row>
    <row r="947" spans="1:6" hidden="1" x14ac:dyDescent="0.35">
      <c r="A947" s="8" t="s">
        <v>1895</v>
      </c>
      <c r="B947" t="s">
        <v>2008</v>
      </c>
      <c r="C947" t="s">
        <v>21</v>
      </c>
      <c r="E947" s="32">
        <v>51234</v>
      </c>
      <c r="F947" s="8">
        <v>39</v>
      </c>
    </row>
    <row r="948" spans="1:6" hidden="1" x14ac:dyDescent="0.35">
      <c r="A948" s="8" t="s">
        <v>1896</v>
      </c>
      <c r="B948" t="s">
        <v>2016</v>
      </c>
      <c r="C948" t="s">
        <v>21</v>
      </c>
      <c r="E948" s="32">
        <v>230025</v>
      </c>
      <c r="F948" s="8">
        <v>31</v>
      </c>
    </row>
    <row r="949" spans="1:6" hidden="1" x14ac:dyDescent="0.35">
      <c r="A949" s="8" t="s">
        <v>1897</v>
      </c>
      <c r="B949" t="s">
        <v>2011</v>
      </c>
      <c r="C949" t="s">
        <v>21</v>
      </c>
      <c r="E949" s="32">
        <v>134006</v>
      </c>
      <c r="F949" s="8">
        <v>36</v>
      </c>
    </row>
    <row r="950" spans="1:6" hidden="1" x14ac:dyDescent="0.35">
      <c r="A950" s="8" t="s">
        <v>1898</v>
      </c>
      <c r="B950" t="s">
        <v>2010</v>
      </c>
      <c r="C950" t="s">
        <v>21</v>
      </c>
      <c r="E950" s="32">
        <v>103096</v>
      </c>
      <c r="F950" s="8">
        <v>61</v>
      </c>
    </row>
    <row r="951" spans="1:6" hidden="1" x14ac:dyDescent="0.35">
      <c r="A951" s="8" t="s">
        <v>1900</v>
      </c>
      <c r="B951" t="s">
        <v>2017</v>
      </c>
      <c r="C951" t="s">
        <v>21</v>
      </c>
      <c r="E951" s="32">
        <v>58703</v>
      </c>
      <c r="F951" s="8">
        <v>29</v>
      </c>
    </row>
    <row r="952" spans="1:6" hidden="1" x14ac:dyDescent="0.35">
      <c r="A952" s="8" t="s">
        <v>1902</v>
      </c>
      <c r="B952" t="s">
        <v>2013</v>
      </c>
      <c r="C952" t="s">
        <v>21</v>
      </c>
      <c r="E952" s="32">
        <v>132544</v>
      </c>
      <c r="F952" s="8">
        <v>33</v>
      </c>
    </row>
    <row r="953" spans="1:6" hidden="1" x14ac:dyDescent="0.35">
      <c r="A953" s="8" t="s">
        <v>1903</v>
      </c>
      <c r="B953" t="s">
        <v>2021</v>
      </c>
      <c r="C953" t="s">
        <v>21</v>
      </c>
      <c r="E953" s="32">
        <v>126671</v>
      </c>
      <c r="F953" s="8">
        <v>32</v>
      </c>
    </row>
    <row r="954" spans="1:6" hidden="1" x14ac:dyDescent="0.35">
      <c r="A954" s="8" t="s">
        <v>1904</v>
      </c>
      <c r="B954" t="s">
        <v>2022</v>
      </c>
      <c r="C954" t="s">
        <v>21</v>
      </c>
      <c r="E954" s="32">
        <v>56405</v>
      </c>
      <c r="F954" s="8">
        <v>33</v>
      </c>
    </row>
    <row r="955" spans="1:6" hidden="1" x14ac:dyDescent="0.35">
      <c r="A955" s="8" t="s">
        <v>1905</v>
      </c>
      <c r="B955" t="s">
        <v>2015</v>
      </c>
      <c r="C955" t="s">
        <v>21</v>
      </c>
      <c r="E955" s="32">
        <v>88730</v>
      </c>
      <c r="F955" s="8">
        <v>36</v>
      </c>
    </row>
    <row r="956" spans="1:6" hidden="1" x14ac:dyDescent="0.35">
      <c r="A956" s="8" t="s">
        <v>1907</v>
      </c>
      <c r="B956" t="s">
        <v>2009</v>
      </c>
      <c r="C956" t="s">
        <v>21</v>
      </c>
      <c r="E956" s="32">
        <v>62861</v>
      </c>
      <c r="F956" s="8">
        <v>39</v>
      </c>
    </row>
    <row r="957" spans="1:6" hidden="1" x14ac:dyDescent="0.35">
      <c r="A957" s="8" t="s">
        <v>1909</v>
      </c>
      <c r="B957" t="s">
        <v>2007</v>
      </c>
      <c r="C957" t="s">
        <v>21</v>
      </c>
      <c r="E957" s="32">
        <v>151246</v>
      </c>
      <c r="F957" s="8">
        <v>53</v>
      </c>
    </row>
    <row r="958" spans="1:6" hidden="1" x14ac:dyDescent="0.35">
      <c r="A958" s="8" t="s">
        <v>1911</v>
      </c>
      <c r="B958" t="s">
        <v>1998</v>
      </c>
      <c r="C958" t="s">
        <v>21</v>
      </c>
      <c r="E958" s="32">
        <v>154388</v>
      </c>
      <c r="F958" s="8">
        <v>53</v>
      </c>
    </row>
    <row r="959" spans="1:6" x14ac:dyDescent="0.35">
      <c r="A959" s="8" t="s">
        <v>1743</v>
      </c>
      <c r="B959" t="s">
        <v>2007</v>
      </c>
      <c r="C959" t="s">
        <v>2020</v>
      </c>
      <c r="D959">
        <f>C959-B959</f>
        <v>13</v>
      </c>
      <c r="E959" s="32">
        <v>147966</v>
      </c>
      <c r="F959" s="8">
        <v>54</v>
      </c>
    </row>
    <row r="960" spans="1:6" hidden="1" x14ac:dyDescent="0.35">
      <c r="A960" s="8" t="s">
        <v>1914</v>
      </c>
      <c r="B960" t="s">
        <v>1994</v>
      </c>
      <c r="C960" t="s">
        <v>21</v>
      </c>
      <c r="E960" s="32">
        <v>80170</v>
      </c>
      <c r="F960" s="8">
        <v>55</v>
      </c>
    </row>
    <row r="961" spans="1:6" hidden="1" x14ac:dyDescent="0.35">
      <c r="A961" s="8" t="s">
        <v>1915</v>
      </c>
      <c r="B961" t="s">
        <v>2022</v>
      </c>
      <c r="C961" t="s">
        <v>21</v>
      </c>
      <c r="E961" s="32">
        <v>98520</v>
      </c>
      <c r="F961" s="8">
        <v>44</v>
      </c>
    </row>
    <row r="962" spans="1:6" hidden="1" x14ac:dyDescent="0.35">
      <c r="A962" s="8" t="s">
        <v>1916</v>
      </c>
      <c r="B962" t="s">
        <v>2000</v>
      </c>
      <c r="C962" t="s">
        <v>21</v>
      </c>
      <c r="E962" s="32">
        <v>116527</v>
      </c>
      <c r="F962" s="8">
        <v>52</v>
      </c>
    </row>
    <row r="963" spans="1:6" hidden="1" x14ac:dyDescent="0.35">
      <c r="A963" s="8" t="s">
        <v>145</v>
      </c>
      <c r="B963" t="s">
        <v>2020</v>
      </c>
      <c r="C963" t="s">
        <v>21</v>
      </c>
      <c r="E963" s="32">
        <v>174607</v>
      </c>
      <c r="F963" s="8">
        <v>27</v>
      </c>
    </row>
    <row r="964" spans="1:6" hidden="1" x14ac:dyDescent="0.35">
      <c r="A964" s="8" t="s">
        <v>1918</v>
      </c>
      <c r="B964" t="s">
        <v>2007</v>
      </c>
      <c r="C964" t="s">
        <v>21</v>
      </c>
      <c r="E964" s="32">
        <v>64202</v>
      </c>
      <c r="F964" s="8">
        <v>58</v>
      </c>
    </row>
    <row r="965" spans="1:6" x14ac:dyDescent="0.35">
      <c r="A965" s="8" t="s">
        <v>1234</v>
      </c>
      <c r="B965" t="s">
        <v>2000</v>
      </c>
      <c r="C965" t="s">
        <v>2016</v>
      </c>
      <c r="D965">
        <f>C965-B965</f>
        <v>16</v>
      </c>
      <c r="E965" s="32">
        <v>68807</v>
      </c>
      <c r="F965" s="8">
        <v>49</v>
      </c>
    </row>
    <row r="966" spans="1:6" hidden="1" x14ac:dyDescent="0.35">
      <c r="A966" s="8" t="s">
        <v>1920</v>
      </c>
      <c r="B966" t="s">
        <v>2017</v>
      </c>
      <c r="C966" t="s">
        <v>21</v>
      </c>
      <c r="E966" s="32">
        <v>94618</v>
      </c>
      <c r="F966" s="8">
        <v>36</v>
      </c>
    </row>
    <row r="967" spans="1:6" hidden="1" x14ac:dyDescent="0.35">
      <c r="A967" s="8" t="s">
        <v>1922</v>
      </c>
      <c r="B967" t="s">
        <v>2020</v>
      </c>
      <c r="C967" t="s">
        <v>21</v>
      </c>
      <c r="E967" s="32">
        <v>151556</v>
      </c>
      <c r="F967" s="8">
        <v>26</v>
      </c>
    </row>
    <row r="968" spans="1:6" hidden="1" x14ac:dyDescent="0.35">
      <c r="A968" s="8" t="s">
        <v>1924</v>
      </c>
      <c r="B968" t="s">
        <v>2021</v>
      </c>
      <c r="C968" t="s">
        <v>21</v>
      </c>
      <c r="E968" s="32">
        <v>80659</v>
      </c>
      <c r="F968" s="8">
        <v>37</v>
      </c>
    </row>
    <row r="969" spans="1:6" hidden="1" x14ac:dyDescent="0.35">
      <c r="A969" s="8" t="s">
        <v>1926</v>
      </c>
      <c r="B969" t="s">
        <v>2020</v>
      </c>
      <c r="C969" t="s">
        <v>21</v>
      </c>
      <c r="E969" s="32">
        <v>195385</v>
      </c>
      <c r="F969" s="8">
        <v>47</v>
      </c>
    </row>
    <row r="970" spans="1:6" hidden="1" x14ac:dyDescent="0.35">
      <c r="A970" s="8" t="s">
        <v>1928</v>
      </c>
      <c r="B970" t="s">
        <v>2017</v>
      </c>
      <c r="C970" t="s">
        <v>21</v>
      </c>
      <c r="E970" s="32">
        <v>52693</v>
      </c>
      <c r="F970" s="8">
        <v>29</v>
      </c>
    </row>
    <row r="971" spans="1:6" hidden="1" x14ac:dyDescent="0.35">
      <c r="A971" s="8" t="s">
        <v>1930</v>
      </c>
      <c r="B971" t="s">
        <v>2017</v>
      </c>
      <c r="C971" t="s">
        <v>21</v>
      </c>
      <c r="E971" s="32">
        <v>72045</v>
      </c>
      <c r="F971" s="8">
        <v>58</v>
      </c>
    </row>
    <row r="972" spans="1:6" hidden="1" x14ac:dyDescent="0.35">
      <c r="A972" s="8" t="s">
        <v>1932</v>
      </c>
      <c r="B972" t="s">
        <v>2006</v>
      </c>
      <c r="C972" t="s">
        <v>21</v>
      </c>
      <c r="E972" s="32">
        <v>62749</v>
      </c>
      <c r="F972" s="8">
        <v>47</v>
      </c>
    </row>
    <row r="973" spans="1:6" hidden="1" x14ac:dyDescent="0.35">
      <c r="A973" s="8" t="s">
        <v>1934</v>
      </c>
      <c r="B973" t="s">
        <v>2019</v>
      </c>
      <c r="C973" t="s">
        <v>21</v>
      </c>
      <c r="E973" s="32">
        <v>154884</v>
      </c>
      <c r="F973" s="8">
        <v>52</v>
      </c>
    </row>
    <row r="974" spans="1:6" hidden="1" x14ac:dyDescent="0.35">
      <c r="A974" s="8" t="s">
        <v>1936</v>
      </c>
      <c r="B974" t="s">
        <v>2017</v>
      </c>
      <c r="C974" t="s">
        <v>21</v>
      </c>
      <c r="E974" s="32">
        <v>96566</v>
      </c>
      <c r="F974" s="8">
        <v>61</v>
      </c>
    </row>
    <row r="975" spans="1:6" hidden="1" x14ac:dyDescent="0.35">
      <c r="A975" s="8" t="s">
        <v>1937</v>
      </c>
      <c r="B975" t="s">
        <v>2002</v>
      </c>
      <c r="C975" t="s">
        <v>21</v>
      </c>
      <c r="E975" s="32">
        <v>54994</v>
      </c>
      <c r="F975" s="8">
        <v>45</v>
      </c>
    </row>
    <row r="976" spans="1:6" hidden="1" x14ac:dyDescent="0.35">
      <c r="A976" s="8" t="s">
        <v>1939</v>
      </c>
      <c r="B976" t="s">
        <v>2013</v>
      </c>
      <c r="C976" t="s">
        <v>21</v>
      </c>
      <c r="E976" s="32">
        <v>61523</v>
      </c>
      <c r="F976" s="8">
        <v>40</v>
      </c>
    </row>
    <row r="977" spans="1:6" hidden="1" x14ac:dyDescent="0.35">
      <c r="A977" s="8" t="s">
        <v>1941</v>
      </c>
      <c r="B977" t="s">
        <v>2011</v>
      </c>
      <c r="C977" t="s">
        <v>21</v>
      </c>
      <c r="E977" s="32">
        <v>190512</v>
      </c>
      <c r="F977" s="8">
        <v>45</v>
      </c>
    </row>
    <row r="978" spans="1:6" hidden="1" x14ac:dyDescent="0.35">
      <c r="A978" s="8" t="s">
        <v>1943</v>
      </c>
      <c r="B978" t="s">
        <v>2014</v>
      </c>
      <c r="C978" t="s">
        <v>21</v>
      </c>
      <c r="E978" s="32">
        <v>124827</v>
      </c>
      <c r="F978" s="8">
        <v>37</v>
      </c>
    </row>
    <row r="979" spans="1:6" hidden="1" x14ac:dyDescent="0.35">
      <c r="A979" s="8" t="s">
        <v>1944</v>
      </c>
      <c r="B979" t="s">
        <v>2020</v>
      </c>
      <c r="C979" t="s">
        <v>21</v>
      </c>
      <c r="E979" s="32">
        <v>101577</v>
      </c>
      <c r="F979" s="8">
        <v>57</v>
      </c>
    </row>
    <row r="980" spans="1:6" hidden="1" x14ac:dyDescent="0.35">
      <c r="A980" s="8" t="s">
        <v>1946</v>
      </c>
      <c r="B980" t="s">
        <v>2006</v>
      </c>
      <c r="C980" t="s">
        <v>21</v>
      </c>
      <c r="E980" s="32">
        <v>105223</v>
      </c>
      <c r="F980" s="8">
        <v>44</v>
      </c>
    </row>
    <row r="981" spans="1:6" hidden="1" x14ac:dyDescent="0.35">
      <c r="A981" s="8" t="s">
        <v>1947</v>
      </c>
      <c r="B981" t="s">
        <v>2009</v>
      </c>
      <c r="C981" t="s">
        <v>21</v>
      </c>
      <c r="E981" s="32">
        <v>94815</v>
      </c>
      <c r="F981" s="8">
        <v>48</v>
      </c>
    </row>
    <row r="982" spans="1:6" hidden="1" x14ac:dyDescent="0.35">
      <c r="A982" s="8" t="s">
        <v>1949</v>
      </c>
      <c r="B982" t="s">
        <v>2022</v>
      </c>
      <c r="C982" t="s">
        <v>21</v>
      </c>
      <c r="E982" s="32">
        <v>114893</v>
      </c>
      <c r="F982" s="8">
        <v>25</v>
      </c>
    </row>
    <row r="983" spans="1:6" hidden="1" x14ac:dyDescent="0.35">
      <c r="A983" s="8" t="s">
        <v>1950</v>
      </c>
      <c r="B983" t="s">
        <v>2018</v>
      </c>
      <c r="C983" t="s">
        <v>21</v>
      </c>
      <c r="E983" s="32">
        <v>80622</v>
      </c>
      <c r="F983" s="8">
        <v>35</v>
      </c>
    </row>
    <row r="984" spans="1:6" x14ac:dyDescent="0.35">
      <c r="A984" s="8" t="s">
        <v>522</v>
      </c>
      <c r="B984" t="s">
        <v>2003</v>
      </c>
      <c r="C984" t="s">
        <v>2022</v>
      </c>
      <c r="D984">
        <f>C984-B984</f>
        <v>19</v>
      </c>
      <c r="E984" s="32">
        <v>76354</v>
      </c>
      <c r="F984" s="8">
        <v>57</v>
      </c>
    </row>
    <row r="985" spans="1:6" x14ac:dyDescent="0.35">
      <c r="A985" s="8" t="s">
        <v>668</v>
      </c>
      <c r="B985" t="s">
        <v>1995</v>
      </c>
      <c r="C985" t="s">
        <v>2014</v>
      </c>
      <c r="D985">
        <f>C985-B985</f>
        <v>19</v>
      </c>
      <c r="E985" s="32">
        <v>93102</v>
      </c>
      <c r="F985" s="8">
        <v>49</v>
      </c>
    </row>
    <row r="986" spans="1:6" hidden="1" x14ac:dyDescent="0.35">
      <c r="A986" s="8" t="s">
        <v>1955</v>
      </c>
      <c r="B986" t="s">
        <v>2022</v>
      </c>
      <c r="C986" t="s">
        <v>21</v>
      </c>
      <c r="E986" s="32">
        <v>150666</v>
      </c>
      <c r="F986" s="8">
        <v>25</v>
      </c>
    </row>
    <row r="987" spans="1:6" hidden="1" x14ac:dyDescent="0.35">
      <c r="A987" s="8" t="s">
        <v>1957</v>
      </c>
      <c r="B987" t="s">
        <v>2003</v>
      </c>
      <c r="C987" t="s">
        <v>21</v>
      </c>
      <c r="E987" s="32">
        <v>148035</v>
      </c>
      <c r="F987" s="8">
        <v>46</v>
      </c>
    </row>
    <row r="988" spans="1:6" hidden="1" x14ac:dyDescent="0.35">
      <c r="A988" s="8" t="s">
        <v>1958</v>
      </c>
      <c r="B988" t="s">
        <v>2018</v>
      </c>
      <c r="C988" t="s">
        <v>21</v>
      </c>
      <c r="E988" s="32">
        <v>158898</v>
      </c>
      <c r="F988" s="8">
        <v>60</v>
      </c>
    </row>
    <row r="989" spans="1:6" hidden="1" x14ac:dyDescent="0.35">
      <c r="A989" s="8" t="s">
        <v>1960</v>
      </c>
      <c r="B989" t="s">
        <v>2013</v>
      </c>
      <c r="C989" t="s">
        <v>21</v>
      </c>
      <c r="E989" s="32">
        <v>89659</v>
      </c>
      <c r="F989" s="8">
        <v>45</v>
      </c>
    </row>
    <row r="990" spans="1:6" hidden="1" x14ac:dyDescent="0.35">
      <c r="A990" s="8" t="s">
        <v>1962</v>
      </c>
      <c r="B990" t="s">
        <v>2008</v>
      </c>
      <c r="C990" t="s">
        <v>21</v>
      </c>
      <c r="E990" s="32">
        <v>171487</v>
      </c>
      <c r="F990" s="8">
        <v>39</v>
      </c>
    </row>
    <row r="991" spans="1:6" hidden="1" x14ac:dyDescent="0.35">
      <c r="A991" s="8" t="s">
        <v>1964</v>
      </c>
      <c r="B991" t="s">
        <v>2017</v>
      </c>
      <c r="C991" t="s">
        <v>21</v>
      </c>
      <c r="E991" s="32">
        <v>258498</v>
      </c>
      <c r="F991" s="8">
        <v>43</v>
      </c>
    </row>
    <row r="992" spans="1:6" hidden="1" x14ac:dyDescent="0.35">
      <c r="A992" s="8" t="s">
        <v>1965</v>
      </c>
      <c r="B992" t="s">
        <v>2011</v>
      </c>
      <c r="C992" t="s">
        <v>21</v>
      </c>
      <c r="E992" s="32">
        <v>146961</v>
      </c>
      <c r="F992" s="8">
        <v>37</v>
      </c>
    </row>
    <row r="993" spans="1:6" x14ac:dyDescent="0.35">
      <c r="A993" s="8" t="s">
        <v>1558</v>
      </c>
      <c r="B993" t="s">
        <v>1993</v>
      </c>
      <c r="C993" t="s">
        <v>2015</v>
      </c>
      <c r="D993">
        <f>C993-B993</f>
        <v>22</v>
      </c>
      <c r="E993" s="32">
        <v>63196</v>
      </c>
      <c r="F993" s="8">
        <v>48</v>
      </c>
    </row>
    <row r="994" spans="1:6" hidden="1" x14ac:dyDescent="0.35">
      <c r="A994" s="8" t="s">
        <v>1968</v>
      </c>
      <c r="B994" t="s">
        <v>2016</v>
      </c>
      <c r="C994" t="s">
        <v>21</v>
      </c>
      <c r="E994" s="32">
        <v>67489</v>
      </c>
      <c r="F994" s="8">
        <v>30</v>
      </c>
    </row>
    <row r="995" spans="1:6" hidden="1" x14ac:dyDescent="0.35">
      <c r="A995" s="8" t="s">
        <v>1970</v>
      </c>
      <c r="B995" t="s">
        <v>2019</v>
      </c>
      <c r="C995" t="s">
        <v>21</v>
      </c>
      <c r="E995" s="32">
        <v>166259</v>
      </c>
      <c r="F995" s="8">
        <v>46</v>
      </c>
    </row>
    <row r="996" spans="1:6" hidden="1" x14ac:dyDescent="0.35">
      <c r="A996" s="8" t="s">
        <v>1972</v>
      </c>
      <c r="B996" t="s">
        <v>2010</v>
      </c>
      <c r="C996" t="s">
        <v>21</v>
      </c>
      <c r="E996" s="32">
        <v>47032</v>
      </c>
      <c r="F996" s="8">
        <v>55</v>
      </c>
    </row>
    <row r="997" spans="1:6" hidden="1" x14ac:dyDescent="0.35">
      <c r="A997" s="8" t="s">
        <v>1974</v>
      </c>
      <c r="B997" t="s">
        <v>2017</v>
      </c>
      <c r="C997" t="s">
        <v>21</v>
      </c>
      <c r="E997" s="32">
        <v>98427</v>
      </c>
      <c r="F997" s="8">
        <v>33</v>
      </c>
    </row>
    <row r="998" spans="1:6" x14ac:dyDescent="0.35">
      <c r="A998" s="8" t="s">
        <v>963</v>
      </c>
      <c r="B998" t="s">
        <v>1995</v>
      </c>
      <c r="C998" t="s">
        <v>2017</v>
      </c>
      <c r="D998">
        <f>C998-B998</f>
        <v>22</v>
      </c>
      <c r="E998" s="32">
        <v>98769</v>
      </c>
      <c r="F998" s="8">
        <v>44</v>
      </c>
    </row>
    <row r="999" spans="1:6" hidden="1" x14ac:dyDescent="0.35">
      <c r="A999" s="8" t="s">
        <v>1978</v>
      </c>
      <c r="B999" t="s">
        <v>2020</v>
      </c>
      <c r="C999" t="s">
        <v>21</v>
      </c>
      <c r="E999" s="32">
        <v>176710</v>
      </c>
      <c r="F999" s="8">
        <v>31</v>
      </c>
    </row>
    <row r="1000" spans="1:6" hidden="1" x14ac:dyDescent="0.35">
      <c r="A1000" s="8" t="s">
        <v>1980</v>
      </c>
      <c r="B1000" t="s">
        <v>2013</v>
      </c>
      <c r="C1000" t="s">
        <v>21</v>
      </c>
      <c r="E1000" s="32">
        <v>95960</v>
      </c>
      <c r="F1000" s="8">
        <v>33</v>
      </c>
    </row>
    <row r="1001" spans="1:6" hidden="1" x14ac:dyDescent="0.35">
      <c r="A1001" s="14" t="s">
        <v>1982</v>
      </c>
      <c r="B1001" t="s">
        <v>2021</v>
      </c>
      <c r="C1001" t="s">
        <v>21</v>
      </c>
      <c r="E1001" s="33">
        <v>216195</v>
      </c>
      <c r="F1001" s="14">
        <v>63</v>
      </c>
    </row>
  </sheetData>
  <autoFilter ref="C1:C1001" xr:uid="{5B1098AE-69E5-4969-8EC3-55443ED8E79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BB62-B22F-49FB-9456-61C8088A920B}">
  <dimension ref="A1:F12"/>
  <sheetViews>
    <sheetView tabSelected="1" workbookViewId="0">
      <selection activeCell="K14" sqref="K14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</cols>
  <sheetData>
    <row r="1" spans="1:6" x14ac:dyDescent="0.35">
      <c r="A1" s="23"/>
      <c r="B1" s="23"/>
      <c r="C1" s="23"/>
      <c r="D1" s="23"/>
      <c r="E1" s="23"/>
      <c r="F1" s="23"/>
    </row>
    <row r="2" spans="1:6" x14ac:dyDescent="0.35">
      <c r="A2" s="23"/>
      <c r="B2" s="23"/>
      <c r="C2" s="23"/>
      <c r="D2" s="23"/>
      <c r="E2" s="23"/>
      <c r="F2" s="23"/>
    </row>
    <row r="3" spans="1:6" x14ac:dyDescent="0.35">
      <c r="A3" s="23" t="s">
        <v>1988</v>
      </c>
      <c r="B3" s="23" t="s">
        <v>1989</v>
      </c>
      <c r="C3" s="23"/>
      <c r="D3" s="23"/>
      <c r="E3" s="23"/>
      <c r="F3" s="23"/>
    </row>
    <row r="4" spans="1:6" x14ac:dyDescent="0.35">
      <c r="A4" s="21" t="s">
        <v>1986</v>
      </c>
      <c r="B4" s="21" t="s">
        <v>24</v>
      </c>
      <c r="C4" s="21" t="s">
        <v>47</v>
      </c>
      <c r="D4" s="21" t="s">
        <v>18</v>
      </c>
      <c r="E4" s="21" t="s">
        <v>51</v>
      </c>
      <c r="F4" s="21" t="s">
        <v>2031</v>
      </c>
    </row>
    <row r="5" spans="1:6" x14ac:dyDescent="0.35">
      <c r="A5" s="23" t="s">
        <v>65</v>
      </c>
      <c r="B5" s="23">
        <v>41</v>
      </c>
      <c r="C5" s="23">
        <v>3</v>
      </c>
      <c r="D5" s="23">
        <v>32</v>
      </c>
      <c r="E5" s="23">
        <v>20</v>
      </c>
      <c r="F5" s="23">
        <f>SUM(B5:E5)</f>
        <v>96</v>
      </c>
    </row>
    <row r="6" spans="1:6" x14ac:dyDescent="0.35">
      <c r="A6" s="23" t="s">
        <v>31</v>
      </c>
      <c r="B6" s="23">
        <v>56</v>
      </c>
      <c r="C6" s="23">
        <v>7</v>
      </c>
      <c r="D6" s="23">
        <v>44</v>
      </c>
      <c r="E6" s="23">
        <v>51</v>
      </c>
      <c r="F6" s="23">
        <f t="shared" ref="F6:F11" si="0">SUM(B6:E6)</f>
        <v>158</v>
      </c>
    </row>
    <row r="7" spans="1:6" x14ac:dyDescent="0.35">
      <c r="A7" s="23" t="s">
        <v>15</v>
      </c>
      <c r="B7" s="23">
        <v>51</v>
      </c>
      <c r="C7" s="23">
        <v>9</v>
      </c>
      <c r="D7" s="23">
        <v>27</v>
      </c>
      <c r="E7" s="23">
        <v>33</v>
      </c>
      <c r="F7" s="23">
        <f t="shared" si="0"/>
        <v>120</v>
      </c>
    </row>
    <row r="8" spans="1:6" x14ac:dyDescent="0.35">
      <c r="A8" s="23" t="s">
        <v>23</v>
      </c>
      <c r="B8" s="23">
        <v>50</v>
      </c>
      <c r="C8" s="23">
        <v>14</v>
      </c>
      <c r="D8" s="23">
        <v>28</v>
      </c>
      <c r="E8" s="23">
        <v>33</v>
      </c>
      <c r="F8" s="23">
        <f t="shared" si="0"/>
        <v>125</v>
      </c>
    </row>
    <row r="9" spans="1:6" x14ac:dyDescent="0.35">
      <c r="A9" s="23" t="s">
        <v>27</v>
      </c>
      <c r="B9" s="23">
        <v>93</v>
      </c>
      <c r="C9" s="23">
        <v>20</v>
      </c>
      <c r="D9" s="23">
        <v>75</v>
      </c>
      <c r="E9" s="23">
        <v>53</v>
      </c>
      <c r="F9" s="23">
        <f t="shared" si="0"/>
        <v>241</v>
      </c>
    </row>
    <row r="10" spans="1:6" x14ac:dyDescent="0.35">
      <c r="A10" s="23" t="s">
        <v>43</v>
      </c>
      <c r="B10" s="23">
        <v>55</v>
      </c>
      <c r="C10" s="23">
        <v>8</v>
      </c>
      <c r="D10" s="23">
        <v>33</v>
      </c>
      <c r="E10" s="23">
        <v>24</v>
      </c>
      <c r="F10" s="23">
        <f t="shared" si="0"/>
        <v>120</v>
      </c>
    </row>
    <row r="11" spans="1:6" x14ac:dyDescent="0.35">
      <c r="A11" s="23" t="s">
        <v>50</v>
      </c>
      <c r="B11" s="23">
        <v>58</v>
      </c>
      <c r="C11" s="23">
        <v>13</v>
      </c>
      <c r="D11" s="23">
        <v>32</v>
      </c>
      <c r="E11" s="23">
        <v>37</v>
      </c>
      <c r="F11" s="23">
        <f t="shared" si="0"/>
        <v>140</v>
      </c>
    </row>
    <row r="12" spans="1:6" x14ac:dyDescent="0.35">
      <c r="A12" s="23" t="s">
        <v>2030</v>
      </c>
      <c r="B12">
        <f>SUM(B5:B11)</f>
        <v>404</v>
      </c>
      <c r="C12">
        <f t="shared" ref="C12:E12" si="1">SUM(C5:C11)</f>
        <v>74</v>
      </c>
      <c r="D12">
        <f t="shared" si="1"/>
        <v>271</v>
      </c>
      <c r="E12">
        <f t="shared" si="1"/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B8F1-6A47-4941-AD92-1E928E774A5B}">
  <dimension ref="A1:C31"/>
  <sheetViews>
    <sheetView workbookViewId="0">
      <selection activeCell="E6" sqref="E6"/>
    </sheetView>
  </sheetViews>
  <sheetFormatPr defaultRowHeight="14.5" x14ac:dyDescent="0.35"/>
  <cols>
    <col min="1" max="3" width="12.36328125" bestFit="1" customWidth="1"/>
  </cols>
  <sheetData>
    <row r="1" spans="1:3" x14ac:dyDescent="0.35">
      <c r="A1" s="18" t="s">
        <v>1986</v>
      </c>
      <c r="B1" s="18" t="s">
        <v>1988</v>
      </c>
      <c r="C1" s="18"/>
    </row>
    <row r="2" spans="1:3" x14ac:dyDescent="0.35">
      <c r="A2" t="s">
        <v>2022</v>
      </c>
      <c r="B2">
        <v>86</v>
      </c>
    </row>
    <row r="3" spans="1:3" x14ac:dyDescent="0.35">
      <c r="A3" t="s">
        <v>2018</v>
      </c>
      <c r="B3">
        <v>70</v>
      </c>
    </row>
    <row r="4" spans="1:3" x14ac:dyDescent="0.35">
      <c r="A4" t="s">
        <v>2019</v>
      </c>
      <c r="B4">
        <v>68</v>
      </c>
    </row>
    <row r="5" spans="1:3" x14ac:dyDescent="0.35">
      <c r="A5" t="s">
        <v>2020</v>
      </c>
      <c r="B5">
        <v>68</v>
      </c>
    </row>
    <row r="6" spans="1:3" x14ac:dyDescent="0.35">
      <c r="A6" t="s">
        <v>2021</v>
      </c>
      <c r="B6">
        <v>66</v>
      </c>
    </row>
    <row r="7" spans="1:3" x14ac:dyDescent="0.35">
      <c r="A7" t="s">
        <v>2015</v>
      </c>
      <c r="B7">
        <v>52</v>
      </c>
    </row>
    <row r="8" spans="1:3" x14ac:dyDescent="0.35">
      <c r="A8" t="s">
        <v>2017</v>
      </c>
      <c r="B8">
        <v>52</v>
      </c>
    </row>
    <row r="9" spans="1:3" x14ac:dyDescent="0.35">
      <c r="A9" t="s">
        <v>2016</v>
      </c>
      <c r="B9">
        <v>47</v>
      </c>
    </row>
    <row r="10" spans="1:3" x14ac:dyDescent="0.35">
      <c r="A10" t="s">
        <v>2011</v>
      </c>
      <c r="B10">
        <v>42</v>
      </c>
    </row>
    <row r="11" spans="1:3" x14ac:dyDescent="0.35">
      <c r="A11" t="s">
        <v>2012</v>
      </c>
      <c r="B11">
        <v>39</v>
      </c>
    </row>
    <row r="12" spans="1:3" x14ac:dyDescent="0.35">
      <c r="A12" t="s">
        <v>2014</v>
      </c>
      <c r="B12">
        <v>39</v>
      </c>
    </row>
    <row r="13" spans="1:3" x14ac:dyDescent="0.35">
      <c r="A13" t="s">
        <v>2013</v>
      </c>
      <c r="B13">
        <v>37</v>
      </c>
    </row>
    <row r="14" spans="1:3" x14ac:dyDescent="0.35">
      <c r="A14" t="s">
        <v>2008</v>
      </c>
      <c r="B14">
        <v>33</v>
      </c>
    </row>
    <row r="15" spans="1:3" x14ac:dyDescent="0.35">
      <c r="A15" t="s">
        <v>2007</v>
      </c>
      <c r="B15">
        <v>30</v>
      </c>
    </row>
    <row r="16" spans="1:3" x14ac:dyDescent="0.35">
      <c r="A16" t="s">
        <v>2005</v>
      </c>
      <c r="B16">
        <v>29</v>
      </c>
    </row>
    <row r="17" spans="1:2" x14ac:dyDescent="0.35">
      <c r="A17" t="s">
        <v>2010</v>
      </c>
      <c r="B17">
        <v>29</v>
      </c>
    </row>
    <row r="18" spans="1:2" x14ac:dyDescent="0.35">
      <c r="A18" t="s">
        <v>2006</v>
      </c>
      <c r="B18">
        <v>27</v>
      </c>
    </row>
    <row r="19" spans="1:2" x14ac:dyDescent="0.35">
      <c r="A19" t="s">
        <v>2009</v>
      </c>
      <c r="B19">
        <v>25</v>
      </c>
    </row>
    <row r="20" spans="1:2" x14ac:dyDescent="0.35">
      <c r="A20" t="s">
        <v>2003</v>
      </c>
      <c r="B20">
        <v>23</v>
      </c>
    </row>
    <row r="21" spans="1:2" x14ac:dyDescent="0.35">
      <c r="A21" t="s">
        <v>2004</v>
      </c>
      <c r="B21">
        <v>19</v>
      </c>
    </row>
    <row r="22" spans="1:2" x14ac:dyDescent="0.35">
      <c r="A22" t="s">
        <v>2002</v>
      </c>
      <c r="B22">
        <v>17</v>
      </c>
    </row>
    <row r="23" spans="1:2" x14ac:dyDescent="0.35">
      <c r="A23" t="s">
        <v>1999</v>
      </c>
      <c r="B23">
        <v>16</v>
      </c>
    </row>
    <row r="24" spans="1:2" x14ac:dyDescent="0.35">
      <c r="A24" t="s">
        <v>2000</v>
      </c>
      <c r="B24">
        <v>14</v>
      </c>
    </row>
    <row r="25" spans="1:2" x14ac:dyDescent="0.35">
      <c r="A25" t="s">
        <v>2001</v>
      </c>
      <c r="B25">
        <v>14</v>
      </c>
    </row>
    <row r="26" spans="1:2" x14ac:dyDescent="0.35">
      <c r="A26" t="s">
        <v>1995</v>
      </c>
      <c r="B26">
        <v>13</v>
      </c>
    </row>
    <row r="27" spans="1:2" x14ac:dyDescent="0.35">
      <c r="A27" t="s">
        <v>1998</v>
      </c>
      <c r="B27">
        <v>12</v>
      </c>
    </row>
    <row r="28" spans="1:2" x14ac:dyDescent="0.35">
      <c r="A28" t="s">
        <v>1993</v>
      </c>
      <c r="B28">
        <v>11</v>
      </c>
    </row>
    <row r="29" spans="1:2" x14ac:dyDescent="0.35">
      <c r="A29" t="s">
        <v>1997</v>
      </c>
      <c r="B29">
        <v>10</v>
      </c>
    </row>
    <row r="30" spans="1:2" x14ac:dyDescent="0.35">
      <c r="A30" t="s">
        <v>1996</v>
      </c>
      <c r="B30">
        <v>9</v>
      </c>
    </row>
    <row r="31" spans="1:2" x14ac:dyDescent="0.35">
      <c r="A31" t="s">
        <v>1994</v>
      </c>
      <c r="B31">
        <v>3</v>
      </c>
    </row>
  </sheetData>
  <sortState xmlns:xlrd2="http://schemas.microsoft.com/office/spreadsheetml/2017/richdata2" ref="A2:B33">
    <sortCondition descending="1" ref="B1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D878-80BB-41D1-B6BB-D5F749E8C30E}">
  <dimension ref="A3:B14"/>
  <sheetViews>
    <sheetView workbookViewId="0">
      <selection activeCell="A3" sqref="A3"/>
    </sheetView>
  </sheetViews>
  <sheetFormatPr defaultRowHeight="14.5" x14ac:dyDescent="0.35"/>
  <cols>
    <col min="1" max="1" width="13" bestFit="1" customWidth="1"/>
    <col min="2" max="2" width="12.36328125" bestFit="1" customWidth="1"/>
  </cols>
  <sheetData>
    <row r="3" spans="1:2" x14ac:dyDescent="0.35">
      <c r="A3" s="11" t="s">
        <v>1986</v>
      </c>
      <c r="B3" t="s">
        <v>1988</v>
      </c>
    </row>
    <row r="4" spans="1:2" x14ac:dyDescent="0.35">
      <c r="A4" s="7" t="s">
        <v>17</v>
      </c>
      <c r="B4" s="9">
        <v>518</v>
      </c>
    </row>
    <row r="5" spans="1:2" x14ac:dyDescent="0.35">
      <c r="A5" s="15" t="s">
        <v>24</v>
      </c>
      <c r="B5" s="9">
        <v>207</v>
      </c>
    </row>
    <row r="6" spans="1:2" x14ac:dyDescent="0.35">
      <c r="A6" s="15" t="s">
        <v>47</v>
      </c>
      <c r="B6" s="9">
        <v>37</v>
      </c>
    </row>
    <row r="7" spans="1:2" x14ac:dyDescent="0.35">
      <c r="A7" s="15" t="s">
        <v>18</v>
      </c>
      <c r="B7" s="9">
        <v>140</v>
      </c>
    </row>
    <row r="8" spans="1:2" x14ac:dyDescent="0.35">
      <c r="A8" s="15" t="s">
        <v>51</v>
      </c>
      <c r="B8" s="9">
        <v>134</v>
      </c>
    </row>
    <row r="9" spans="1:2" x14ac:dyDescent="0.35">
      <c r="A9" s="7" t="s">
        <v>28</v>
      </c>
      <c r="B9" s="9">
        <v>482</v>
      </c>
    </row>
    <row r="10" spans="1:2" x14ac:dyDescent="0.35">
      <c r="A10" s="15" t="s">
        <v>24</v>
      </c>
      <c r="B10" s="9">
        <v>197</v>
      </c>
    </row>
    <row r="11" spans="1:2" x14ac:dyDescent="0.35">
      <c r="A11" s="15" t="s">
        <v>47</v>
      </c>
      <c r="B11" s="9">
        <v>37</v>
      </c>
    </row>
    <row r="12" spans="1:2" x14ac:dyDescent="0.35">
      <c r="A12" s="15" t="s">
        <v>18</v>
      </c>
      <c r="B12" s="9">
        <v>131</v>
      </c>
    </row>
    <row r="13" spans="1:2" x14ac:dyDescent="0.35">
      <c r="A13" s="15" t="s">
        <v>51</v>
      </c>
      <c r="B13" s="9">
        <v>117</v>
      </c>
    </row>
    <row r="14" spans="1:2" x14ac:dyDescent="0.35">
      <c r="A14" s="7" t="s">
        <v>1987</v>
      </c>
      <c r="B14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E5B3-D10C-4AEE-8433-49716CA14127}">
  <dimension ref="A1"/>
  <sheetViews>
    <sheetView workbookViewId="0">
      <selection activeCell="D8" sqref="D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31E0-05E9-4E82-B099-15234A1938EC}">
  <dimension ref="A3:C11"/>
  <sheetViews>
    <sheetView workbookViewId="0">
      <selection activeCell="E12" sqref="E12"/>
    </sheetView>
  </sheetViews>
  <sheetFormatPr defaultRowHeight="14.5" x14ac:dyDescent="0.35"/>
  <cols>
    <col min="1" max="1" width="15.90625" bestFit="1" customWidth="1"/>
    <col min="2" max="3" width="21.81640625" bestFit="1" customWidth="1"/>
  </cols>
  <sheetData>
    <row r="3" spans="1:3" x14ac:dyDescent="0.35">
      <c r="A3" s="11" t="s">
        <v>1986</v>
      </c>
      <c r="B3" t="s">
        <v>2026</v>
      </c>
      <c r="C3" s="10" t="s">
        <v>2026</v>
      </c>
    </row>
    <row r="4" spans="1:3" x14ac:dyDescent="0.35">
      <c r="A4" s="7" t="s">
        <v>65</v>
      </c>
      <c r="B4" s="16">
        <v>1.0877037097327487</v>
      </c>
      <c r="C4" s="9">
        <v>123146.94791666667</v>
      </c>
    </row>
    <row r="5" spans="1:3" x14ac:dyDescent="0.35">
      <c r="A5" s="7" t="s">
        <v>31</v>
      </c>
      <c r="B5" s="16">
        <v>0.96306082428927298</v>
      </c>
      <c r="C5" s="9">
        <v>109035.20886075949</v>
      </c>
    </row>
    <row r="6" spans="1:3" x14ac:dyDescent="0.35">
      <c r="A6" s="7" t="s">
        <v>15</v>
      </c>
      <c r="B6" s="16">
        <v>1.0846648097371516</v>
      </c>
      <c r="C6" s="9">
        <v>122802.89166666666</v>
      </c>
    </row>
    <row r="7" spans="1:3" x14ac:dyDescent="0.35">
      <c r="A7" s="7" t="s">
        <v>23</v>
      </c>
      <c r="B7" s="16">
        <v>1.0427591209175378</v>
      </c>
      <c r="C7" s="9">
        <v>118058.44</v>
      </c>
    </row>
    <row r="8" spans="1:3" x14ac:dyDescent="0.35">
      <c r="A8" s="7" t="s">
        <v>27</v>
      </c>
      <c r="B8" s="16">
        <v>0.86374075462856492</v>
      </c>
      <c r="C8" s="9">
        <v>97790.452282157683</v>
      </c>
    </row>
    <row r="9" spans="1:3" x14ac:dyDescent="0.35">
      <c r="A9" s="7" t="s">
        <v>43</v>
      </c>
      <c r="B9" s="16">
        <v>1.1452574729444847</v>
      </c>
      <c r="C9" s="9">
        <v>129663.03333333334</v>
      </c>
    </row>
    <row r="10" spans="1:3" x14ac:dyDescent="0.35">
      <c r="A10" s="7" t="s">
        <v>50</v>
      </c>
      <c r="B10" s="16">
        <v>0.98085534089984461</v>
      </c>
      <c r="C10" s="9">
        <v>111049.85714285714</v>
      </c>
    </row>
    <row r="11" spans="1:3" x14ac:dyDescent="0.35">
      <c r="C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A682-1B7F-4105-8F35-072DDBFDF02A}">
  <dimension ref="A3:B7"/>
  <sheetViews>
    <sheetView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1" t="s">
        <v>1986</v>
      </c>
      <c r="B3" t="s">
        <v>1988</v>
      </c>
    </row>
    <row r="4" spans="1:2" x14ac:dyDescent="0.35">
      <c r="A4" s="7" t="s">
        <v>52</v>
      </c>
      <c r="B4" s="9">
        <v>139</v>
      </c>
    </row>
    <row r="5" spans="1:2" x14ac:dyDescent="0.35">
      <c r="A5" s="7" t="s">
        <v>33</v>
      </c>
      <c r="B5" s="9">
        <v>218</v>
      </c>
    </row>
    <row r="6" spans="1:2" x14ac:dyDescent="0.35">
      <c r="A6" s="7" t="s">
        <v>19</v>
      </c>
      <c r="B6" s="9">
        <v>643</v>
      </c>
    </row>
    <row r="7" spans="1:2" x14ac:dyDescent="0.35">
      <c r="A7" s="7" t="s">
        <v>1987</v>
      </c>
      <c r="B7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DDB8-53E2-4646-B91F-87B687EC3C6A}">
  <dimension ref="A1:C43"/>
  <sheetViews>
    <sheetView workbookViewId="0">
      <selection activeCell="I14" sqref="I14"/>
    </sheetView>
  </sheetViews>
  <sheetFormatPr defaultRowHeight="14.5" x14ac:dyDescent="0.35"/>
  <cols>
    <col min="1" max="1" width="12.36328125" style="23" bestFit="1" customWidth="1"/>
    <col min="2" max="2" width="12.36328125" style="27" bestFit="1" customWidth="1"/>
    <col min="3" max="16384" width="8.7265625" style="23"/>
  </cols>
  <sheetData>
    <row r="1" spans="1:3" x14ac:dyDescent="0.35">
      <c r="A1" s="21" t="s">
        <v>1986</v>
      </c>
      <c r="B1" s="26" t="s">
        <v>1988</v>
      </c>
      <c r="C1" s="22"/>
    </row>
    <row r="2" spans="1:3" x14ac:dyDescent="0.35">
      <c r="A2" s="23">
        <v>45</v>
      </c>
      <c r="B2" s="27">
        <v>0.20281690140845071</v>
      </c>
      <c r="C2" s="24"/>
    </row>
    <row r="3" spans="1:3" x14ac:dyDescent="0.35">
      <c r="A3" s="23">
        <v>55</v>
      </c>
      <c r="B3" s="27">
        <v>0.14084507042253522</v>
      </c>
      <c r="C3" s="24"/>
    </row>
    <row r="4" spans="1:3" x14ac:dyDescent="0.35">
      <c r="A4" s="23">
        <v>48</v>
      </c>
      <c r="B4" s="27">
        <v>8.7323943661971826E-2</v>
      </c>
      <c r="C4" s="24"/>
    </row>
    <row r="5" spans="1:3" x14ac:dyDescent="0.35">
      <c r="A5" s="23">
        <v>36</v>
      </c>
      <c r="B5" s="27">
        <v>8.4507042253521125E-2</v>
      </c>
      <c r="C5" s="24"/>
    </row>
    <row r="6" spans="1:3" x14ac:dyDescent="0.35">
      <c r="A6" s="23">
        <v>52</v>
      </c>
      <c r="B6" s="27">
        <v>8.4507042253521125E-2</v>
      </c>
      <c r="C6" s="24"/>
    </row>
    <row r="7" spans="1:3" x14ac:dyDescent="0.35">
      <c r="A7" s="23">
        <v>28</v>
      </c>
      <c r="B7" s="27">
        <v>8.1690140845070425E-2</v>
      </c>
      <c r="C7" s="24"/>
    </row>
    <row r="8" spans="1:3" x14ac:dyDescent="0.35">
      <c r="A8" s="23">
        <v>30</v>
      </c>
      <c r="B8" s="27">
        <v>8.1690140845070425E-2</v>
      </c>
      <c r="C8" s="24"/>
    </row>
    <row r="9" spans="1:3" x14ac:dyDescent="0.35">
      <c r="A9" s="23">
        <v>46</v>
      </c>
      <c r="B9" s="27">
        <v>8.1690140845070425E-2</v>
      </c>
      <c r="C9" s="24"/>
    </row>
    <row r="10" spans="1:3" x14ac:dyDescent="0.35">
      <c r="A10" s="23">
        <v>37</v>
      </c>
      <c r="B10" s="27">
        <v>7.8873239436619724E-2</v>
      </c>
      <c r="C10" s="24"/>
    </row>
    <row r="11" spans="1:3" x14ac:dyDescent="0.35">
      <c r="A11" s="23">
        <v>29</v>
      </c>
      <c r="B11" s="27">
        <v>7.605633802816901E-2</v>
      </c>
      <c r="C11" s="24"/>
    </row>
    <row r="12" spans="1:3" x14ac:dyDescent="0.35">
      <c r="C12" s="24"/>
    </row>
    <row r="13" spans="1:3" x14ac:dyDescent="0.35">
      <c r="C13" s="24"/>
    </row>
    <row r="14" spans="1:3" x14ac:dyDescent="0.35">
      <c r="C14" s="24"/>
    </row>
    <row r="15" spans="1:3" x14ac:dyDescent="0.35">
      <c r="C15" s="24"/>
    </row>
    <row r="16" spans="1:3" x14ac:dyDescent="0.35">
      <c r="C16" s="24"/>
    </row>
    <row r="17" spans="3:3" x14ac:dyDescent="0.35">
      <c r="C17" s="24"/>
    </row>
    <row r="18" spans="3:3" x14ac:dyDescent="0.35">
      <c r="C18" s="24"/>
    </row>
    <row r="19" spans="3:3" x14ac:dyDescent="0.35">
      <c r="C19" s="24"/>
    </row>
    <row r="20" spans="3:3" x14ac:dyDescent="0.35">
      <c r="C20" s="24"/>
    </row>
    <row r="21" spans="3:3" x14ac:dyDescent="0.35">
      <c r="C21" s="24"/>
    </row>
    <row r="22" spans="3:3" x14ac:dyDescent="0.35">
      <c r="C22" s="24"/>
    </row>
    <row r="23" spans="3:3" x14ac:dyDescent="0.35">
      <c r="C23" s="24"/>
    </row>
    <row r="24" spans="3:3" x14ac:dyDescent="0.35">
      <c r="C24" s="24"/>
    </row>
    <row r="25" spans="3:3" x14ac:dyDescent="0.35">
      <c r="C25" s="24"/>
    </row>
    <row r="26" spans="3:3" x14ac:dyDescent="0.35">
      <c r="C26" s="24"/>
    </row>
    <row r="27" spans="3:3" x14ac:dyDescent="0.35">
      <c r="C27" s="24"/>
    </row>
    <row r="28" spans="3:3" x14ac:dyDescent="0.35">
      <c r="C28" s="24"/>
    </row>
    <row r="29" spans="3:3" x14ac:dyDescent="0.35">
      <c r="C29" s="24"/>
    </row>
    <row r="30" spans="3:3" x14ac:dyDescent="0.35">
      <c r="C30" s="24"/>
    </row>
    <row r="31" spans="3:3" x14ac:dyDescent="0.35">
      <c r="C31" s="24"/>
    </row>
    <row r="32" spans="3:3" x14ac:dyDescent="0.35">
      <c r="C32" s="24"/>
    </row>
    <row r="33" spans="3:3" x14ac:dyDescent="0.35">
      <c r="C33" s="24"/>
    </row>
    <row r="34" spans="3:3" x14ac:dyDescent="0.35">
      <c r="C34" s="24"/>
    </row>
    <row r="35" spans="3:3" x14ac:dyDescent="0.35">
      <c r="C35" s="24"/>
    </row>
    <row r="36" spans="3:3" x14ac:dyDescent="0.35">
      <c r="C36" s="24"/>
    </row>
    <row r="37" spans="3:3" x14ac:dyDescent="0.35">
      <c r="C37" s="24"/>
    </row>
    <row r="38" spans="3:3" x14ac:dyDescent="0.35">
      <c r="C38" s="24"/>
    </row>
    <row r="39" spans="3:3" x14ac:dyDescent="0.35">
      <c r="C39" s="24"/>
    </row>
    <row r="40" spans="3:3" x14ac:dyDescent="0.35">
      <c r="C40" s="24"/>
    </row>
    <row r="41" spans="3:3" x14ac:dyDescent="0.35">
      <c r="C41" s="24"/>
    </row>
    <row r="42" spans="3:3" x14ac:dyDescent="0.35">
      <c r="C42" s="24"/>
    </row>
    <row r="43" spans="3:3" x14ac:dyDescent="0.35">
      <c r="C43" s="25"/>
    </row>
  </sheetData>
  <sortState xmlns:xlrd2="http://schemas.microsoft.com/office/spreadsheetml/2017/richdata2" ref="A2:B45">
    <sortCondition descending="1" ref="B1:B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D214-9A20-459F-B897-5E166753BFB2}">
  <dimension ref="A1:E913"/>
  <sheetViews>
    <sheetView workbookViewId="0">
      <selection activeCell="F6" sqref="F6"/>
    </sheetView>
  </sheetViews>
  <sheetFormatPr defaultRowHeight="14.5" x14ac:dyDescent="0.35"/>
  <cols>
    <col min="1" max="1" width="12.36328125" style="23" bestFit="1" customWidth="1"/>
    <col min="2" max="2" width="17.453125" style="28" bestFit="1" customWidth="1"/>
    <col min="3" max="16384" width="8.7265625" style="23"/>
  </cols>
  <sheetData>
    <row r="1" spans="1:5" x14ac:dyDescent="0.35">
      <c r="A1" s="21" t="s">
        <v>1986</v>
      </c>
      <c r="B1" s="29" t="s">
        <v>2027</v>
      </c>
      <c r="C1" s="21"/>
    </row>
    <row r="2" spans="1:5" x14ac:dyDescent="0.35">
      <c r="A2" s="23" t="s">
        <v>1961</v>
      </c>
      <c r="B2" s="28">
        <v>0.23</v>
      </c>
    </row>
    <row r="3" spans="1:5" x14ac:dyDescent="0.35">
      <c r="A3" s="23" t="s">
        <v>610</v>
      </c>
      <c r="B3" s="28">
        <v>0</v>
      </c>
    </row>
    <row r="4" spans="1:5" x14ac:dyDescent="0.35">
      <c r="A4" s="23" t="s">
        <v>1323</v>
      </c>
      <c r="B4" s="28">
        <v>0</v>
      </c>
    </row>
    <row r="5" spans="1:5" x14ac:dyDescent="0.35">
      <c r="A5" s="23" t="s">
        <v>255</v>
      </c>
      <c r="B5" s="28">
        <v>0.28000000000000003</v>
      </c>
    </row>
    <row r="6" spans="1:5" x14ac:dyDescent="0.35">
      <c r="A6" s="23" t="s">
        <v>861</v>
      </c>
      <c r="B6" s="28">
        <v>0.15</v>
      </c>
      <c r="D6" s="23" t="s">
        <v>2028</v>
      </c>
      <c r="E6" s="30">
        <f>AVERAGE(B2:B913)</f>
        <v>8.8499992690058413E-2</v>
      </c>
    </row>
    <row r="7" spans="1:5" x14ac:dyDescent="0.35">
      <c r="A7" s="23" t="s">
        <v>1708</v>
      </c>
      <c r="B7" s="28">
        <v>0</v>
      </c>
    </row>
    <row r="8" spans="1:5" x14ac:dyDescent="0.35">
      <c r="A8" s="23" t="s">
        <v>164</v>
      </c>
      <c r="B8" s="28">
        <v>0.32</v>
      </c>
    </row>
    <row r="9" spans="1:5" x14ac:dyDescent="0.35">
      <c r="A9" s="23" t="s">
        <v>874</v>
      </c>
      <c r="B9" s="28">
        <v>0</v>
      </c>
    </row>
    <row r="10" spans="1:5" x14ac:dyDescent="0.35">
      <c r="A10" s="23" t="s">
        <v>681</v>
      </c>
      <c r="B10" s="28">
        <v>0.255</v>
      </c>
    </row>
    <row r="11" spans="1:5" x14ac:dyDescent="0.35">
      <c r="A11" s="23" t="s">
        <v>355</v>
      </c>
      <c r="B11" s="28">
        <v>0.11</v>
      </c>
    </row>
    <row r="12" spans="1:5" x14ac:dyDescent="0.35">
      <c r="A12" s="23" t="s">
        <v>267</v>
      </c>
      <c r="B12" s="28">
        <v>0</v>
      </c>
    </row>
    <row r="13" spans="1:5" x14ac:dyDescent="0.35">
      <c r="A13" s="23" t="s">
        <v>1205</v>
      </c>
      <c r="B13" s="28">
        <v>0</v>
      </c>
    </row>
    <row r="14" spans="1:5" x14ac:dyDescent="0.35">
      <c r="A14" s="23" t="s">
        <v>1254</v>
      </c>
      <c r="B14" s="28">
        <v>0</v>
      </c>
    </row>
    <row r="15" spans="1:5" x14ac:dyDescent="0.35">
      <c r="A15" s="23" t="s">
        <v>1804</v>
      </c>
      <c r="B15" s="28">
        <v>0</v>
      </c>
    </row>
    <row r="16" spans="1:5" x14ac:dyDescent="0.35">
      <c r="A16" s="23" t="s">
        <v>1273</v>
      </c>
      <c r="B16" s="28">
        <v>0.2</v>
      </c>
    </row>
    <row r="17" spans="1:2" x14ac:dyDescent="0.35">
      <c r="A17" s="23" t="s">
        <v>524</v>
      </c>
      <c r="B17" s="28">
        <v>0.09</v>
      </c>
    </row>
    <row r="18" spans="1:2" x14ac:dyDescent="0.35">
      <c r="A18" s="23" t="s">
        <v>154</v>
      </c>
      <c r="B18" s="28">
        <v>0</v>
      </c>
    </row>
    <row r="19" spans="1:2" x14ac:dyDescent="0.35">
      <c r="A19" s="23" t="s">
        <v>108</v>
      </c>
      <c r="B19" s="28">
        <v>0.22</v>
      </c>
    </row>
    <row r="20" spans="1:2" x14ac:dyDescent="0.35">
      <c r="A20" s="23" t="s">
        <v>1929</v>
      </c>
      <c r="B20" s="28">
        <v>0</v>
      </c>
    </row>
    <row r="21" spans="1:2" x14ac:dyDescent="0.35">
      <c r="A21" s="23" t="s">
        <v>624</v>
      </c>
      <c r="B21" s="28">
        <v>0.28000000000000003</v>
      </c>
    </row>
    <row r="22" spans="1:2" x14ac:dyDescent="0.35">
      <c r="A22" s="23" t="s">
        <v>641</v>
      </c>
      <c r="B22" s="28">
        <v>0.33</v>
      </c>
    </row>
    <row r="23" spans="1:2" x14ac:dyDescent="0.35">
      <c r="A23" s="23" t="s">
        <v>150</v>
      </c>
      <c r="B23" s="28">
        <v>0</v>
      </c>
    </row>
    <row r="24" spans="1:2" x14ac:dyDescent="0.35">
      <c r="A24" s="23" t="s">
        <v>1173</v>
      </c>
      <c r="B24" s="28">
        <v>0</v>
      </c>
    </row>
    <row r="25" spans="1:2" x14ac:dyDescent="0.35">
      <c r="A25" s="23" t="s">
        <v>1202</v>
      </c>
      <c r="B25" s="28">
        <v>0</v>
      </c>
    </row>
    <row r="26" spans="1:2" x14ac:dyDescent="0.35">
      <c r="A26" s="23" t="s">
        <v>293</v>
      </c>
      <c r="B26" s="28">
        <v>0.31</v>
      </c>
    </row>
    <row r="27" spans="1:2" x14ac:dyDescent="0.35">
      <c r="A27" s="23" t="s">
        <v>1956</v>
      </c>
      <c r="B27" s="28">
        <v>0.14000000000000001</v>
      </c>
    </row>
    <row r="28" spans="1:2" x14ac:dyDescent="0.35">
      <c r="A28" s="23" t="s">
        <v>1312</v>
      </c>
      <c r="B28" s="28">
        <v>0.37</v>
      </c>
    </row>
    <row r="29" spans="1:2" x14ac:dyDescent="0.35">
      <c r="A29" s="23" t="s">
        <v>434</v>
      </c>
      <c r="B29" s="28">
        <v>0.2</v>
      </c>
    </row>
    <row r="30" spans="1:2" x14ac:dyDescent="0.35">
      <c r="A30" s="23" t="s">
        <v>637</v>
      </c>
      <c r="B30" s="28">
        <v>0.14000000000000001</v>
      </c>
    </row>
    <row r="31" spans="1:2" x14ac:dyDescent="0.35">
      <c r="A31" s="23" t="s">
        <v>844</v>
      </c>
      <c r="B31" s="28">
        <v>0</v>
      </c>
    </row>
    <row r="32" spans="1:2" x14ac:dyDescent="0.35">
      <c r="A32" s="23" t="s">
        <v>232</v>
      </c>
      <c r="B32" s="28">
        <v>0</v>
      </c>
    </row>
    <row r="33" spans="1:2" x14ac:dyDescent="0.35">
      <c r="A33" s="23" t="s">
        <v>1371</v>
      </c>
      <c r="B33" s="28">
        <v>0</v>
      </c>
    </row>
    <row r="34" spans="1:2" x14ac:dyDescent="0.35">
      <c r="A34" s="23" t="s">
        <v>856</v>
      </c>
      <c r="B34" s="28">
        <v>0.23</v>
      </c>
    </row>
    <row r="35" spans="1:2" x14ac:dyDescent="0.35">
      <c r="A35" s="23" t="s">
        <v>1814</v>
      </c>
      <c r="B35" s="28">
        <v>0</v>
      </c>
    </row>
    <row r="36" spans="1:2" x14ac:dyDescent="0.35">
      <c r="A36" s="23" t="s">
        <v>246</v>
      </c>
      <c r="B36" s="28">
        <v>7.0000000000000007E-2</v>
      </c>
    </row>
    <row r="37" spans="1:2" x14ac:dyDescent="0.35">
      <c r="A37" s="23" t="s">
        <v>984</v>
      </c>
      <c r="B37" s="28">
        <v>0.32</v>
      </c>
    </row>
    <row r="38" spans="1:2" x14ac:dyDescent="0.35">
      <c r="A38" s="23" t="s">
        <v>128</v>
      </c>
      <c r="B38" s="28">
        <v>0.31</v>
      </c>
    </row>
    <row r="39" spans="1:2" x14ac:dyDescent="0.35">
      <c r="A39" s="23" t="s">
        <v>1852</v>
      </c>
      <c r="B39" s="28">
        <v>0.28000000000000003</v>
      </c>
    </row>
    <row r="40" spans="1:2" x14ac:dyDescent="0.35">
      <c r="A40" s="23" t="s">
        <v>727</v>
      </c>
      <c r="B40" s="28">
        <v>0</v>
      </c>
    </row>
    <row r="41" spans="1:2" x14ac:dyDescent="0.35">
      <c r="A41" s="23" t="s">
        <v>826</v>
      </c>
      <c r="B41" s="28">
        <v>0.03</v>
      </c>
    </row>
    <row r="42" spans="1:2" x14ac:dyDescent="0.35">
      <c r="A42" s="23" t="s">
        <v>533</v>
      </c>
      <c r="B42" s="28">
        <v>0</v>
      </c>
    </row>
    <row r="43" spans="1:2" x14ac:dyDescent="0.35">
      <c r="A43" s="23" t="s">
        <v>336</v>
      </c>
      <c r="B43" s="28">
        <v>0</v>
      </c>
    </row>
    <row r="44" spans="1:2" x14ac:dyDescent="0.35">
      <c r="A44" s="23" t="s">
        <v>389</v>
      </c>
      <c r="B44" s="28">
        <v>0.24</v>
      </c>
    </row>
    <row r="45" spans="1:2" x14ac:dyDescent="0.35">
      <c r="A45" s="23" t="s">
        <v>863</v>
      </c>
      <c r="B45" s="28">
        <v>0</v>
      </c>
    </row>
    <row r="46" spans="1:2" x14ac:dyDescent="0.35">
      <c r="A46" s="23" t="s">
        <v>345</v>
      </c>
      <c r="B46" s="28">
        <v>0.10666666666666667</v>
      </c>
    </row>
    <row r="47" spans="1:2" x14ac:dyDescent="0.35">
      <c r="A47" s="23" t="s">
        <v>1917</v>
      </c>
      <c r="B47" s="28">
        <v>0</v>
      </c>
    </row>
    <row r="48" spans="1:2" x14ac:dyDescent="0.35">
      <c r="A48" s="23" t="s">
        <v>153</v>
      </c>
      <c r="B48" s="28">
        <v>4.4999999999999998E-2</v>
      </c>
    </row>
    <row r="49" spans="1:2" x14ac:dyDescent="0.35">
      <c r="A49" s="23" t="s">
        <v>454</v>
      </c>
      <c r="B49" s="28">
        <v>0.34</v>
      </c>
    </row>
    <row r="50" spans="1:2" x14ac:dyDescent="0.35">
      <c r="A50" s="23" t="s">
        <v>629</v>
      </c>
      <c r="B50" s="28">
        <v>0</v>
      </c>
    </row>
    <row r="51" spans="1:2" x14ac:dyDescent="0.35">
      <c r="A51" s="23" t="s">
        <v>937</v>
      </c>
      <c r="B51" s="28">
        <v>0</v>
      </c>
    </row>
    <row r="52" spans="1:2" x14ac:dyDescent="0.35">
      <c r="A52" s="23" t="s">
        <v>1338</v>
      </c>
      <c r="B52" s="28">
        <v>0</v>
      </c>
    </row>
    <row r="53" spans="1:2" x14ac:dyDescent="0.35">
      <c r="A53" s="23" t="s">
        <v>1652</v>
      </c>
      <c r="B53" s="28">
        <v>0.06</v>
      </c>
    </row>
    <row r="54" spans="1:2" x14ac:dyDescent="0.35">
      <c r="A54" s="23" t="s">
        <v>137</v>
      </c>
      <c r="B54" s="28">
        <v>0.39</v>
      </c>
    </row>
    <row r="55" spans="1:2" x14ac:dyDescent="0.35">
      <c r="A55" s="23" t="s">
        <v>1749</v>
      </c>
      <c r="B55" s="28">
        <v>0</v>
      </c>
    </row>
    <row r="56" spans="1:2" x14ac:dyDescent="0.35">
      <c r="A56" s="23" t="s">
        <v>200</v>
      </c>
      <c r="B56" s="28">
        <v>0.08</v>
      </c>
    </row>
    <row r="57" spans="1:2" x14ac:dyDescent="0.35">
      <c r="A57" s="23" t="s">
        <v>288</v>
      </c>
      <c r="B57" s="28">
        <v>0.23</v>
      </c>
    </row>
    <row r="58" spans="1:2" x14ac:dyDescent="0.35">
      <c r="A58" s="23" t="s">
        <v>1060</v>
      </c>
      <c r="B58" s="28">
        <v>0</v>
      </c>
    </row>
    <row r="59" spans="1:2" x14ac:dyDescent="0.35">
      <c r="A59" s="23" t="s">
        <v>1005</v>
      </c>
      <c r="B59" s="28">
        <v>0.28999999999999998</v>
      </c>
    </row>
    <row r="60" spans="1:2" x14ac:dyDescent="0.35">
      <c r="A60" s="23" t="s">
        <v>1224</v>
      </c>
      <c r="B60" s="28">
        <v>0.3</v>
      </c>
    </row>
    <row r="61" spans="1:2" x14ac:dyDescent="0.35">
      <c r="A61" s="23" t="s">
        <v>320</v>
      </c>
      <c r="B61" s="28">
        <v>0.06</v>
      </c>
    </row>
    <row r="62" spans="1:2" x14ac:dyDescent="0.35">
      <c r="A62" s="23" t="s">
        <v>1733</v>
      </c>
      <c r="B62" s="28">
        <v>0.06</v>
      </c>
    </row>
    <row r="63" spans="1:2" x14ac:dyDescent="0.35">
      <c r="A63" s="23" t="s">
        <v>1716</v>
      </c>
      <c r="B63" s="28">
        <v>0</v>
      </c>
    </row>
    <row r="64" spans="1:2" x14ac:dyDescent="0.35">
      <c r="A64" s="23" t="s">
        <v>218</v>
      </c>
      <c r="B64" s="28">
        <v>0.36</v>
      </c>
    </row>
    <row r="65" spans="1:2" x14ac:dyDescent="0.35">
      <c r="A65" s="23" t="s">
        <v>541</v>
      </c>
      <c r="B65" s="28">
        <v>0</v>
      </c>
    </row>
    <row r="66" spans="1:2" x14ac:dyDescent="0.35">
      <c r="A66" s="23" t="s">
        <v>995</v>
      </c>
      <c r="B66" s="28">
        <v>0</v>
      </c>
    </row>
    <row r="67" spans="1:2" x14ac:dyDescent="0.35">
      <c r="A67" s="23" t="s">
        <v>180</v>
      </c>
      <c r="B67" s="28">
        <v>0</v>
      </c>
    </row>
    <row r="68" spans="1:2" x14ac:dyDescent="0.35">
      <c r="A68" s="23" t="s">
        <v>458</v>
      </c>
      <c r="B68" s="28">
        <v>0</v>
      </c>
    </row>
    <row r="69" spans="1:2" x14ac:dyDescent="0.35">
      <c r="A69" s="23" t="s">
        <v>1187</v>
      </c>
      <c r="B69" s="28">
        <v>0</v>
      </c>
    </row>
    <row r="70" spans="1:2" x14ac:dyDescent="0.35">
      <c r="A70" s="23" t="s">
        <v>1659</v>
      </c>
      <c r="B70" s="28">
        <v>0</v>
      </c>
    </row>
    <row r="71" spans="1:2" x14ac:dyDescent="0.35">
      <c r="A71" s="23" t="s">
        <v>490</v>
      </c>
      <c r="B71" s="28">
        <v>0</v>
      </c>
    </row>
    <row r="72" spans="1:2" x14ac:dyDescent="0.35">
      <c r="A72" s="23" t="s">
        <v>543</v>
      </c>
      <c r="B72" s="28">
        <v>0.28000000000000003</v>
      </c>
    </row>
    <row r="73" spans="1:2" x14ac:dyDescent="0.35">
      <c r="A73" s="23" t="s">
        <v>606</v>
      </c>
      <c r="B73" s="28">
        <v>0</v>
      </c>
    </row>
    <row r="74" spans="1:2" x14ac:dyDescent="0.35">
      <c r="A74" s="23" t="s">
        <v>351</v>
      </c>
      <c r="B74" s="28">
        <v>0</v>
      </c>
    </row>
    <row r="75" spans="1:2" x14ac:dyDescent="0.35">
      <c r="A75" s="23" t="s">
        <v>190</v>
      </c>
      <c r="B75" s="28">
        <v>0</v>
      </c>
    </row>
    <row r="76" spans="1:2" x14ac:dyDescent="0.35">
      <c r="A76" s="23" t="s">
        <v>321</v>
      </c>
      <c r="B76" s="28">
        <v>0.19</v>
      </c>
    </row>
    <row r="77" spans="1:2" x14ac:dyDescent="0.35">
      <c r="A77" s="23" t="s">
        <v>375</v>
      </c>
      <c r="B77" s="28">
        <v>4.4999999999999998E-2</v>
      </c>
    </row>
    <row r="78" spans="1:2" x14ac:dyDescent="0.35">
      <c r="A78" s="23" t="s">
        <v>555</v>
      </c>
      <c r="B78" s="28">
        <v>0.21000000000000002</v>
      </c>
    </row>
    <row r="79" spans="1:2" x14ac:dyDescent="0.35">
      <c r="A79" s="23" t="s">
        <v>241</v>
      </c>
      <c r="B79" s="28">
        <v>0.08</v>
      </c>
    </row>
    <row r="80" spans="1:2" x14ac:dyDescent="0.35">
      <c r="A80" s="23" t="s">
        <v>1448</v>
      </c>
      <c r="B80" s="28">
        <v>0.17</v>
      </c>
    </row>
    <row r="81" spans="1:2" x14ac:dyDescent="0.35">
      <c r="A81" s="23" t="s">
        <v>1767</v>
      </c>
      <c r="B81" s="28">
        <v>0.34</v>
      </c>
    </row>
    <row r="82" spans="1:2" x14ac:dyDescent="0.35">
      <c r="A82" s="23" t="s">
        <v>1823</v>
      </c>
      <c r="B82" s="28">
        <v>0</v>
      </c>
    </row>
    <row r="83" spans="1:2" x14ac:dyDescent="0.35">
      <c r="A83" s="23" t="s">
        <v>1115</v>
      </c>
      <c r="B83" s="28">
        <v>0</v>
      </c>
    </row>
    <row r="84" spans="1:2" x14ac:dyDescent="0.35">
      <c r="A84" s="23" t="s">
        <v>926</v>
      </c>
      <c r="B84" s="28">
        <v>0</v>
      </c>
    </row>
    <row r="85" spans="1:2" x14ac:dyDescent="0.35">
      <c r="A85" s="23" t="s">
        <v>341</v>
      </c>
      <c r="B85" s="28">
        <v>0</v>
      </c>
    </row>
    <row r="86" spans="1:2" x14ac:dyDescent="0.35">
      <c r="A86" s="23" t="s">
        <v>1935</v>
      </c>
      <c r="B86" s="28">
        <v>0</v>
      </c>
    </row>
    <row r="87" spans="1:2" x14ac:dyDescent="0.35">
      <c r="A87" s="23" t="s">
        <v>768</v>
      </c>
      <c r="B87" s="28">
        <v>0</v>
      </c>
    </row>
    <row r="88" spans="1:2" x14ac:dyDescent="0.35">
      <c r="A88" s="23" t="s">
        <v>1581</v>
      </c>
      <c r="B88" s="28">
        <v>0</v>
      </c>
    </row>
    <row r="89" spans="1:2" x14ac:dyDescent="0.35">
      <c r="A89" s="23" t="s">
        <v>1030</v>
      </c>
      <c r="B89" s="28">
        <v>0.25</v>
      </c>
    </row>
    <row r="90" spans="1:2" x14ac:dyDescent="0.35">
      <c r="A90" s="23" t="s">
        <v>933</v>
      </c>
      <c r="B90" s="28">
        <v>0</v>
      </c>
    </row>
    <row r="91" spans="1:2" x14ac:dyDescent="0.35">
      <c r="A91" s="23" t="s">
        <v>170</v>
      </c>
      <c r="B91" s="28">
        <v>0</v>
      </c>
    </row>
    <row r="92" spans="1:2" x14ac:dyDescent="0.35">
      <c r="A92" s="23" t="s">
        <v>1626</v>
      </c>
      <c r="B92" s="28">
        <v>0.08</v>
      </c>
    </row>
    <row r="93" spans="1:2" x14ac:dyDescent="0.35">
      <c r="A93" s="23" t="s">
        <v>1792</v>
      </c>
      <c r="B93" s="28">
        <v>0</v>
      </c>
    </row>
    <row r="94" spans="1:2" x14ac:dyDescent="0.35">
      <c r="A94" s="23" t="s">
        <v>1024</v>
      </c>
      <c r="B94" s="28">
        <v>0.1</v>
      </c>
    </row>
    <row r="95" spans="1:2" x14ac:dyDescent="0.35">
      <c r="A95" s="23" t="s">
        <v>1653</v>
      </c>
      <c r="B95" s="28">
        <v>0.05</v>
      </c>
    </row>
    <row r="96" spans="1:2" x14ac:dyDescent="0.35">
      <c r="A96" s="23" t="s">
        <v>651</v>
      </c>
      <c r="B96" s="28">
        <v>0</v>
      </c>
    </row>
    <row r="97" spans="1:2" x14ac:dyDescent="0.35">
      <c r="A97" s="23" t="s">
        <v>738</v>
      </c>
      <c r="B97" s="28">
        <v>0</v>
      </c>
    </row>
    <row r="98" spans="1:2" x14ac:dyDescent="0.35">
      <c r="A98" s="23" t="s">
        <v>617</v>
      </c>
      <c r="B98" s="28">
        <v>0</v>
      </c>
    </row>
    <row r="99" spans="1:2" x14ac:dyDescent="0.35">
      <c r="A99" s="23" t="s">
        <v>46</v>
      </c>
      <c r="B99" s="28">
        <v>9.5000000000000001E-2</v>
      </c>
    </row>
    <row r="100" spans="1:2" x14ac:dyDescent="0.35">
      <c r="A100" s="23" t="s">
        <v>689</v>
      </c>
      <c r="B100" s="28">
        <v>0.1</v>
      </c>
    </row>
    <row r="101" spans="1:2" x14ac:dyDescent="0.35">
      <c r="A101" s="23" t="s">
        <v>1847</v>
      </c>
      <c r="B101" s="28">
        <v>0</v>
      </c>
    </row>
    <row r="102" spans="1:2" x14ac:dyDescent="0.35">
      <c r="A102" s="23" t="s">
        <v>432</v>
      </c>
      <c r="B102" s="28">
        <v>0.3</v>
      </c>
    </row>
    <row r="103" spans="1:2" x14ac:dyDescent="0.35">
      <c r="A103" s="23" t="s">
        <v>141</v>
      </c>
      <c r="B103" s="28">
        <v>0</v>
      </c>
    </row>
    <row r="104" spans="1:2" x14ac:dyDescent="0.35">
      <c r="A104" s="23" t="s">
        <v>268</v>
      </c>
      <c r="B104" s="28">
        <v>0</v>
      </c>
    </row>
    <row r="105" spans="1:2" x14ac:dyDescent="0.35">
      <c r="A105" s="23" t="s">
        <v>301</v>
      </c>
      <c r="B105" s="28">
        <v>0.28999999999999998</v>
      </c>
    </row>
    <row r="106" spans="1:2" x14ac:dyDescent="0.35">
      <c r="A106" s="23" t="s">
        <v>260</v>
      </c>
      <c r="B106" s="28">
        <v>0</v>
      </c>
    </row>
    <row r="107" spans="1:2" x14ac:dyDescent="0.35">
      <c r="A107" s="23" t="s">
        <v>235</v>
      </c>
      <c r="B107" s="28">
        <v>0.105</v>
      </c>
    </row>
    <row r="108" spans="1:2" x14ac:dyDescent="0.35">
      <c r="A108" s="23" t="s">
        <v>1845</v>
      </c>
      <c r="B108" s="28">
        <v>0</v>
      </c>
    </row>
    <row r="109" spans="1:2" x14ac:dyDescent="0.35">
      <c r="A109" s="23" t="s">
        <v>477</v>
      </c>
      <c r="B109" s="28">
        <v>0.12</v>
      </c>
    </row>
    <row r="110" spans="1:2" x14ac:dyDescent="0.35">
      <c r="A110" s="23" t="s">
        <v>174</v>
      </c>
      <c r="B110" s="28">
        <v>0.15</v>
      </c>
    </row>
    <row r="111" spans="1:2" x14ac:dyDescent="0.35">
      <c r="A111" s="23" t="s">
        <v>350</v>
      </c>
      <c r="B111" s="28">
        <v>0</v>
      </c>
    </row>
    <row r="112" spans="1:2" x14ac:dyDescent="0.35">
      <c r="A112" s="23" t="s">
        <v>1244</v>
      </c>
      <c r="B112" s="28">
        <v>0</v>
      </c>
    </row>
    <row r="113" spans="1:2" x14ac:dyDescent="0.35">
      <c r="A113" s="23" t="s">
        <v>358</v>
      </c>
      <c r="B113" s="28">
        <v>0.15</v>
      </c>
    </row>
    <row r="114" spans="1:2" x14ac:dyDescent="0.35">
      <c r="A114" s="23" t="s">
        <v>1422</v>
      </c>
      <c r="B114" s="28">
        <v>0.06</v>
      </c>
    </row>
    <row r="115" spans="1:2" x14ac:dyDescent="0.35">
      <c r="A115" s="23" t="s">
        <v>239</v>
      </c>
      <c r="B115" s="28">
        <v>0.16</v>
      </c>
    </row>
    <row r="116" spans="1:2" x14ac:dyDescent="0.35">
      <c r="A116" s="23" t="s">
        <v>1647</v>
      </c>
      <c r="B116" s="28">
        <v>0</v>
      </c>
    </row>
    <row r="117" spans="1:2" x14ac:dyDescent="0.35">
      <c r="A117" s="23" t="s">
        <v>1167</v>
      </c>
      <c r="B117" s="28">
        <v>0.26</v>
      </c>
    </row>
    <row r="118" spans="1:2" x14ac:dyDescent="0.35">
      <c r="A118" s="23" t="s">
        <v>322</v>
      </c>
      <c r="B118" s="28">
        <v>0</v>
      </c>
    </row>
    <row r="119" spans="1:2" x14ac:dyDescent="0.35">
      <c r="A119" s="23" t="s">
        <v>1046</v>
      </c>
      <c r="B119" s="28">
        <v>0</v>
      </c>
    </row>
    <row r="120" spans="1:2" x14ac:dyDescent="0.35">
      <c r="A120" s="23" t="s">
        <v>1583</v>
      </c>
      <c r="B120" s="28">
        <v>0</v>
      </c>
    </row>
    <row r="121" spans="1:2" x14ac:dyDescent="0.35">
      <c r="A121" s="23" t="s">
        <v>1365</v>
      </c>
      <c r="B121" s="28">
        <v>7.0000000000000007E-2</v>
      </c>
    </row>
    <row r="122" spans="1:2" x14ac:dyDescent="0.35">
      <c r="A122" s="23" t="s">
        <v>176</v>
      </c>
      <c r="B122" s="28">
        <v>0</v>
      </c>
    </row>
    <row r="123" spans="1:2" x14ac:dyDescent="0.35">
      <c r="A123" s="23" t="s">
        <v>1886</v>
      </c>
      <c r="B123" s="28">
        <v>0</v>
      </c>
    </row>
    <row r="124" spans="1:2" x14ac:dyDescent="0.35">
      <c r="A124" s="23" t="s">
        <v>417</v>
      </c>
      <c r="B124" s="28">
        <v>0</v>
      </c>
    </row>
    <row r="125" spans="1:2" x14ac:dyDescent="0.35">
      <c r="A125" s="23" t="s">
        <v>1892</v>
      </c>
      <c r="B125" s="28">
        <v>0</v>
      </c>
    </row>
    <row r="126" spans="1:2" x14ac:dyDescent="0.35">
      <c r="A126" s="23" t="s">
        <v>1816</v>
      </c>
      <c r="B126" s="28">
        <v>5.5E-2</v>
      </c>
    </row>
    <row r="127" spans="1:2" x14ac:dyDescent="0.35">
      <c r="A127" s="23" t="s">
        <v>78</v>
      </c>
      <c r="B127" s="28">
        <v>0</v>
      </c>
    </row>
    <row r="128" spans="1:2" x14ac:dyDescent="0.35">
      <c r="A128" s="23" t="s">
        <v>526</v>
      </c>
      <c r="B128" s="28">
        <v>0</v>
      </c>
    </row>
    <row r="129" spans="1:2" x14ac:dyDescent="0.35">
      <c r="A129" s="23" t="s">
        <v>1663</v>
      </c>
      <c r="B129" s="28">
        <v>0</v>
      </c>
    </row>
    <row r="130" spans="1:2" x14ac:dyDescent="0.35">
      <c r="A130" s="23" t="s">
        <v>445</v>
      </c>
      <c r="B130" s="28">
        <v>0</v>
      </c>
    </row>
    <row r="131" spans="1:2" x14ac:dyDescent="0.35">
      <c r="A131" s="23" t="s">
        <v>683</v>
      </c>
      <c r="B131" s="28">
        <v>0.16500000000000001</v>
      </c>
    </row>
    <row r="132" spans="1:2" x14ac:dyDescent="0.35">
      <c r="A132" s="23" t="s">
        <v>1630</v>
      </c>
      <c r="B132" s="28">
        <v>0.1</v>
      </c>
    </row>
    <row r="133" spans="1:2" x14ac:dyDescent="0.35">
      <c r="A133" s="23" t="s">
        <v>1945</v>
      </c>
      <c r="B133" s="28">
        <v>0.1</v>
      </c>
    </row>
    <row r="134" spans="1:2" x14ac:dyDescent="0.35">
      <c r="A134" s="23" t="s">
        <v>155</v>
      </c>
      <c r="B134" s="28">
        <v>0.13</v>
      </c>
    </row>
    <row r="135" spans="1:2" x14ac:dyDescent="0.35">
      <c r="A135" s="23" t="s">
        <v>332</v>
      </c>
      <c r="B135" s="28">
        <v>0</v>
      </c>
    </row>
    <row r="136" spans="1:2" x14ac:dyDescent="0.35">
      <c r="A136" s="23" t="s">
        <v>203</v>
      </c>
      <c r="B136" s="28">
        <v>0.1</v>
      </c>
    </row>
    <row r="137" spans="1:2" x14ac:dyDescent="0.35">
      <c r="A137" s="23" t="s">
        <v>202</v>
      </c>
      <c r="B137" s="28">
        <v>0</v>
      </c>
    </row>
    <row r="138" spans="1:2" x14ac:dyDescent="0.35">
      <c r="A138" s="23" t="s">
        <v>913</v>
      </c>
      <c r="B138" s="28">
        <v>0.14000000000000001</v>
      </c>
    </row>
    <row r="139" spans="1:2" x14ac:dyDescent="0.35">
      <c r="A139" s="23" t="s">
        <v>192</v>
      </c>
      <c r="B139" s="28">
        <v>0.12</v>
      </c>
    </row>
    <row r="140" spans="1:2" x14ac:dyDescent="0.35">
      <c r="A140" s="23" t="s">
        <v>1257</v>
      </c>
      <c r="B140" s="28">
        <v>0.11</v>
      </c>
    </row>
    <row r="141" spans="1:2" x14ac:dyDescent="0.35">
      <c r="A141" s="23" t="s">
        <v>733</v>
      </c>
      <c r="B141" s="28">
        <v>0.39</v>
      </c>
    </row>
    <row r="142" spans="1:2" x14ac:dyDescent="0.35">
      <c r="A142" s="23" t="s">
        <v>505</v>
      </c>
      <c r="B142" s="28">
        <v>0.15</v>
      </c>
    </row>
    <row r="143" spans="1:2" x14ac:dyDescent="0.35">
      <c r="A143" s="23" t="s">
        <v>1532</v>
      </c>
      <c r="B143" s="28">
        <v>1.6666666666666666E-2</v>
      </c>
    </row>
    <row r="144" spans="1:2" x14ac:dyDescent="0.35">
      <c r="A144" s="23" t="s">
        <v>746</v>
      </c>
      <c r="B144" s="28">
        <v>0</v>
      </c>
    </row>
    <row r="145" spans="1:2" x14ac:dyDescent="0.35">
      <c r="A145" s="23" t="s">
        <v>803</v>
      </c>
      <c r="B145" s="28">
        <v>7.0000000000000007E-2</v>
      </c>
    </row>
    <row r="146" spans="1:2" x14ac:dyDescent="0.35">
      <c r="A146" s="23" t="s">
        <v>1152</v>
      </c>
      <c r="B146" s="28">
        <v>0</v>
      </c>
    </row>
    <row r="147" spans="1:2" x14ac:dyDescent="0.35">
      <c r="A147" s="23" t="s">
        <v>1638</v>
      </c>
      <c r="B147" s="28">
        <v>0</v>
      </c>
    </row>
    <row r="148" spans="1:2" x14ac:dyDescent="0.35">
      <c r="A148" s="23" t="s">
        <v>189</v>
      </c>
      <c r="B148" s="28">
        <v>0.3</v>
      </c>
    </row>
    <row r="149" spans="1:2" x14ac:dyDescent="0.35">
      <c r="A149" s="23" t="s">
        <v>1134</v>
      </c>
      <c r="B149" s="28">
        <v>8.5000000000000006E-2</v>
      </c>
    </row>
    <row r="150" spans="1:2" x14ac:dyDescent="0.35">
      <c r="A150" s="23" t="s">
        <v>717</v>
      </c>
      <c r="B150" s="28">
        <v>0.1</v>
      </c>
    </row>
    <row r="151" spans="1:2" x14ac:dyDescent="0.35">
      <c r="A151" s="23" t="s">
        <v>1179</v>
      </c>
      <c r="B151" s="28">
        <v>0</v>
      </c>
    </row>
    <row r="152" spans="1:2" x14ac:dyDescent="0.35">
      <c r="A152" s="23" t="s">
        <v>1948</v>
      </c>
      <c r="B152" s="28">
        <v>0.06</v>
      </c>
    </row>
    <row r="153" spans="1:2" x14ac:dyDescent="0.35">
      <c r="A153" s="23" t="s">
        <v>982</v>
      </c>
      <c r="B153" s="28">
        <v>0</v>
      </c>
    </row>
    <row r="154" spans="1:2" x14ac:dyDescent="0.35">
      <c r="A154" s="23" t="s">
        <v>182</v>
      </c>
      <c r="B154" s="28">
        <v>0.4</v>
      </c>
    </row>
    <row r="155" spans="1:2" x14ac:dyDescent="0.35">
      <c r="A155" s="23" t="s">
        <v>224</v>
      </c>
      <c r="B155" s="28">
        <v>0.33</v>
      </c>
    </row>
    <row r="156" spans="1:2" x14ac:dyDescent="0.35">
      <c r="A156" s="23" t="s">
        <v>157</v>
      </c>
      <c r="B156" s="28">
        <v>0</v>
      </c>
    </row>
    <row r="157" spans="1:2" x14ac:dyDescent="0.35">
      <c r="A157" s="23" t="s">
        <v>659</v>
      </c>
      <c r="B157" s="28">
        <v>0</v>
      </c>
    </row>
    <row r="158" spans="1:2" x14ac:dyDescent="0.35">
      <c r="A158" s="23" t="s">
        <v>93</v>
      </c>
      <c r="B158" s="28">
        <v>0</v>
      </c>
    </row>
    <row r="159" spans="1:2" x14ac:dyDescent="0.35">
      <c r="A159" s="23" t="s">
        <v>876</v>
      </c>
      <c r="B159" s="28">
        <v>0</v>
      </c>
    </row>
    <row r="160" spans="1:2" x14ac:dyDescent="0.35">
      <c r="A160" s="23" t="s">
        <v>1209</v>
      </c>
      <c r="B160" s="28">
        <v>0</v>
      </c>
    </row>
    <row r="161" spans="1:2" x14ac:dyDescent="0.35">
      <c r="A161" s="23" t="s">
        <v>183</v>
      </c>
      <c r="B161" s="28">
        <v>0</v>
      </c>
    </row>
    <row r="162" spans="1:2" x14ac:dyDescent="0.35">
      <c r="A162" s="23" t="s">
        <v>276</v>
      </c>
      <c r="B162" s="28">
        <v>2.5000000000000001E-2</v>
      </c>
    </row>
    <row r="163" spans="1:2" x14ac:dyDescent="0.35">
      <c r="A163" s="23" t="s">
        <v>813</v>
      </c>
      <c r="B163" s="28">
        <v>0.35</v>
      </c>
    </row>
    <row r="164" spans="1:2" x14ac:dyDescent="0.35">
      <c r="A164" s="23" t="s">
        <v>242</v>
      </c>
      <c r="B164" s="28">
        <v>0</v>
      </c>
    </row>
    <row r="165" spans="1:2" x14ac:dyDescent="0.35">
      <c r="A165" s="23" t="s">
        <v>1724</v>
      </c>
      <c r="B165" s="28">
        <v>0</v>
      </c>
    </row>
    <row r="166" spans="1:2" x14ac:dyDescent="0.35">
      <c r="A166" s="23" t="s">
        <v>1215</v>
      </c>
      <c r="B166" s="28">
        <v>0.06</v>
      </c>
    </row>
    <row r="167" spans="1:2" x14ac:dyDescent="0.35">
      <c r="A167" s="23" t="s">
        <v>1839</v>
      </c>
      <c r="B167" s="28">
        <v>0</v>
      </c>
    </row>
    <row r="168" spans="1:2" x14ac:dyDescent="0.35">
      <c r="A168" s="23" t="s">
        <v>822</v>
      </c>
      <c r="B168" s="28">
        <v>0</v>
      </c>
    </row>
    <row r="169" spans="1:2" x14ac:dyDescent="0.35">
      <c r="A169" s="23" t="s">
        <v>693</v>
      </c>
      <c r="B169" s="28">
        <v>0.1</v>
      </c>
    </row>
    <row r="170" spans="1:2" x14ac:dyDescent="0.35">
      <c r="A170" s="23" t="s">
        <v>194</v>
      </c>
      <c r="B170" s="28">
        <v>0.1</v>
      </c>
    </row>
    <row r="171" spans="1:2" x14ac:dyDescent="0.35">
      <c r="A171" s="23" t="s">
        <v>436</v>
      </c>
      <c r="B171" s="28">
        <v>0.13</v>
      </c>
    </row>
    <row r="172" spans="1:2" x14ac:dyDescent="0.35">
      <c r="A172" s="23" t="s">
        <v>271</v>
      </c>
      <c r="B172" s="28">
        <v>0</v>
      </c>
    </row>
    <row r="173" spans="1:2" x14ac:dyDescent="0.35">
      <c r="A173" s="23" t="s">
        <v>102</v>
      </c>
      <c r="B173" s="28">
        <v>0.36</v>
      </c>
    </row>
    <row r="174" spans="1:2" x14ac:dyDescent="0.35">
      <c r="A174" s="23" t="s">
        <v>284</v>
      </c>
      <c r="B174" s="28">
        <v>0</v>
      </c>
    </row>
    <row r="175" spans="1:2" x14ac:dyDescent="0.35">
      <c r="A175" s="23" t="s">
        <v>537</v>
      </c>
      <c r="B175" s="28">
        <v>0</v>
      </c>
    </row>
    <row r="176" spans="1:2" x14ac:dyDescent="0.35">
      <c r="A176" s="23" t="s">
        <v>259</v>
      </c>
      <c r="B176" s="28">
        <v>0</v>
      </c>
    </row>
    <row r="177" spans="1:2" x14ac:dyDescent="0.35">
      <c r="A177" s="23" t="s">
        <v>1837</v>
      </c>
      <c r="B177" s="28">
        <v>0.28999999999999998</v>
      </c>
    </row>
    <row r="178" spans="1:2" x14ac:dyDescent="0.35">
      <c r="A178" s="23" t="s">
        <v>1616</v>
      </c>
      <c r="B178" s="28">
        <v>0</v>
      </c>
    </row>
    <row r="179" spans="1:2" x14ac:dyDescent="0.35">
      <c r="A179" s="23" t="s">
        <v>1761</v>
      </c>
      <c r="B179" s="28">
        <v>0.11</v>
      </c>
    </row>
    <row r="180" spans="1:2" x14ac:dyDescent="0.35">
      <c r="A180" s="23" t="s">
        <v>1566</v>
      </c>
      <c r="B180" s="28">
        <v>0</v>
      </c>
    </row>
    <row r="181" spans="1:2" x14ac:dyDescent="0.35">
      <c r="A181" s="23" t="s">
        <v>1923</v>
      </c>
      <c r="B181" s="28">
        <v>0</v>
      </c>
    </row>
    <row r="182" spans="1:2" x14ac:dyDescent="0.35">
      <c r="A182" s="23" t="s">
        <v>647</v>
      </c>
      <c r="B182" s="28">
        <v>0.14000000000000001</v>
      </c>
    </row>
    <row r="183" spans="1:2" x14ac:dyDescent="0.35">
      <c r="A183" s="23" t="s">
        <v>1111</v>
      </c>
      <c r="B183" s="28">
        <v>0.09</v>
      </c>
    </row>
    <row r="184" spans="1:2" x14ac:dyDescent="0.35">
      <c r="A184" s="23" t="s">
        <v>558</v>
      </c>
      <c r="B184" s="28">
        <v>0</v>
      </c>
    </row>
    <row r="185" spans="1:2" x14ac:dyDescent="0.35">
      <c r="A185" s="23" t="s">
        <v>828</v>
      </c>
      <c r="B185" s="28">
        <v>0.2</v>
      </c>
    </row>
    <row r="186" spans="1:2" x14ac:dyDescent="0.35">
      <c r="A186" s="23" t="s">
        <v>233</v>
      </c>
      <c r="B186" s="28">
        <v>0</v>
      </c>
    </row>
    <row r="187" spans="1:2" x14ac:dyDescent="0.35">
      <c r="A187" s="23" t="s">
        <v>1835</v>
      </c>
      <c r="B187" s="28">
        <v>0</v>
      </c>
    </row>
    <row r="188" spans="1:2" x14ac:dyDescent="0.35">
      <c r="A188" s="23" t="s">
        <v>722</v>
      </c>
      <c r="B188" s="28">
        <v>0.06</v>
      </c>
    </row>
    <row r="189" spans="1:2" x14ac:dyDescent="0.35">
      <c r="A189" s="23" t="s">
        <v>248</v>
      </c>
      <c r="B189" s="28">
        <v>0.33</v>
      </c>
    </row>
    <row r="190" spans="1:2" x14ac:dyDescent="0.35">
      <c r="A190" s="23" t="s">
        <v>1041</v>
      </c>
      <c r="B190" s="28">
        <v>0.21</v>
      </c>
    </row>
    <row r="191" spans="1:2" x14ac:dyDescent="0.35">
      <c r="A191" s="23" t="s">
        <v>1426</v>
      </c>
      <c r="B191" s="28">
        <v>0</v>
      </c>
    </row>
    <row r="192" spans="1:2" x14ac:dyDescent="0.35">
      <c r="A192" s="23" t="s">
        <v>405</v>
      </c>
      <c r="B192" s="28">
        <v>0</v>
      </c>
    </row>
    <row r="193" spans="1:2" x14ac:dyDescent="0.35">
      <c r="A193" s="23" t="s">
        <v>1094</v>
      </c>
      <c r="B193" s="28">
        <v>0.06</v>
      </c>
    </row>
    <row r="194" spans="1:2" x14ac:dyDescent="0.35">
      <c r="A194" s="23" t="s">
        <v>842</v>
      </c>
      <c r="B194" s="28">
        <v>0.14000000000000001</v>
      </c>
    </row>
    <row r="195" spans="1:2" x14ac:dyDescent="0.35">
      <c r="A195" s="23" t="s">
        <v>785</v>
      </c>
      <c r="B195" s="28">
        <v>0.21500000000000002</v>
      </c>
    </row>
    <row r="196" spans="1:2" x14ac:dyDescent="0.35">
      <c r="A196" s="23" t="s">
        <v>1222</v>
      </c>
      <c r="B196" s="28">
        <v>0</v>
      </c>
    </row>
    <row r="197" spans="1:2" x14ac:dyDescent="0.35">
      <c r="A197" s="23" t="s">
        <v>1356</v>
      </c>
      <c r="B197" s="28">
        <v>0.13</v>
      </c>
    </row>
    <row r="198" spans="1:2" x14ac:dyDescent="0.35">
      <c r="A198" s="23" t="s">
        <v>1053</v>
      </c>
      <c r="B198" s="28">
        <v>0</v>
      </c>
    </row>
    <row r="199" spans="1:2" x14ac:dyDescent="0.35">
      <c r="A199" s="23" t="s">
        <v>1340</v>
      </c>
      <c r="B199" s="28">
        <v>0.12</v>
      </c>
    </row>
    <row r="200" spans="1:2" x14ac:dyDescent="0.35">
      <c r="A200" s="23" t="s">
        <v>846</v>
      </c>
      <c r="B200" s="28">
        <v>0</v>
      </c>
    </row>
    <row r="201" spans="1:2" x14ac:dyDescent="0.35">
      <c r="A201" s="23" t="s">
        <v>619</v>
      </c>
      <c r="B201" s="28">
        <v>0.33</v>
      </c>
    </row>
    <row r="202" spans="1:2" x14ac:dyDescent="0.35">
      <c r="A202" s="23" t="s">
        <v>406</v>
      </c>
      <c r="B202" s="28">
        <v>0</v>
      </c>
    </row>
    <row r="203" spans="1:2" x14ac:dyDescent="0.35">
      <c r="A203" s="23" t="s">
        <v>1784</v>
      </c>
      <c r="B203" s="28">
        <v>0.1</v>
      </c>
    </row>
    <row r="204" spans="1:2" x14ac:dyDescent="0.35">
      <c r="A204" s="23" t="s">
        <v>275</v>
      </c>
      <c r="B204" s="28">
        <v>0.12</v>
      </c>
    </row>
    <row r="205" spans="1:2" x14ac:dyDescent="0.35">
      <c r="A205" s="23" t="s">
        <v>124</v>
      </c>
      <c r="B205" s="28">
        <v>0.1</v>
      </c>
    </row>
    <row r="206" spans="1:2" x14ac:dyDescent="0.35">
      <c r="A206" s="23" t="s">
        <v>1089</v>
      </c>
      <c r="B206" s="28">
        <v>0.08</v>
      </c>
    </row>
    <row r="207" spans="1:2" x14ac:dyDescent="0.35">
      <c r="A207" s="23" t="s">
        <v>408</v>
      </c>
      <c r="B207" s="28">
        <v>0.16</v>
      </c>
    </row>
    <row r="208" spans="1:2" x14ac:dyDescent="0.35">
      <c r="A208" s="23" t="s">
        <v>395</v>
      </c>
      <c r="B208" s="28">
        <v>0</v>
      </c>
    </row>
    <row r="209" spans="1:2" x14ac:dyDescent="0.35">
      <c r="A209" s="23" t="s">
        <v>252</v>
      </c>
      <c r="B209" s="28">
        <v>2.5000000000000001E-2</v>
      </c>
    </row>
    <row r="210" spans="1:2" x14ac:dyDescent="0.35">
      <c r="A210" s="23" t="s">
        <v>670</v>
      </c>
      <c r="B210" s="28">
        <v>0</v>
      </c>
    </row>
    <row r="211" spans="1:2" x14ac:dyDescent="0.35">
      <c r="A211" s="23" t="s">
        <v>1971</v>
      </c>
      <c r="B211" s="28">
        <v>0</v>
      </c>
    </row>
    <row r="212" spans="1:2" x14ac:dyDescent="0.35">
      <c r="A212" s="23" t="s">
        <v>1503</v>
      </c>
      <c r="B212" s="28">
        <v>0</v>
      </c>
    </row>
    <row r="213" spans="1:2" x14ac:dyDescent="0.35">
      <c r="A213" s="23" t="s">
        <v>1252</v>
      </c>
      <c r="B213" s="28">
        <v>0</v>
      </c>
    </row>
    <row r="214" spans="1:2" x14ac:dyDescent="0.35">
      <c r="A214" s="23" t="s">
        <v>1671</v>
      </c>
      <c r="B214" s="28">
        <v>0.15</v>
      </c>
    </row>
    <row r="215" spans="1:2" x14ac:dyDescent="0.35">
      <c r="A215" s="23" t="s">
        <v>1508</v>
      </c>
      <c r="B215" s="28">
        <v>0.28999999999999998</v>
      </c>
    </row>
    <row r="216" spans="1:2" x14ac:dyDescent="0.35">
      <c r="A216" s="23" t="s">
        <v>572</v>
      </c>
      <c r="B216" s="28">
        <v>0</v>
      </c>
    </row>
    <row r="217" spans="1:2" x14ac:dyDescent="0.35">
      <c r="A217" s="23" t="s">
        <v>1609</v>
      </c>
      <c r="B217" s="28">
        <v>0.08</v>
      </c>
    </row>
    <row r="218" spans="1:2" x14ac:dyDescent="0.35">
      <c r="A218" s="23" t="s">
        <v>792</v>
      </c>
      <c r="B218" s="28">
        <v>0</v>
      </c>
    </row>
    <row r="219" spans="1:2" x14ac:dyDescent="0.35">
      <c r="A219" s="23" t="s">
        <v>295</v>
      </c>
      <c r="B219" s="28">
        <v>7.0000000000000007E-2</v>
      </c>
    </row>
    <row r="220" spans="1:2" x14ac:dyDescent="0.35">
      <c r="A220" s="23" t="s">
        <v>836</v>
      </c>
      <c r="B220" s="28">
        <v>0.38</v>
      </c>
    </row>
    <row r="221" spans="1:2" x14ac:dyDescent="0.35">
      <c r="A221" s="23" t="s">
        <v>549</v>
      </c>
      <c r="B221" s="28">
        <v>0.3</v>
      </c>
    </row>
    <row r="222" spans="1:2" x14ac:dyDescent="0.35">
      <c r="A222" s="23" t="s">
        <v>1087</v>
      </c>
      <c r="B222" s="28">
        <v>0.15</v>
      </c>
    </row>
    <row r="223" spans="1:2" x14ac:dyDescent="0.35">
      <c r="A223" s="23" t="s">
        <v>324</v>
      </c>
      <c r="B223" s="28">
        <v>0.1</v>
      </c>
    </row>
    <row r="224" spans="1:2" x14ac:dyDescent="0.35">
      <c r="A224" s="23" t="s">
        <v>1729</v>
      </c>
      <c r="B224" s="28">
        <v>0</v>
      </c>
    </row>
    <row r="225" spans="1:2" x14ac:dyDescent="0.35">
      <c r="A225" s="23" t="s">
        <v>177</v>
      </c>
      <c r="B225" s="28">
        <v>0.32499999999999996</v>
      </c>
    </row>
    <row r="226" spans="1:2" x14ac:dyDescent="0.35">
      <c r="A226" s="23" t="s">
        <v>553</v>
      </c>
      <c r="B226" s="28">
        <v>0</v>
      </c>
    </row>
    <row r="227" spans="1:2" x14ac:dyDescent="0.35">
      <c r="A227" s="23" t="s">
        <v>578</v>
      </c>
      <c r="B227" s="28">
        <v>0</v>
      </c>
    </row>
    <row r="228" spans="1:2" x14ac:dyDescent="0.35">
      <c r="A228" s="23" t="s">
        <v>1221</v>
      </c>
      <c r="B228" s="28">
        <v>7.0000000000000007E-2</v>
      </c>
    </row>
    <row r="229" spans="1:2" x14ac:dyDescent="0.35">
      <c r="A229" s="23" t="s">
        <v>96</v>
      </c>
      <c r="B229" s="28">
        <v>0</v>
      </c>
    </row>
    <row r="230" spans="1:2" x14ac:dyDescent="0.35">
      <c r="A230" s="23" t="s">
        <v>329</v>
      </c>
      <c r="B230" s="28">
        <v>0</v>
      </c>
    </row>
    <row r="231" spans="1:2" x14ac:dyDescent="0.35">
      <c r="A231" s="23" t="s">
        <v>1606</v>
      </c>
      <c r="B231" s="28">
        <v>0</v>
      </c>
    </row>
    <row r="232" spans="1:2" x14ac:dyDescent="0.35">
      <c r="A232" s="23" t="s">
        <v>815</v>
      </c>
      <c r="B232" s="28">
        <v>0.18</v>
      </c>
    </row>
    <row r="233" spans="1:2" x14ac:dyDescent="0.35">
      <c r="A233" s="23" t="s">
        <v>216</v>
      </c>
      <c r="B233" s="28">
        <v>0</v>
      </c>
    </row>
    <row r="234" spans="1:2" x14ac:dyDescent="0.35">
      <c r="A234" s="23" t="s">
        <v>754</v>
      </c>
      <c r="B234" s="28">
        <v>0</v>
      </c>
    </row>
    <row r="235" spans="1:2" x14ac:dyDescent="0.35">
      <c r="A235" s="23" t="s">
        <v>761</v>
      </c>
      <c r="B235" s="28">
        <v>0</v>
      </c>
    </row>
    <row r="236" spans="1:2" x14ac:dyDescent="0.35">
      <c r="A236" s="23" t="s">
        <v>1864</v>
      </c>
      <c r="B236" s="28">
        <v>0.13</v>
      </c>
    </row>
    <row r="237" spans="1:2" x14ac:dyDescent="0.35">
      <c r="A237" s="23" t="s">
        <v>211</v>
      </c>
      <c r="B237" s="28">
        <v>0.28999999999999998</v>
      </c>
    </row>
    <row r="238" spans="1:2" x14ac:dyDescent="0.35">
      <c r="A238" s="23" t="s">
        <v>1802</v>
      </c>
      <c r="B238" s="28">
        <v>0.23</v>
      </c>
    </row>
    <row r="239" spans="1:2" x14ac:dyDescent="0.35">
      <c r="A239" s="23" t="s">
        <v>399</v>
      </c>
      <c r="B239" s="28">
        <v>0.09</v>
      </c>
    </row>
    <row r="240" spans="1:2" x14ac:dyDescent="0.35">
      <c r="A240" s="23" t="s">
        <v>106</v>
      </c>
      <c r="B240" s="28">
        <v>0</v>
      </c>
    </row>
    <row r="241" spans="1:2" x14ac:dyDescent="0.35">
      <c r="A241" s="23" t="s">
        <v>1498</v>
      </c>
      <c r="B241" s="28">
        <v>0.34</v>
      </c>
    </row>
    <row r="242" spans="1:2" x14ac:dyDescent="0.35">
      <c r="A242" s="23" t="s">
        <v>1875</v>
      </c>
      <c r="B242" s="28">
        <v>0.24</v>
      </c>
    </row>
    <row r="243" spans="1:2" x14ac:dyDescent="0.35">
      <c r="A243" s="23" t="s">
        <v>949</v>
      </c>
      <c r="B243" s="28">
        <v>0</v>
      </c>
    </row>
    <row r="244" spans="1:2" x14ac:dyDescent="0.35">
      <c r="A244" s="23" t="s">
        <v>1013</v>
      </c>
      <c r="B244" s="28">
        <v>0.13</v>
      </c>
    </row>
    <row r="245" spans="1:2" x14ac:dyDescent="0.35">
      <c r="A245" s="23" t="s">
        <v>699</v>
      </c>
      <c r="B245" s="28">
        <v>0</v>
      </c>
    </row>
    <row r="246" spans="1:2" x14ac:dyDescent="0.35">
      <c r="A246" s="23" t="s">
        <v>1483</v>
      </c>
      <c r="B246" s="28">
        <v>0</v>
      </c>
    </row>
    <row r="247" spans="1:2" x14ac:dyDescent="0.35">
      <c r="A247" s="23" t="s">
        <v>1432</v>
      </c>
      <c r="B247" s="28">
        <v>0.1</v>
      </c>
    </row>
    <row r="248" spans="1:2" x14ac:dyDescent="0.35">
      <c r="A248" s="23" t="s">
        <v>330</v>
      </c>
      <c r="B248" s="28">
        <v>0.35</v>
      </c>
    </row>
    <row r="249" spans="1:2" x14ac:dyDescent="0.35">
      <c r="A249" s="23" t="s">
        <v>1284</v>
      </c>
      <c r="B249" s="28">
        <v>0</v>
      </c>
    </row>
    <row r="250" spans="1:2" x14ac:dyDescent="0.35">
      <c r="A250" s="23" t="s">
        <v>221</v>
      </c>
      <c r="B250" s="28">
        <v>0</v>
      </c>
    </row>
    <row r="251" spans="1:2" x14ac:dyDescent="0.35">
      <c r="A251" s="23" t="s">
        <v>1481</v>
      </c>
      <c r="B251" s="28">
        <v>0.2</v>
      </c>
    </row>
    <row r="252" spans="1:2" x14ac:dyDescent="0.35">
      <c r="A252" s="23" t="s">
        <v>582</v>
      </c>
      <c r="B252" s="28">
        <v>0</v>
      </c>
    </row>
    <row r="253" spans="1:2" x14ac:dyDescent="0.35">
      <c r="A253" s="23" t="s">
        <v>1636</v>
      </c>
      <c r="B253" s="28">
        <v>0</v>
      </c>
    </row>
    <row r="254" spans="1:2" x14ac:dyDescent="0.35">
      <c r="A254" s="23" t="s">
        <v>866</v>
      </c>
      <c r="B254" s="28">
        <v>0.31</v>
      </c>
    </row>
    <row r="255" spans="1:2" x14ac:dyDescent="0.35">
      <c r="A255" s="23" t="s">
        <v>1346</v>
      </c>
      <c r="B255" s="28">
        <v>0.11</v>
      </c>
    </row>
    <row r="256" spans="1:2" x14ac:dyDescent="0.35">
      <c r="A256" s="23" t="s">
        <v>219</v>
      </c>
      <c r="B256" s="28">
        <v>0</v>
      </c>
    </row>
    <row r="257" spans="1:2" x14ac:dyDescent="0.35">
      <c r="A257" s="23" t="s">
        <v>138</v>
      </c>
      <c r="B257" s="28">
        <v>0.14000000000000001</v>
      </c>
    </row>
    <row r="258" spans="1:2" x14ac:dyDescent="0.35">
      <c r="A258" s="23" t="s">
        <v>1642</v>
      </c>
      <c r="B258" s="28">
        <v>0</v>
      </c>
    </row>
    <row r="259" spans="1:2" x14ac:dyDescent="0.35">
      <c r="A259" s="23" t="s">
        <v>1849</v>
      </c>
      <c r="B259" s="28">
        <v>0</v>
      </c>
    </row>
    <row r="260" spans="1:2" x14ac:dyDescent="0.35">
      <c r="A260" s="23" t="s">
        <v>1155</v>
      </c>
      <c r="B260" s="28">
        <v>0</v>
      </c>
    </row>
    <row r="261" spans="1:2" x14ac:dyDescent="0.35">
      <c r="A261" s="23" t="s">
        <v>470</v>
      </c>
      <c r="B261" s="28">
        <v>0</v>
      </c>
    </row>
    <row r="262" spans="1:2" x14ac:dyDescent="0.35">
      <c r="A262" s="23" t="s">
        <v>126</v>
      </c>
      <c r="B262" s="28">
        <v>0.12</v>
      </c>
    </row>
    <row r="263" spans="1:2" x14ac:dyDescent="0.35">
      <c r="A263" s="23" t="s">
        <v>359</v>
      </c>
      <c r="B263" s="28">
        <v>0.33</v>
      </c>
    </row>
    <row r="264" spans="1:2" x14ac:dyDescent="0.35">
      <c r="A264" s="23" t="s">
        <v>639</v>
      </c>
      <c r="B264" s="28">
        <v>0.3</v>
      </c>
    </row>
    <row r="265" spans="1:2" x14ac:dyDescent="0.35">
      <c r="A265" s="23" t="s">
        <v>564</v>
      </c>
      <c r="B265" s="28">
        <v>0.13</v>
      </c>
    </row>
    <row r="266" spans="1:2" x14ac:dyDescent="0.35">
      <c r="A266" s="23" t="s">
        <v>1579</v>
      </c>
      <c r="B266" s="28">
        <v>0</v>
      </c>
    </row>
    <row r="267" spans="1:2" x14ac:dyDescent="0.35">
      <c r="A267" s="23" t="s">
        <v>1398</v>
      </c>
      <c r="B267" s="28">
        <v>0</v>
      </c>
    </row>
    <row r="268" spans="1:2" x14ac:dyDescent="0.35">
      <c r="A268" s="23" t="s">
        <v>112</v>
      </c>
      <c r="B268" s="28">
        <v>0.13</v>
      </c>
    </row>
    <row r="269" spans="1:2" x14ac:dyDescent="0.35">
      <c r="A269" s="23" t="s">
        <v>179</v>
      </c>
      <c r="B269" s="28">
        <v>0</v>
      </c>
    </row>
    <row r="270" spans="1:2" x14ac:dyDescent="0.35">
      <c r="A270" s="23" t="s">
        <v>1063</v>
      </c>
      <c r="B270" s="28">
        <v>0</v>
      </c>
    </row>
    <row r="271" spans="1:2" x14ac:dyDescent="0.35">
      <c r="A271" s="23" t="s">
        <v>764</v>
      </c>
      <c r="B271" s="28">
        <v>0</v>
      </c>
    </row>
    <row r="272" spans="1:2" x14ac:dyDescent="0.35">
      <c r="A272" s="23" t="s">
        <v>258</v>
      </c>
      <c r="B272" s="28">
        <v>0.4</v>
      </c>
    </row>
    <row r="273" spans="1:2" x14ac:dyDescent="0.35">
      <c r="A273" s="23" t="s">
        <v>1297</v>
      </c>
      <c r="B273" s="28">
        <v>0.13</v>
      </c>
    </row>
    <row r="274" spans="1:2" x14ac:dyDescent="0.35">
      <c r="A274" s="23" t="s">
        <v>1194</v>
      </c>
      <c r="B274" s="28">
        <v>0</v>
      </c>
    </row>
    <row r="275" spans="1:2" x14ac:dyDescent="0.35">
      <c r="A275" s="23" t="s">
        <v>391</v>
      </c>
      <c r="B275" s="28">
        <v>9.6666666666666679E-2</v>
      </c>
    </row>
    <row r="276" spans="1:2" x14ac:dyDescent="0.35">
      <c r="A276" s="23" t="s">
        <v>207</v>
      </c>
      <c r="B276" s="28">
        <v>0.15</v>
      </c>
    </row>
    <row r="277" spans="1:2" x14ac:dyDescent="0.35">
      <c r="A277" s="23" t="s">
        <v>1693</v>
      </c>
      <c r="B277" s="28">
        <v>0.12</v>
      </c>
    </row>
    <row r="278" spans="1:2" x14ac:dyDescent="0.35">
      <c r="A278" s="23" t="s">
        <v>547</v>
      </c>
      <c r="B278" s="28">
        <v>0</v>
      </c>
    </row>
    <row r="279" spans="1:2" x14ac:dyDescent="0.35">
      <c r="A279" s="23" t="s">
        <v>1428</v>
      </c>
      <c r="B279" s="28">
        <v>0.39</v>
      </c>
    </row>
    <row r="280" spans="1:2" x14ac:dyDescent="0.35">
      <c r="A280" s="23" t="s">
        <v>1157</v>
      </c>
      <c r="B280" s="28">
        <v>0.08</v>
      </c>
    </row>
    <row r="281" spans="1:2" x14ac:dyDescent="0.35">
      <c r="A281" s="23" t="s">
        <v>539</v>
      </c>
      <c r="B281" s="28">
        <v>0.1</v>
      </c>
    </row>
    <row r="282" spans="1:2" x14ac:dyDescent="0.35">
      <c r="A282" s="23" t="s">
        <v>654</v>
      </c>
      <c r="B282" s="28">
        <v>0</v>
      </c>
    </row>
    <row r="283" spans="1:2" x14ac:dyDescent="0.35">
      <c r="A283" s="23" t="s">
        <v>169</v>
      </c>
      <c r="B283" s="28">
        <v>0</v>
      </c>
    </row>
    <row r="284" spans="1:2" x14ac:dyDescent="0.35">
      <c r="A284" s="23" t="s">
        <v>226</v>
      </c>
      <c r="B284" s="28">
        <v>0.31</v>
      </c>
    </row>
    <row r="285" spans="1:2" x14ac:dyDescent="0.35">
      <c r="A285" s="23" t="s">
        <v>99</v>
      </c>
      <c r="B285" s="28">
        <v>0.1</v>
      </c>
    </row>
    <row r="286" spans="1:2" x14ac:dyDescent="0.35">
      <c r="A286" s="23" t="s">
        <v>313</v>
      </c>
      <c r="B286" s="28">
        <v>0.11</v>
      </c>
    </row>
    <row r="287" spans="1:2" x14ac:dyDescent="0.35">
      <c r="A287" s="23" t="s">
        <v>1795</v>
      </c>
      <c r="B287" s="28">
        <v>0.11</v>
      </c>
    </row>
    <row r="288" spans="1:2" x14ac:dyDescent="0.35">
      <c r="A288" s="23" t="s">
        <v>287</v>
      </c>
      <c r="B288" s="28">
        <v>0.255</v>
      </c>
    </row>
    <row r="289" spans="1:2" x14ac:dyDescent="0.35">
      <c r="A289" s="23" t="s">
        <v>1438</v>
      </c>
      <c r="B289" s="28">
        <v>0</v>
      </c>
    </row>
    <row r="290" spans="1:2" x14ac:dyDescent="0.35">
      <c r="A290" s="23" t="s">
        <v>204</v>
      </c>
      <c r="B290" s="28">
        <v>0.08</v>
      </c>
    </row>
    <row r="291" spans="1:2" x14ac:dyDescent="0.35">
      <c r="A291" s="23" t="s">
        <v>467</v>
      </c>
      <c r="B291" s="28">
        <v>0.3</v>
      </c>
    </row>
    <row r="292" spans="1:2" x14ac:dyDescent="0.35">
      <c r="A292" s="23" t="s">
        <v>256</v>
      </c>
      <c r="B292" s="28">
        <v>0</v>
      </c>
    </row>
    <row r="293" spans="1:2" x14ac:dyDescent="0.35">
      <c r="A293" s="23" t="s">
        <v>501</v>
      </c>
      <c r="B293" s="28">
        <v>0</v>
      </c>
    </row>
    <row r="294" spans="1:2" x14ac:dyDescent="0.35">
      <c r="A294" s="23" t="s">
        <v>1479</v>
      </c>
      <c r="B294" s="28">
        <v>0.06</v>
      </c>
    </row>
    <row r="295" spans="1:2" x14ac:dyDescent="0.35">
      <c r="A295" s="23" t="s">
        <v>381</v>
      </c>
      <c r="B295" s="28">
        <v>0</v>
      </c>
    </row>
    <row r="296" spans="1:2" x14ac:dyDescent="0.35">
      <c r="A296" s="23" t="s">
        <v>362</v>
      </c>
      <c r="B296" s="28">
        <v>0</v>
      </c>
    </row>
    <row r="297" spans="1:2" x14ac:dyDescent="0.35">
      <c r="A297" s="23" t="s">
        <v>598</v>
      </c>
      <c r="B297" s="28">
        <v>0.14000000000000001</v>
      </c>
    </row>
    <row r="298" spans="1:2" x14ac:dyDescent="0.35">
      <c r="A298" s="23" t="s">
        <v>1562</v>
      </c>
      <c r="B298" s="28">
        <v>0.09</v>
      </c>
    </row>
    <row r="299" spans="1:2" x14ac:dyDescent="0.35">
      <c r="A299" s="23" t="s">
        <v>1859</v>
      </c>
      <c r="B299" s="28">
        <v>0.13</v>
      </c>
    </row>
    <row r="300" spans="1:2" x14ac:dyDescent="0.35">
      <c r="A300" s="23" t="s">
        <v>1287</v>
      </c>
      <c r="B300" s="28">
        <v>0.2</v>
      </c>
    </row>
    <row r="301" spans="1:2" x14ac:dyDescent="0.35">
      <c r="A301" s="23" t="s">
        <v>1779</v>
      </c>
      <c r="B301" s="28">
        <v>0</v>
      </c>
    </row>
    <row r="302" spans="1:2" x14ac:dyDescent="0.35">
      <c r="A302" s="23" t="s">
        <v>795</v>
      </c>
      <c r="B302" s="28">
        <v>0</v>
      </c>
    </row>
    <row r="303" spans="1:2" x14ac:dyDescent="0.35">
      <c r="A303" s="23" t="s">
        <v>1628</v>
      </c>
      <c r="B303" s="28">
        <v>0</v>
      </c>
    </row>
    <row r="304" spans="1:2" x14ac:dyDescent="0.35">
      <c r="A304" s="23" t="s">
        <v>1028</v>
      </c>
      <c r="B304" s="28">
        <v>0</v>
      </c>
    </row>
    <row r="305" spans="1:2" x14ac:dyDescent="0.35">
      <c r="A305" s="23" t="s">
        <v>352</v>
      </c>
      <c r="B305" s="28">
        <v>0.28000000000000003</v>
      </c>
    </row>
    <row r="306" spans="1:2" x14ac:dyDescent="0.35">
      <c r="A306" s="23" t="s">
        <v>622</v>
      </c>
      <c r="B306" s="28">
        <v>0</v>
      </c>
    </row>
    <row r="307" spans="1:2" x14ac:dyDescent="0.35">
      <c r="A307" s="23" t="s">
        <v>1352</v>
      </c>
      <c r="B307" s="28">
        <v>0</v>
      </c>
    </row>
    <row r="308" spans="1:2" x14ac:dyDescent="0.35">
      <c r="A308" s="23" t="s">
        <v>1883</v>
      </c>
      <c r="B308" s="28">
        <v>0.1</v>
      </c>
    </row>
    <row r="309" spans="1:2" x14ac:dyDescent="0.35">
      <c r="A309" s="23" t="s">
        <v>1331</v>
      </c>
      <c r="B309" s="28">
        <v>7.0000000000000007E-2</v>
      </c>
    </row>
    <row r="310" spans="1:2" x14ac:dyDescent="0.35">
      <c r="A310" s="23" t="s">
        <v>1385</v>
      </c>
      <c r="B310" s="28">
        <v>7.0000000000000007E-2</v>
      </c>
    </row>
    <row r="311" spans="1:2" x14ac:dyDescent="0.35">
      <c r="A311" s="23" t="s">
        <v>1899</v>
      </c>
      <c r="B311" s="28">
        <v>0</v>
      </c>
    </row>
    <row r="312" spans="1:2" x14ac:dyDescent="0.35">
      <c r="A312" s="23" t="s">
        <v>920</v>
      </c>
      <c r="B312" s="28">
        <v>0.05</v>
      </c>
    </row>
    <row r="313" spans="1:2" x14ac:dyDescent="0.35">
      <c r="A313" s="23" t="s">
        <v>333</v>
      </c>
      <c r="B313" s="28">
        <v>0</v>
      </c>
    </row>
    <row r="314" spans="1:2" x14ac:dyDescent="0.35">
      <c r="A314" s="23" t="s">
        <v>1711</v>
      </c>
      <c r="B314" s="28">
        <v>0.14000000000000001</v>
      </c>
    </row>
    <row r="315" spans="1:2" x14ac:dyDescent="0.35">
      <c r="A315" s="23" t="s">
        <v>1217</v>
      </c>
      <c r="B315" s="28">
        <v>0</v>
      </c>
    </row>
    <row r="316" spans="1:2" x14ac:dyDescent="0.35">
      <c r="A316" s="23" t="s">
        <v>1077</v>
      </c>
      <c r="B316" s="28">
        <v>0.06</v>
      </c>
    </row>
    <row r="317" spans="1:2" x14ac:dyDescent="0.35">
      <c r="A317" s="23" t="s">
        <v>388</v>
      </c>
      <c r="B317" s="28">
        <v>0.17</v>
      </c>
    </row>
    <row r="318" spans="1:2" x14ac:dyDescent="0.35">
      <c r="A318" s="23" t="s">
        <v>116</v>
      </c>
      <c r="B318" s="28">
        <v>0.11</v>
      </c>
    </row>
    <row r="319" spans="1:2" x14ac:dyDescent="0.35">
      <c r="A319" s="23" t="s">
        <v>497</v>
      </c>
      <c r="B319" s="28">
        <v>0</v>
      </c>
    </row>
    <row r="320" spans="1:2" x14ac:dyDescent="0.35">
      <c r="A320" s="23" t="s">
        <v>113</v>
      </c>
      <c r="B320" s="28">
        <v>0</v>
      </c>
    </row>
    <row r="321" spans="1:2" x14ac:dyDescent="0.35">
      <c r="A321" s="23" t="s">
        <v>1368</v>
      </c>
      <c r="B321" s="28">
        <v>0</v>
      </c>
    </row>
    <row r="322" spans="1:2" x14ac:dyDescent="0.35">
      <c r="A322" s="23" t="s">
        <v>161</v>
      </c>
      <c r="B322" s="28">
        <v>0</v>
      </c>
    </row>
    <row r="323" spans="1:2" x14ac:dyDescent="0.35">
      <c r="A323" s="23" t="s">
        <v>1698</v>
      </c>
      <c r="B323" s="28">
        <v>0</v>
      </c>
    </row>
    <row r="324" spans="1:2" x14ac:dyDescent="0.35">
      <c r="A324" s="23" t="s">
        <v>499</v>
      </c>
      <c r="B324" s="28">
        <v>0</v>
      </c>
    </row>
    <row r="325" spans="1:2" x14ac:dyDescent="0.35">
      <c r="A325" s="23" t="s">
        <v>1661</v>
      </c>
      <c r="B325" s="28">
        <v>0</v>
      </c>
    </row>
    <row r="326" spans="1:2" x14ac:dyDescent="0.35">
      <c r="A326" s="23" t="s">
        <v>1170</v>
      </c>
      <c r="B326" s="28">
        <v>0.09</v>
      </c>
    </row>
    <row r="327" spans="1:2" x14ac:dyDescent="0.35">
      <c r="A327" s="23" t="s">
        <v>503</v>
      </c>
      <c r="B327" s="28">
        <v>0</v>
      </c>
    </row>
    <row r="328" spans="1:2" x14ac:dyDescent="0.35">
      <c r="A328" s="23" t="s">
        <v>807</v>
      </c>
      <c r="B328" s="28">
        <v>0.06</v>
      </c>
    </row>
    <row r="329" spans="1:2" x14ac:dyDescent="0.35">
      <c r="A329" s="23" t="s">
        <v>1196</v>
      </c>
      <c r="B329" s="28">
        <v>0.16499999999999998</v>
      </c>
    </row>
    <row r="330" spans="1:2" x14ac:dyDescent="0.35">
      <c r="A330" s="23" t="s">
        <v>1506</v>
      </c>
      <c r="B330" s="28">
        <v>0</v>
      </c>
    </row>
    <row r="331" spans="1:2" x14ac:dyDescent="0.35">
      <c r="A331" s="23" t="s">
        <v>280</v>
      </c>
      <c r="B331" s="28">
        <v>0.105</v>
      </c>
    </row>
    <row r="332" spans="1:2" x14ac:dyDescent="0.35">
      <c r="A332" s="23" t="s">
        <v>1634</v>
      </c>
      <c r="B332" s="28">
        <v>0</v>
      </c>
    </row>
    <row r="333" spans="1:2" x14ac:dyDescent="0.35">
      <c r="A333" s="23" t="s">
        <v>900</v>
      </c>
      <c r="B333" s="28">
        <v>0.27</v>
      </c>
    </row>
    <row r="334" spans="1:2" x14ac:dyDescent="0.35">
      <c r="A334" s="23" t="s">
        <v>261</v>
      </c>
      <c r="B334" s="28">
        <v>0</v>
      </c>
    </row>
    <row r="335" spans="1:2" x14ac:dyDescent="0.35">
      <c r="A335" s="23" t="s">
        <v>1453</v>
      </c>
      <c r="B335" s="28">
        <v>0.34</v>
      </c>
    </row>
    <row r="336" spans="1:2" x14ac:dyDescent="0.35">
      <c r="A336" s="23" t="s">
        <v>274</v>
      </c>
      <c r="B336" s="28">
        <v>0.15</v>
      </c>
    </row>
    <row r="337" spans="1:2" x14ac:dyDescent="0.35">
      <c r="A337" s="23" t="s">
        <v>1975</v>
      </c>
      <c r="B337" s="28">
        <v>0</v>
      </c>
    </row>
    <row r="338" spans="1:2" x14ac:dyDescent="0.35">
      <c r="A338" s="23" t="s">
        <v>817</v>
      </c>
      <c r="B338" s="28">
        <v>0.1</v>
      </c>
    </row>
    <row r="339" spans="1:2" x14ac:dyDescent="0.35">
      <c r="A339" s="23" t="s">
        <v>970</v>
      </c>
      <c r="B339" s="28">
        <v>0.28999999999999998</v>
      </c>
    </row>
    <row r="340" spans="1:2" x14ac:dyDescent="0.35">
      <c r="A340" s="23" t="s">
        <v>70</v>
      </c>
      <c r="B340" s="28">
        <v>0</v>
      </c>
    </row>
    <row r="341" spans="1:2" x14ac:dyDescent="0.35">
      <c r="A341" s="23" t="s">
        <v>1640</v>
      </c>
      <c r="B341" s="28">
        <v>0</v>
      </c>
    </row>
    <row r="342" spans="1:2" x14ac:dyDescent="0.35">
      <c r="A342" s="23" t="s">
        <v>1742</v>
      </c>
      <c r="B342" s="28">
        <v>0.11</v>
      </c>
    </row>
    <row r="343" spans="1:2" x14ac:dyDescent="0.35">
      <c r="A343" s="23" t="s">
        <v>290</v>
      </c>
      <c r="B343" s="28">
        <v>0</v>
      </c>
    </row>
    <row r="344" spans="1:2" x14ac:dyDescent="0.35">
      <c r="A344" s="23" t="s">
        <v>339</v>
      </c>
      <c r="B344" s="28">
        <v>0</v>
      </c>
    </row>
    <row r="345" spans="1:2" x14ac:dyDescent="0.35">
      <c r="A345" s="23" t="s">
        <v>1249</v>
      </c>
      <c r="B345" s="28">
        <v>0</v>
      </c>
    </row>
    <row r="346" spans="1:2" x14ac:dyDescent="0.35">
      <c r="A346" s="23" t="s">
        <v>1534</v>
      </c>
      <c r="B346" s="28">
        <v>0</v>
      </c>
    </row>
    <row r="347" spans="1:2" x14ac:dyDescent="0.35">
      <c r="A347" s="23" t="s">
        <v>249</v>
      </c>
      <c r="B347" s="28">
        <v>0.16</v>
      </c>
    </row>
    <row r="348" spans="1:2" x14ac:dyDescent="0.35">
      <c r="A348" s="23" t="s">
        <v>774</v>
      </c>
      <c r="B348" s="28">
        <v>0.19</v>
      </c>
    </row>
    <row r="349" spans="1:2" x14ac:dyDescent="0.35">
      <c r="A349" s="23" t="s">
        <v>397</v>
      </c>
      <c r="B349" s="28">
        <v>0.11</v>
      </c>
    </row>
    <row r="350" spans="1:2" x14ac:dyDescent="0.35">
      <c r="A350" s="23" t="s">
        <v>151</v>
      </c>
      <c r="B350" s="28">
        <v>0</v>
      </c>
    </row>
    <row r="351" spans="1:2" x14ac:dyDescent="0.35">
      <c r="A351" s="23" t="s">
        <v>159</v>
      </c>
      <c r="B351" s="28">
        <v>0</v>
      </c>
    </row>
    <row r="352" spans="1:2" x14ac:dyDescent="0.35">
      <c r="A352" s="23" t="s">
        <v>752</v>
      </c>
      <c r="B352" s="28">
        <v>0.05</v>
      </c>
    </row>
    <row r="353" spans="1:2" x14ac:dyDescent="0.35">
      <c r="A353" s="23" t="s">
        <v>54</v>
      </c>
      <c r="B353" s="28">
        <v>0</v>
      </c>
    </row>
    <row r="354" spans="1:2" x14ac:dyDescent="0.35">
      <c r="A354" s="23" t="s">
        <v>1350</v>
      </c>
      <c r="B354" s="28">
        <v>0.31</v>
      </c>
    </row>
    <row r="355" spans="1:2" x14ac:dyDescent="0.35">
      <c r="A355" s="23" t="s">
        <v>1632</v>
      </c>
      <c r="B355" s="28">
        <v>0</v>
      </c>
    </row>
    <row r="356" spans="1:2" x14ac:dyDescent="0.35">
      <c r="A356" s="23" t="s">
        <v>1417</v>
      </c>
      <c r="B356" s="28">
        <v>0</v>
      </c>
    </row>
    <row r="357" spans="1:2" x14ac:dyDescent="0.35">
      <c r="A357" s="23" t="s">
        <v>596</v>
      </c>
      <c r="B357" s="28">
        <v>0.15</v>
      </c>
    </row>
    <row r="358" spans="1:2" x14ac:dyDescent="0.35">
      <c r="A358" s="23" t="s">
        <v>1035</v>
      </c>
      <c r="B358" s="28">
        <v>0</v>
      </c>
    </row>
    <row r="359" spans="1:2" x14ac:dyDescent="0.35">
      <c r="A359" s="23" t="s">
        <v>1611</v>
      </c>
      <c r="B359" s="28">
        <v>0</v>
      </c>
    </row>
    <row r="360" spans="1:2" x14ac:dyDescent="0.35">
      <c r="A360" s="23" t="s">
        <v>777</v>
      </c>
      <c r="B360" s="28">
        <v>0</v>
      </c>
    </row>
    <row r="361" spans="1:2" x14ac:dyDescent="0.35">
      <c r="A361" s="23" t="s">
        <v>266</v>
      </c>
      <c r="B361" s="28">
        <v>0.2</v>
      </c>
    </row>
    <row r="362" spans="1:2" x14ac:dyDescent="0.35">
      <c r="A362" s="23" t="s">
        <v>1770</v>
      </c>
      <c r="B362" s="28">
        <v>0</v>
      </c>
    </row>
    <row r="363" spans="1:2" x14ac:dyDescent="0.35">
      <c r="A363" s="23" t="s">
        <v>908</v>
      </c>
      <c r="B363" s="28">
        <v>0.1</v>
      </c>
    </row>
    <row r="364" spans="1:2" x14ac:dyDescent="0.35">
      <c r="A364" s="23" t="s">
        <v>95</v>
      </c>
      <c r="B364" s="28">
        <v>0</v>
      </c>
    </row>
    <row r="365" spans="1:2" x14ac:dyDescent="0.35">
      <c r="A365" s="23" t="s">
        <v>166</v>
      </c>
      <c r="B365" s="28">
        <v>0</v>
      </c>
    </row>
    <row r="366" spans="1:2" x14ac:dyDescent="0.35">
      <c r="A366" s="23" t="s">
        <v>1869</v>
      </c>
      <c r="B366" s="28">
        <v>0.12</v>
      </c>
    </row>
    <row r="367" spans="1:2" x14ac:dyDescent="0.35">
      <c r="A367" s="23" t="s">
        <v>859</v>
      </c>
      <c r="B367" s="28">
        <v>0</v>
      </c>
    </row>
    <row r="368" spans="1:2" x14ac:dyDescent="0.35">
      <c r="A368" s="23" t="s">
        <v>1363</v>
      </c>
      <c r="B368" s="28">
        <v>0</v>
      </c>
    </row>
    <row r="369" spans="1:2" x14ac:dyDescent="0.35">
      <c r="A369" s="23" t="s">
        <v>1545</v>
      </c>
      <c r="B369" s="28">
        <v>0.09</v>
      </c>
    </row>
    <row r="370" spans="1:2" x14ac:dyDescent="0.35">
      <c r="A370" s="23" t="s">
        <v>231</v>
      </c>
      <c r="B370" s="28">
        <v>0.31</v>
      </c>
    </row>
    <row r="371" spans="1:2" x14ac:dyDescent="0.35">
      <c r="A371" s="23" t="s">
        <v>852</v>
      </c>
      <c r="B371" s="28">
        <v>0</v>
      </c>
    </row>
    <row r="372" spans="1:2" x14ac:dyDescent="0.35">
      <c r="A372" s="23" t="s">
        <v>227</v>
      </c>
      <c r="B372" s="28">
        <v>0</v>
      </c>
    </row>
    <row r="373" spans="1:2" x14ac:dyDescent="0.35">
      <c r="A373" s="23" t="s">
        <v>398</v>
      </c>
      <c r="B373" s="28">
        <v>0.12</v>
      </c>
    </row>
    <row r="374" spans="1:2" x14ac:dyDescent="0.35">
      <c r="A374" s="23" t="s">
        <v>283</v>
      </c>
      <c r="B374" s="28">
        <v>0</v>
      </c>
    </row>
    <row r="375" spans="1:2" x14ac:dyDescent="0.35">
      <c r="A375" s="23" t="s">
        <v>331</v>
      </c>
      <c r="B375" s="28">
        <v>0</v>
      </c>
    </row>
    <row r="376" spans="1:2" x14ac:dyDescent="0.35">
      <c r="A376" s="23" t="s">
        <v>1048</v>
      </c>
      <c r="B376" s="28">
        <v>0.13</v>
      </c>
    </row>
    <row r="377" spans="1:2" x14ac:dyDescent="0.35">
      <c r="A377" s="23" t="s">
        <v>315</v>
      </c>
      <c r="B377" s="28">
        <v>0.37</v>
      </c>
    </row>
    <row r="378" spans="1:2" x14ac:dyDescent="0.35">
      <c r="A378" s="23" t="s">
        <v>743</v>
      </c>
      <c r="B378" s="28">
        <v>0</v>
      </c>
    </row>
    <row r="379" spans="1:2" x14ac:dyDescent="0.35">
      <c r="A379" s="23" t="s">
        <v>1777</v>
      </c>
      <c r="B379" s="28">
        <v>0</v>
      </c>
    </row>
    <row r="380" spans="1:2" x14ac:dyDescent="0.35">
      <c r="A380" s="23" t="s">
        <v>380</v>
      </c>
      <c r="B380" s="28">
        <v>0.28999999999999998</v>
      </c>
    </row>
    <row r="381" spans="1:2" x14ac:dyDescent="0.35">
      <c r="A381" s="23" t="s">
        <v>1207</v>
      </c>
      <c r="B381" s="28">
        <v>0.32</v>
      </c>
    </row>
    <row r="382" spans="1:2" x14ac:dyDescent="0.35">
      <c r="A382" s="23" t="s">
        <v>372</v>
      </c>
      <c r="B382" s="28">
        <v>0.05</v>
      </c>
    </row>
    <row r="383" spans="1:2" x14ac:dyDescent="0.35">
      <c r="A383" s="23" t="s">
        <v>882</v>
      </c>
      <c r="B383" s="28">
        <v>0.15</v>
      </c>
    </row>
    <row r="384" spans="1:2" x14ac:dyDescent="0.35">
      <c r="A384" s="23" t="s">
        <v>1833</v>
      </c>
      <c r="B384" s="28">
        <v>0</v>
      </c>
    </row>
    <row r="385" spans="1:2" x14ac:dyDescent="0.35">
      <c r="A385" s="23" t="s">
        <v>535</v>
      </c>
      <c r="B385" s="28">
        <v>0.1</v>
      </c>
    </row>
    <row r="386" spans="1:2" x14ac:dyDescent="0.35">
      <c r="A386" s="23" t="s">
        <v>1277</v>
      </c>
      <c r="B386" s="28">
        <v>0</v>
      </c>
    </row>
    <row r="387" spans="1:2" x14ac:dyDescent="0.35">
      <c r="A387" s="23" t="s">
        <v>184</v>
      </c>
      <c r="B387" s="28">
        <v>0</v>
      </c>
    </row>
    <row r="388" spans="1:2" x14ac:dyDescent="0.35">
      <c r="A388" s="23" t="s">
        <v>481</v>
      </c>
      <c r="B388" s="28">
        <v>2.5000000000000001E-2</v>
      </c>
    </row>
    <row r="389" spans="1:2" x14ac:dyDescent="0.35">
      <c r="A389" s="23" t="s">
        <v>377</v>
      </c>
      <c r="B389" s="28">
        <v>0</v>
      </c>
    </row>
    <row r="390" spans="1:2" x14ac:dyDescent="0.35">
      <c r="A390" s="23" t="s">
        <v>136</v>
      </c>
      <c r="B390" s="28">
        <v>0</v>
      </c>
    </row>
    <row r="391" spans="1:2" x14ac:dyDescent="0.35">
      <c r="A391" s="23" t="s">
        <v>1954</v>
      </c>
      <c r="B391" s="28">
        <v>0.23</v>
      </c>
    </row>
    <row r="392" spans="1:2" x14ac:dyDescent="0.35">
      <c r="A392" s="23" t="s">
        <v>1523</v>
      </c>
      <c r="B392" s="28">
        <v>0</v>
      </c>
    </row>
    <row r="393" spans="1:2" x14ac:dyDescent="0.35">
      <c r="A393" s="23" t="s">
        <v>1843</v>
      </c>
      <c r="B393" s="28">
        <v>0.17</v>
      </c>
    </row>
    <row r="394" spans="1:2" x14ac:dyDescent="0.35">
      <c r="A394" s="23" t="s">
        <v>1879</v>
      </c>
      <c r="B394" s="28">
        <v>0.37</v>
      </c>
    </row>
    <row r="395" spans="1:2" x14ac:dyDescent="0.35">
      <c r="A395" s="23" t="s">
        <v>448</v>
      </c>
      <c r="B395" s="28">
        <v>0.23</v>
      </c>
    </row>
    <row r="396" spans="1:2" x14ac:dyDescent="0.35">
      <c r="A396" s="23" t="s">
        <v>708</v>
      </c>
      <c r="B396" s="28">
        <v>0</v>
      </c>
    </row>
    <row r="397" spans="1:2" x14ac:dyDescent="0.35">
      <c r="A397" s="23" t="s">
        <v>360</v>
      </c>
      <c r="B397" s="28">
        <v>0</v>
      </c>
    </row>
    <row r="398" spans="1:2" x14ac:dyDescent="0.35">
      <c r="A398" s="23" t="s">
        <v>1927</v>
      </c>
      <c r="B398" s="28">
        <v>0</v>
      </c>
    </row>
    <row r="399" spans="1:2" x14ac:dyDescent="0.35">
      <c r="A399" s="23" t="s">
        <v>770</v>
      </c>
      <c r="B399" s="28">
        <v>0</v>
      </c>
    </row>
    <row r="400" spans="1:2" x14ac:dyDescent="0.35">
      <c r="A400" s="23" t="s">
        <v>125</v>
      </c>
      <c r="B400" s="28">
        <v>0</v>
      </c>
    </row>
    <row r="401" spans="1:2" x14ac:dyDescent="0.35">
      <c r="A401" s="23" t="s">
        <v>1485</v>
      </c>
      <c r="B401" s="28">
        <v>0.09</v>
      </c>
    </row>
    <row r="402" spans="1:2" x14ac:dyDescent="0.35">
      <c r="A402" s="23" t="s">
        <v>199</v>
      </c>
      <c r="B402" s="28">
        <v>0</v>
      </c>
    </row>
    <row r="403" spans="1:2" x14ac:dyDescent="0.35">
      <c r="A403" s="23" t="s">
        <v>672</v>
      </c>
      <c r="B403" s="28">
        <v>0</v>
      </c>
    </row>
    <row r="404" spans="1:2" x14ac:dyDescent="0.35">
      <c r="A404" s="23" t="s">
        <v>247</v>
      </c>
      <c r="B404" s="28">
        <v>0</v>
      </c>
    </row>
    <row r="405" spans="1:2" x14ac:dyDescent="0.35">
      <c r="A405" s="23" t="s">
        <v>1695</v>
      </c>
      <c r="B405" s="28">
        <v>0</v>
      </c>
    </row>
    <row r="406" spans="1:2" x14ac:dyDescent="0.35">
      <c r="A406" s="23" t="s">
        <v>41</v>
      </c>
      <c r="B406" s="28">
        <v>0</v>
      </c>
    </row>
    <row r="407" spans="1:2" x14ac:dyDescent="0.35">
      <c r="A407" s="23" t="s">
        <v>1622</v>
      </c>
      <c r="B407" s="28">
        <v>0</v>
      </c>
    </row>
    <row r="408" spans="1:2" x14ac:dyDescent="0.35">
      <c r="A408" s="23" t="s">
        <v>661</v>
      </c>
      <c r="B408" s="28">
        <v>0</v>
      </c>
    </row>
    <row r="409" spans="1:2" x14ac:dyDescent="0.35">
      <c r="A409" s="23" t="s">
        <v>1007</v>
      </c>
      <c r="B409" s="28">
        <v>0</v>
      </c>
    </row>
    <row r="410" spans="1:2" x14ac:dyDescent="0.35">
      <c r="A410" s="23" t="s">
        <v>811</v>
      </c>
      <c r="B410" s="28">
        <v>0.16</v>
      </c>
    </row>
    <row r="411" spans="1:2" x14ac:dyDescent="0.35">
      <c r="A411" s="23" t="s">
        <v>1098</v>
      </c>
      <c r="B411" s="28">
        <v>0</v>
      </c>
    </row>
    <row r="412" spans="1:2" x14ac:dyDescent="0.35">
      <c r="A412" s="23" t="s">
        <v>1554</v>
      </c>
      <c r="B412" s="28">
        <v>0.11</v>
      </c>
    </row>
    <row r="413" spans="1:2" x14ac:dyDescent="0.35">
      <c r="A413" s="23" t="s">
        <v>139</v>
      </c>
      <c r="B413" s="28">
        <v>0.26</v>
      </c>
    </row>
    <row r="414" spans="1:2" x14ac:dyDescent="0.35">
      <c r="A414" s="23" t="s">
        <v>1940</v>
      </c>
      <c r="B414" s="28">
        <v>0.32</v>
      </c>
    </row>
    <row r="415" spans="1:2" x14ac:dyDescent="0.35">
      <c r="A415" s="23" t="s">
        <v>374</v>
      </c>
      <c r="B415" s="28">
        <v>0</v>
      </c>
    </row>
    <row r="416" spans="1:2" x14ac:dyDescent="0.35">
      <c r="A416" s="23" t="s">
        <v>604</v>
      </c>
      <c r="B416" s="28">
        <v>0</v>
      </c>
    </row>
    <row r="417" spans="1:2" x14ac:dyDescent="0.35">
      <c r="A417" s="23" t="s">
        <v>720</v>
      </c>
      <c r="B417" s="28">
        <v>0</v>
      </c>
    </row>
    <row r="418" spans="1:2" x14ac:dyDescent="0.35">
      <c r="A418" s="23" t="s">
        <v>1119</v>
      </c>
      <c r="B418" s="28">
        <v>0</v>
      </c>
    </row>
    <row r="419" spans="1:2" x14ac:dyDescent="0.35">
      <c r="A419" s="23" t="s">
        <v>407</v>
      </c>
      <c r="B419" s="28">
        <v>0.13</v>
      </c>
    </row>
    <row r="420" spans="1:2" x14ac:dyDescent="0.35">
      <c r="A420" s="23" t="s">
        <v>220</v>
      </c>
      <c r="B420" s="28">
        <v>0.13</v>
      </c>
    </row>
    <row r="421" spans="1:2" x14ac:dyDescent="0.35">
      <c r="A421" s="23" t="s">
        <v>299</v>
      </c>
      <c r="B421" s="28">
        <v>0</v>
      </c>
    </row>
    <row r="422" spans="1:2" x14ac:dyDescent="0.35">
      <c r="A422" s="23" t="s">
        <v>410</v>
      </c>
      <c r="B422" s="28">
        <v>0.15</v>
      </c>
    </row>
    <row r="423" spans="1:2" x14ac:dyDescent="0.35">
      <c r="A423" s="23" t="s">
        <v>1577</v>
      </c>
      <c r="B423" s="28">
        <v>0.255</v>
      </c>
    </row>
    <row r="424" spans="1:2" x14ac:dyDescent="0.35">
      <c r="A424" s="23" t="s">
        <v>238</v>
      </c>
      <c r="B424" s="28">
        <v>0</v>
      </c>
    </row>
    <row r="425" spans="1:2" x14ac:dyDescent="0.35">
      <c r="A425" s="23" t="s">
        <v>1058</v>
      </c>
      <c r="B425" s="28">
        <v>0</v>
      </c>
    </row>
    <row r="426" spans="1:2" x14ac:dyDescent="0.35">
      <c r="A426" s="23" t="s">
        <v>178</v>
      </c>
      <c r="B426" s="28">
        <v>0.15</v>
      </c>
    </row>
    <row r="427" spans="1:2" x14ac:dyDescent="0.35">
      <c r="A427" s="23" t="s">
        <v>736</v>
      </c>
      <c r="B427" s="28">
        <v>0.22</v>
      </c>
    </row>
    <row r="428" spans="1:2" x14ac:dyDescent="0.35">
      <c r="A428" s="23" t="s">
        <v>1613</v>
      </c>
      <c r="B428" s="28">
        <v>7.0000000000000007E-2</v>
      </c>
    </row>
    <row r="429" spans="1:2" x14ac:dyDescent="0.35">
      <c r="A429" s="23" t="s">
        <v>1673</v>
      </c>
      <c r="B429" s="28">
        <v>0.05</v>
      </c>
    </row>
    <row r="430" spans="1:2" x14ac:dyDescent="0.35">
      <c r="A430" s="23" t="s">
        <v>1557</v>
      </c>
      <c r="B430" s="28">
        <v>0</v>
      </c>
    </row>
    <row r="431" spans="1:2" x14ac:dyDescent="0.35">
      <c r="A431" s="23" t="s">
        <v>1819</v>
      </c>
      <c r="B431" s="28">
        <v>0</v>
      </c>
    </row>
    <row r="432" spans="1:2" x14ac:dyDescent="0.35">
      <c r="A432" s="23" t="s">
        <v>628</v>
      </c>
      <c r="B432" s="28">
        <v>0.4</v>
      </c>
    </row>
    <row r="433" spans="1:2" x14ac:dyDescent="0.35">
      <c r="A433" s="23" t="s">
        <v>277</v>
      </c>
      <c r="B433" s="28">
        <v>0.31</v>
      </c>
    </row>
    <row r="434" spans="1:2" x14ac:dyDescent="0.35">
      <c r="A434" s="23" t="s">
        <v>364</v>
      </c>
      <c r="B434" s="28">
        <v>0</v>
      </c>
    </row>
    <row r="435" spans="1:2" x14ac:dyDescent="0.35">
      <c r="A435" s="23" t="s">
        <v>1321</v>
      </c>
      <c r="B435" s="28">
        <v>0.16</v>
      </c>
    </row>
    <row r="436" spans="1:2" x14ac:dyDescent="0.35">
      <c r="A436" s="23" t="s">
        <v>1376</v>
      </c>
      <c r="B436" s="28">
        <v>0.06</v>
      </c>
    </row>
    <row r="437" spans="1:2" x14ac:dyDescent="0.35">
      <c r="A437" s="23" t="s">
        <v>208</v>
      </c>
      <c r="B437" s="28">
        <v>0</v>
      </c>
    </row>
    <row r="438" spans="1:2" x14ac:dyDescent="0.35">
      <c r="A438" s="23" t="s">
        <v>1383</v>
      </c>
      <c r="B438" s="28">
        <v>3.5000000000000003E-2</v>
      </c>
    </row>
    <row r="439" spans="1:2" x14ac:dyDescent="0.35">
      <c r="A439" s="23" t="s">
        <v>1979</v>
      </c>
      <c r="B439" s="28">
        <v>0</v>
      </c>
    </row>
    <row r="440" spans="1:2" x14ac:dyDescent="0.35">
      <c r="A440" s="23" t="s">
        <v>168</v>
      </c>
      <c r="B440" s="28">
        <v>0.3</v>
      </c>
    </row>
    <row r="441" spans="1:2" x14ac:dyDescent="0.35">
      <c r="A441" s="23" t="s">
        <v>1237</v>
      </c>
      <c r="B441" s="28">
        <v>0</v>
      </c>
    </row>
    <row r="442" spans="1:2" x14ac:dyDescent="0.35">
      <c r="A442" s="23" t="s">
        <v>1085</v>
      </c>
      <c r="B442" s="28">
        <v>0.2</v>
      </c>
    </row>
    <row r="443" spans="1:2" x14ac:dyDescent="0.35">
      <c r="A443" s="23" t="s">
        <v>1731</v>
      </c>
      <c r="B443" s="28">
        <v>0</v>
      </c>
    </row>
    <row r="444" spans="1:2" x14ac:dyDescent="0.35">
      <c r="A444" s="23" t="s">
        <v>1888</v>
      </c>
      <c r="B444" s="28">
        <v>0.33</v>
      </c>
    </row>
    <row r="445" spans="1:2" x14ac:dyDescent="0.35">
      <c r="A445" s="23" t="s">
        <v>854</v>
      </c>
      <c r="B445" s="28">
        <v>0</v>
      </c>
    </row>
    <row r="446" spans="1:2" x14ac:dyDescent="0.35">
      <c r="A446" s="23" t="s">
        <v>1921</v>
      </c>
      <c r="B446" s="28">
        <v>0.2</v>
      </c>
    </row>
    <row r="447" spans="1:2" x14ac:dyDescent="0.35">
      <c r="A447" s="23" t="s">
        <v>1908</v>
      </c>
      <c r="B447" s="28">
        <v>0.21</v>
      </c>
    </row>
    <row r="448" spans="1:2" x14ac:dyDescent="0.35">
      <c r="A448" s="23" t="s">
        <v>1455</v>
      </c>
      <c r="B448" s="28">
        <v>0</v>
      </c>
    </row>
    <row r="449" spans="1:2" x14ac:dyDescent="0.35">
      <c r="A449" s="23" t="s">
        <v>1472</v>
      </c>
      <c r="B449" s="28">
        <v>0.2</v>
      </c>
    </row>
    <row r="450" spans="1:2" x14ac:dyDescent="0.35">
      <c r="A450" s="23" t="s">
        <v>57</v>
      </c>
      <c r="B450" s="28">
        <v>0.2</v>
      </c>
    </row>
    <row r="451" spans="1:2" x14ac:dyDescent="0.35">
      <c r="A451" s="23" t="s">
        <v>223</v>
      </c>
      <c r="B451" s="28">
        <v>0.05</v>
      </c>
    </row>
    <row r="452" spans="1:2" x14ac:dyDescent="0.35">
      <c r="A452" s="23" t="s">
        <v>456</v>
      </c>
      <c r="B452" s="28">
        <v>0</v>
      </c>
    </row>
    <row r="453" spans="1:2" x14ac:dyDescent="0.35">
      <c r="A453" s="23" t="s">
        <v>1039</v>
      </c>
      <c r="B453" s="28">
        <v>0.34</v>
      </c>
    </row>
    <row r="454" spans="1:2" x14ac:dyDescent="0.35">
      <c r="A454" s="23" t="s">
        <v>273</v>
      </c>
      <c r="B454" s="28">
        <v>0.11</v>
      </c>
    </row>
    <row r="455" spans="1:2" x14ac:dyDescent="0.35">
      <c r="A455" s="23" t="s">
        <v>1213</v>
      </c>
      <c r="B455" s="28">
        <v>0.15</v>
      </c>
    </row>
    <row r="456" spans="1:2" x14ac:dyDescent="0.35">
      <c r="A456" s="23" t="s">
        <v>1931</v>
      </c>
      <c r="B456" s="28">
        <v>0</v>
      </c>
    </row>
    <row r="457" spans="1:2" x14ac:dyDescent="0.35">
      <c r="A457" s="23" t="s">
        <v>357</v>
      </c>
      <c r="B457" s="28">
        <v>0</v>
      </c>
    </row>
    <row r="458" spans="1:2" x14ac:dyDescent="0.35">
      <c r="A458" s="23" t="s">
        <v>1079</v>
      </c>
      <c r="B458" s="28">
        <v>0</v>
      </c>
    </row>
    <row r="459" spans="1:2" x14ac:dyDescent="0.35">
      <c r="A459" s="23" t="s">
        <v>1126</v>
      </c>
      <c r="B459" s="28">
        <v>0.38</v>
      </c>
    </row>
    <row r="460" spans="1:2" x14ac:dyDescent="0.35">
      <c r="A460" s="23" t="s">
        <v>729</v>
      </c>
      <c r="B460" s="28">
        <v>0.16</v>
      </c>
    </row>
    <row r="461" spans="1:2" x14ac:dyDescent="0.35">
      <c r="A461" s="23" t="s">
        <v>160</v>
      </c>
      <c r="B461" s="28">
        <v>0</v>
      </c>
    </row>
    <row r="462" spans="1:2" x14ac:dyDescent="0.35">
      <c r="A462" s="23" t="s">
        <v>1624</v>
      </c>
      <c r="B462" s="28">
        <v>0</v>
      </c>
    </row>
    <row r="463" spans="1:2" x14ac:dyDescent="0.35">
      <c r="A463" s="23" t="s">
        <v>989</v>
      </c>
      <c r="B463" s="28">
        <v>0.05</v>
      </c>
    </row>
    <row r="464" spans="1:2" x14ac:dyDescent="0.35">
      <c r="A464" s="23" t="s">
        <v>1942</v>
      </c>
      <c r="B464" s="28">
        <v>0</v>
      </c>
    </row>
    <row r="465" spans="1:2" x14ac:dyDescent="0.35">
      <c r="A465" s="23" t="s">
        <v>1409</v>
      </c>
      <c r="B465" s="28">
        <v>0.11</v>
      </c>
    </row>
    <row r="466" spans="1:2" x14ac:dyDescent="0.35">
      <c r="A466" s="23" t="s">
        <v>1149</v>
      </c>
      <c r="B466" s="28">
        <v>0.23</v>
      </c>
    </row>
    <row r="467" spans="1:2" x14ac:dyDescent="0.35">
      <c r="A467" s="23" t="s">
        <v>326</v>
      </c>
      <c r="B467" s="28">
        <v>0.22</v>
      </c>
    </row>
    <row r="468" spans="1:2" x14ac:dyDescent="0.35">
      <c r="A468" s="23" t="s">
        <v>1906</v>
      </c>
      <c r="B468" s="28">
        <v>0</v>
      </c>
    </row>
    <row r="469" spans="1:2" x14ac:dyDescent="0.35">
      <c r="A469" s="23" t="s">
        <v>1344</v>
      </c>
      <c r="B469" s="28">
        <v>0.39</v>
      </c>
    </row>
    <row r="470" spans="1:2" x14ac:dyDescent="0.35">
      <c r="A470" s="23" t="s">
        <v>991</v>
      </c>
      <c r="B470" s="28">
        <v>0.22</v>
      </c>
    </row>
    <row r="471" spans="1:2" x14ac:dyDescent="0.35">
      <c r="A471" s="23" t="s">
        <v>1881</v>
      </c>
      <c r="B471" s="28">
        <v>0</v>
      </c>
    </row>
    <row r="472" spans="1:2" x14ac:dyDescent="0.35">
      <c r="A472" s="23" t="s">
        <v>1952</v>
      </c>
      <c r="B472" s="28">
        <v>0.09</v>
      </c>
    </row>
    <row r="473" spans="1:2" x14ac:dyDescent="0.35">
      <c r="A473" s="23" t="s">
        <v>635</v>
      </c>
      <c r="B473" s="28">
        <v>0.06</v>
      </c>
    </row>
    <row r="474" spans="1:2" x14ac:dyDescent="0.35">
      <c r="A474" s="23" t="s">
        <v>214</v>
      </c>
      <c r="B474" s="28">
        <v>0.12</v>
      </c>
    </row>
    <row r="475" spans="1:2" x14ac:dyDescent="0.35">
      <c r="A475" s="23" t="s">
        <v>1527</v>
      </c>
      <c r="B475" s="28">
        <v>0.11</v>
      </c>
    </row>
    <row r="476" spans="1:2" x14ac:dyDescent="0.35">
      <c r="A476" s="23" t="s">
        <v>1668</v>
      </c>
      <c r="B476" s="28">
        <v>0</v>
      </c>
    </row>
    <row r="477" spans="1:2" x14ac:dyDescent="0.35">
      <c r="A477" s="23" t="s">
        <v>105</v>
      </c>
      <c r="B477" s="28">
        <v>0</v>
      </c>
    </row>
    <row r="478" spans="1:2" x14ac:dyDescent="0.35">
      <c r="A478" s="23" t="s">
        <v>1109</v>
      </c>
      <c r="B478" s="28">
        <v>0</v>
      </c>
    </row>
    <row r="479" spans="1:2" x14ac:dyDescent="0.35">
      <c r="A479" s="23" t="s">
        <v>1650</v>
      </c>
      <c r="B479" s="28">
        <v>0</v>
      </c>
    </row>
    <row r="480" spans="1:2" x14ac:dyDescent="0.35">
      <c r="A480" s="23" t="s">
        <v>79</v>
      </c>
      <c r="B480" s="28">
        <v>0</v>
      </c>
    </row>
    <row r="481" spans="1:2" x14ac:dyDescent="0.35">
      <c r="A481" s="23" t="s">
        <v>840</v>
      </c>
      <c r="B481" s="28">
        <v>0.31</v>
      </c>
    </row>
    <row r="482" spans="1:2" x14ac:dyDescent="0.35">
      <c r="A482" s="23" t="s">
        <v>1348</v>
      </c>
      <c r="B482" s="28">
        <v>0.18</v>
      </c>
    </row>
    <row r="483" spans="1:2" x14ac:dyDescent="0.35">
      <c r="A483" s="23" t="s">
        <v>741</v>
      </c>
      <c r="B483" s="28">
        <v>7.0000000000000007E-2</v>
      </c>
    </row>
    <row r="484" spans="1:2" x14ac:dyDescent="0.35">
      <c r="A484" s="23" t="s">
        <v>1066</v>
      </c>
      <c r="B484" s="28">
        <v>5.5E-2</v>
      </c>
    </row>
    <row r="485" spans="1:2" x14ac:dyDescent="0.35">
      <c r="A485" s="23" t="s">
        <v>173</v>
      </c>
      <c r="B485" s="28">
        <v>2.5000000000000001E-2</v>
      </c>
    </row>
    <row r="486" spans="1:2" x14ac:dyDescent="0.35">
      <c r="A486" s="23" t="s">
        <v>1405</v>
      </c>
      <c r="B486" s="28">
        <v>0.15</v>
      </c>
    </row>
    <row r="487" spans="1:2" x14ac:dyDescent="0.35">
      <c r="A487" s="23" t="s">
        <v>379</v>
      </c>
      <c r="B487" s="28">
        <v>0.3</v>
      </c>
    </row>
    <row r="488" spans="1:2" x14ac:dyDescent="0.35">
      <c r="A488" s="23" t="s">
        <v>185</v>
      </c>
      <c r="B488" s="28">
        <v>0.3</v>
      </c>
    </row>
    <row r="489" spans="1:2" x14ac:dyDescent="0.35">
      <c r="A489" s="23" t="s">
        <v>1569</v>
      </c>
      <c r="B489" s="28">
        <v>0</v>
      </c>
    </row>
    <row r="490" spans="1:2" x14ac:dyDescent="0.35">
      <c r="A490" s="23" t="s">
        <v>1603</v>
      </c>
      <c r="B490" s="28">
        <v>0.12</v>
      </c>
    </row>
    <row r="491" spans="1:2" x14ac:dyDescent="0.35">
      <c r="A491" s="23" t="s">
        <v>1160</v>
      </c>
      <c r="B491" s="28">
        <v>0.12</v>
      </c>
    </row>
    <row r="492" spans="1:2" x14ac:dyDescent="0.35">
      <c r="A492" s="23" t="s">
        <v>562</v>
      </c>
      <c r="B492" s="28">
        <v>0</v>
      </c>
    </row>
    <row r="493" spans="1:2" x14ac:dyDescent="0.35">
      <c r="A493" s="23" t="s">
        <v>710</v>
      </c>
      <c r="B493" s="28">
        <v>0</v>
      </c>
    </row>
    <row r="494" spans="1:2" x14ac:dyDescent="0.35">
      <c r="A494" s="23" t="s">
        <v>805</v>
      </c>
      <c r="B494" s="28">
        <v>0.11</v>
      </c>
    </row>
    <row r="495" spans="1:2" x14ac:dyDescent="0.35">
      <c r="A495" s="23" t="s">
        <v>251</v>
      </c>
      <c r="B495" s="28">
        <v>0.15</v>
      </c>
    </row>
    <row r="496" spans="1:2" x14ac:dyDescent="0.35">
      <c r="A496" s="23" t="s">
        <v>1572</v>
      </c>
      <c r="B496" s="28">
        <v>0.28000000000000003</v>
      </c>
    </row>
    <row r="497" spans="1:2" x14ac:dyDescent="0.35">
      <c r="A497" s="23" t="s">
        <v>285</v>
      </c>
      <c r="B497" s="28">
        <v>0.39</v>
      </c>
    </row>
    <row r="498" spans="1:2" x14ac:dyDescent="0.35">
      <c r="A498" s="23" t="s">
        <v>100</v>
      </c>
      <c r="B498" s="28">
        <v>7.0000000000000007E-2</v>
      </c>
    </row>
    <row r="499" spans="1:2" x14ac:dyDescent="0.35">
      <c r="A499" s="23" t="s">
        <v>197</v>
      </c>
      <c r="B499" s="28">
        <v>0</v>
      </c>
    </row>
    <row r="500" spans="1:2" x14ac:dyDescent="0.35">
      <c r="A500" s="23" t="s">
        <v>888</v>
      </c>
      <c r="B500" s="28">
        <v>0.14000000000000001</v>
      </c>
    </row>
    <row r="501" spans="1:2" x14ac:dyDescent="0.35">
      <c r="A501" s="23" t="s">
        <v>1359</v>
      </c>
      <c r="B501" s="28">
        <v>0.05</v>
      </c>
    </row>
    <row r="502" spans="1:2" x14ac:dyDescent="0.35">
      <c r="A502" s="23" t="s">
        <v>797</v>
      </c>
      <c r="B502" s="28">
        <v>0.15</v>
      </c>
    </row>
    <row r="503" spans="1:2" x14ac:dyDescent="0.35">
      <c r="A503" s="23" t="s">
        <v>1516</v>
      </c>
      <c r="B503" s="28">
        <v>0.1</v>
      </c>
    </row>
    <row r="504" spans="1:2" x14ac:dyDescent="0.35">
      <c r="A504" s="23" t="s">
        <v>117</v>
      </c>
      <c r="B504" s="28">
        <v>0</v>
      </c>
    </row>
    <row r="505" spans="1:2" x14ac:dyDescent="0.35">
      <c r="A505" s="23" t="s">
        <v>236</v>
      </c>
      <c r="B505" s="28">
        <v>0.21</v>
      </c>
    </row>
    <row r="506" spans="1:2" x14ac:dyDescent="0.35">
      <c r="A506" s="23" t="s">
        <v>245</v>
      </c>
      <c r="B506" s="28">
        <v>0</v>
      </c>
    </row>
    <row r="507" spans="1:2" x14ac:dyDescent="0.35">
      <c r="A507" s="23" t="s">
        <v>353</v>
      </c>
      <c r="B507" s="28">
        <v>0</v>
      </c>
    </row>
    <row r="508" spans="1:2" x14ac:dyDescent="0.35">
      <c r="A508" s="23" t="s">
        <v>1318</v>
      </c>
      <c r="B508" s="28">
        <v>7.4999999999999997E-2</v>
      </c>
    </row>
    <row r="509" spans="1:2" x14ac:dyDescent="0.35">
      <c r="A509" s="23" t="s">
        <v>234</v>
      </c>
      <c r="B509" s="28">
        <v>0</v>
      </c>
    </row>
    <row r="510" spans="1:2" x14ac:dyDescent="0.35">
      <c r="A510" s="23" t="s">
        <v>492</v>
      </c>
      <c r="B510" s="28">
        <v>0.11</v>
      </c>
    </row>
    <row r="511" spans="1:2" x14ac:dyDescent="0.35">
      <c r="A511" s="23" t="s">
        <v>602</v>
      </c>
      <c r="B511" s="28">
        <v>7.0000000000000007E-2</v>
      </c>
    </row>
    <row r="512" spans="1:2" x14ac:dyDescent="0.35">
      <c r="A512" s="23" t="s">
        <v>400</v>
      </c>
      <c r="B512" s="28">
        <v>0.09</v>
      </c>
    </row>
    <row r="513" spans="1:2" x14ac:dyDescent="0.35">
      <c r="A513" s="23" t="s">
        <v>309</v>
      </c>
      <c r="B513" s="28">
        <v>0</v>
      </c>
    </row>
    <row r="514" spans="1:2" x14ac:dyDescent="0.35">
      <c r="A514" s="23" t="s">
        <v>1419</v>
      </c>
      <c r="B514" s="28">
        <v>0</v>
      </c>
    </row>
    <row r="515" spans="1:2" x14ac:dyDescent="0.35">
      <c r="A515" s="23" t="s">
        <v>1461</v>
      </c>
      <c r="B515" s="28">
        <v>0.17</v>
      </c>
    </row>
    <row r="516" spans="1:2" x14ac:dyDescent="0.35">
      <c r="A516" s="23" t="s">
        <v>1901</v>
      </c>
      <c r="B516" s="28">
        <v>0.1</v>
      </c>
    </row>
    <row r="517" spans="1:2" x14ac:dyDescent="0.35">
      <c r="A517" s="23" t="s">
        <v>1854</v>
      </c>
      <c r="B517" s="28">
        <v>0.23</v>
      </c>
    </row>
    <row r="518" spans="1:2" x14ac:dyDescent="0.35">
      <c r="A518" s="23" t="s">
        <v>1131</v>
      </c>
      <c r="B518" s="28">
        <v>0.15</v>
      </c>
    </row>
    <row r="519" spans="1:2" x14ac:dyDescent="0.35">
      <c r="A519" s="23" t="s">
        <v>1374</v>
      </c>
      <c r="B519" s="28">
        <v>0.13</v>
      </c>
    </row>
    <row r="520" spans="1:2" x14ac:dyDescent="0.35">
      <c r="A520" s="23" t="s">
        <v>1877</v>
      </c>
      <c r="B520" s="28">
        <v>0.09</v>
      </c>
    </row>
    <row r="521" spans="1:2" x14ac:dyDescent="0.35">
      <c r="A521" s="23" t="s">
        <v>127</v>
      </c>
      <c r="B521" s="28">
        <v>0</v>
      </c>
    </row>
    <row r="522" spans="1:2" x14ac:dyDescent="0.35">
      <c r="A522" s="23" t="s">
        <v>1574</v>
      </c>
      <c r="B522" s="28">
        <v>0.12</v>
      </c>
    </row>
    <row r="523" spans="1:2" x14ac:dyDescent="0.35">
      <c r="A523" s="23" t="s">
        <v>960</v>
      </c>
      <c r="B523" s="28">
        <v>0.34</v>
      </c>
    </row>
    <row r="524" spans="1:2" x14ac:dyDescent="0.35">
      <c r="A524" s="23" t="s">
        <v>1228</v>
      </c>
      <c r="B524" s="28">
        <v>0</v>
      </c>
    </row>
    <row r="525" spans="1:2" x14ac:dyDescent="0.35">
      <c r="A525" s="23" t="s">
        <v>1494</v>
      </c>
      <c r="B525" s="28">
        <v>0.39</v>
      </c>
    </row>
    <row r="526" spans="1:2" x14ac:dyDescent="0.35">
      <c r="A526" s="23" t="s">
        <v>135</v>
      </c>
      <c r="B526" s="28">
        <v>0</v>
      </c>
    </row>
    <row r="527" spans="1:2" x14ac:dyDescent="0.35">
      <c r="A527" s="23" t="s">
        <v>134</v>
      </c>
      <c r="B527" s="28">
        <v>0.155</v>
      </c>
    </row>
    <row r="528" spans="1:2" x14ac:dyDescent="0.35">
      <c r="A528" s="23" t="s">
        <v>244</v>
      </c>
      <c r="B528" s="28">
        <v>0</v>
      </c>
    </row>
    <row r="529" spans="1:2" x14ac:dyDescent="0.35">
      <c r="A529" s="23" t="s">
        <v>210</v>
      </c>
      <c r="B529" s="28">
        <v>0.28999999999999998</v>
      </c>
    </row>
    <row r="530" spans="1:2" x14ac:dyDescent="0.35">
      <c r="A530" s="23" t="s">
        <v>1137</v>
      </c>
      <c r="B530" s="28">
        <v>0</v>
      </c>
    </row>
    <row r="531" spans="1:2" x14ac:dyDescent="0.35">
      <c r="A531" s="23" t="s">
        <v>871</v>
      </c>
      <c r="B531" s="28">
        <v>0.39</v>
      </c>
    </row>
    <row r="532" spans="1:2" x14ac:dyDescent="0.35">
      <c r="A532" s="23" t="s">
        <v>143</v>
      </c>
      <c r="B532" s="28">
        <v>0</v>
      </c>
    </row>
    <row r="533" spans="1:2" x14ac:dyDescent="0.35">
      <c r="A533" s="23" t="s">
        <v>1128</v>
      </c>
      <c r="B533" s="28">
        <v>0.15</v>
      </c>
    </row>
    <row r="534" spans="1:2" x14ac:dyDescent="0.35">
      <c r="A534" s="23" t="s">
        <v>521</v>
      </c>
      <c r="B534" s="28">
        <v>0</v>
      </c>
    </row>
    <row r="535" spans="1:2" x14ac:dyDescent="0.35">
      <c r="A535" s="23" t="s">
        <v>1781</v>
      </c>
      <c r="B535" s="28">
        <v>0</v>
      </c>
    </row>
    <row r="536" spans="1:2" x14ac:dyDescent="0.35">
      <c r="A536" s="23" t="s">
        <v>997</v>
      </c>
      <c r="B536" s="28">
        <v>0</v>
      </c>
    </row>
    <row r="537" spans="1:2" x14ac:dyDescent="0.35">
      <c r="A537" s="23" t="s">
        <v>1233</v>
      </c>
      <c r="B537" s="28">
        <v>0</v>
      </c>
    </row>
    <row r="538" spans="1:2" x14ac:dyDescent="0.35">
      <c r="A538" s="23" t="s">
        <v>890</v>
      </c>
      <c r="B538" s="28">
        <v>0.23</v>
      </c>
    </row>
    <row r="539" spans="1:2" x14ac:dyDescent="0.35">
      <c r="A539" s="23" t="s">
        <v>269</v>
      </c>
      <c r="B539" s="28">
        <v>0</v>
      </c>
    </row>
    <row r="540" spans="1:2" x14ac:dyDescent="0.35">
      <c r="A540" s="23" t="s">
        <v>1487</v>
      </c>
      <c r="B540" s="28">
        <v>0.05</v>
      </c>
    </row>
    <row r="541" spans="1:2" x14ac:dyDescent="0.35">
      <c r="A541" s="23" t="s">
        <v>1718</v>
      </c>
      <c r="B541" s="28">
        <v>0.11</v>
      </c>
    </row>
    <row r="542" spans="1:2" x14ac:dyDescent="0.35">
      <c r="A542" s="23" t="s">
        <v>282</v>
      </c>
      <c r="B542" s="28">
        <v>0</v>
      </c>
    </row>
    <row r="543" spans="1:2" x14ac:dyDescent="0.35">
      <c r="A543" s="23" t="s">
        <v>1824</v>
      </c>
      <c r="B543" s="28">
        <v>0</v>
      </c>
    </row>
    <row r="544" spans="1:2" x14ac:dyDescent="0.35">
      <c r="A544" s="23" t="s">
        <v>305</v>
      </c>
      <c r="B544" s="28">
        <v>0</v>
      </c>
    </row>
    <row r="545" spans="1:2" x14ac:dyDescent="0.35">
      <c r="A545" s="23" t="s">
        <v>152</v>
      </c>
      <c r="B545" s="28">
        <v>0.2</v>
      </c>
    </row>
    <row r="546" spans="1:2" x14ac:dyDescent="0.35">
      <c r="A546" s="23" t="s">
        <v>748</v>
      </c>
      <c r="B546" s="28">
        <v>0.15</v>
      </c>
    </row>
    <row r="547" spans="1:2" x14ac:dyDescent="0.35">
      <c r="A547" s="23" t="s">
        <v>615</v>
      </c>
      <c r="B547" s="28">
        <v>0</v>
      </c>
    </row>
    <row r="548" spans="1:2" x14ac:dyDescent="0.35">
      <c r="A548" s="23" t="s">
        <v>969</v>
      </c>
      <c r="B548" s="28">
        <v>0</v>
      </c>
    </row>
    <row r="549" spans="1:2" x14ac:dyDescent="0.35">
      <c r="A549" s="23" t="s">
        <v>228</v>
      </c>
      <c r="B549" s="28">
        <v>0</v>
      </c>
    </row>
    <row r="550" spans="1:2" x14ac:dyDescent="0.35">
      <c r="A550" s="23" t="s">
        <v>1740</v>
      </c>
      <c r="B550" s="28">
        <v>0.3</v>
      </c>
    </row>
    <row r="551" spans="1:2" x14ac:dyDescent="0.35">
      <c r="A551" s="23" t="s">
        <v>1117</v>
      </c>
      <c r="B551" s="28">
        <v>0.18</v>
      </c>
    </row>
    <row r="552" spans="1:2" x14ac:dyDescent="0.35">
      <c r="A552" s="23" t="s">
        <v>1320</v>
      </c>
      <c r="B552" s="28">
        <v>0.06</v>
      </c>
    </row>
    <row r="553" spans="1:2" x14ac:dyDescent="0.35">
      <c r="A553" s="23" t="s">
        <v>609</v>
      </c>
      <c r="B553" s="28">
        <v>0.1</v>
      </c>
    </row>
    <row r="554" spans="1:2" x14ac:dyDescent="0.35">
      <c r="A554" s="23" t="s">
        <v>1444</v>
      </c>
      <c r="B554" s="28">
        <v>0</v>
      </c>
    </row>
    <row r="555" spans="1:2" x14ac:dyDescent="0.35">
      <c r="A555" s="23" t="s">
        <v>1282</v>
      </c>
      <c r="B555" s="28">
        <v>0</v>
      </c>
    </row>
    <row r="556" spans="1:2" x14ac:dyDescent="0.35">
      <c r="A556" s="23" t="s">
        <v>915</v>
      </c>
      <c r="B556" s="28">
        <v>0.15</v>
      </c>
    </row>
    <row r="557" spans="1:2" x14ac:dyDescent="0.35">
      <c r="A557" s="23" t="s">
        <v>1016</v>
      </c>
      <c r="B557" s="28">
        <v>0</v>
      </c>
    </row>
    <row r="558" spans="1:2" x14ac:dyDescent="0.35">
      <c r="A558" s="23" t="s">
        <v>1973</v>
      </c>
      <c r="B558" s="28">
        <v>0</v>
      </c>
    </row>
    <row r="559" spans="1:2" x14ac:dyDescent="0.35">
      <c r="A559" s="23" t="s">
        <v>294</v>
      </c>
      <c r="B559" s="28">
        <v>0.17</v>
      </c>
    </row>
    <row r="560" spans="1:2" x14ac:dyDescent="0.35">
      <c r="A560" s="23" t="s">
        <v>119</v>
      </c>
      <c r="B560" s="28">
        <v>0</v>
      </c>
    </row>
    <row r="561" spans="1:2" x14ac:dyDescent="0.35">
      <c r="A561" s="23" t="s">
        <v>1866</v>
      </c>
      <c r="B561" s="28">
        <v>0.09</v>
      </c>
    </row>
    <row r="562" spans="1:2" x14ac:dyDescent="0.35">
      <c r="A562" s="23" t="s">
        <v>1873</v>
      </c>
      <c r="B562" s="28">
        <v>0.31</v>
      </c>
    </row>
    <row r="563" spans="1:2" x14ac:dyDescent="0.35">
      <c r="A563" s="23" t="s">
        <v>1295</v>
      </c>
      <c r="B563" s="28">
        <v>0.08</v>
      </c>
    </row>
    <row r="564" spans="1:2" x14ac:dyDescent="0.35">
      <c r="A564" s="23" t="s">
        <v>1306</v>
      </c>
      <c r="B564" s="28">
        <v>0</v>
      </c>
    </row>
    <row r="565" spans="1:2" x14ac:dyDescent="0.35">
      <c r="A565" s="23" t="s">
        <v>1700</v>
      </c>
      <c r="B565" s="28">
        <v>0.28999999999999998</v>
      </c>
    </row>
    <row r="566" spans="1:2" x14ac:dyDescent="0.35">
      <c r="A566" s="23" t="s">
        <v>104</v>
      </c>
      <c r="B566" s="28">
        <v>0.12</v>
      </c>
    </row>
    <row r="567" spans="1:2" x14ac:dyDescent="0.35">
      <c r="A567" s="23" t="s">
        <v>1759</v>
      </c>
      <c r="B567" s="28">
        <v>0</v>
      </c>
    </row>
    <row r="568" spans="1:2" x14ac:dyDescent="0.35">
      <c r="A568" s="23" t="s">
        <v>1800</v>
      </c>
      <c r="B568" s="28">
        <v>0.36</v>
      </c>
    </row>
    <row r="569" spans="1:2" x14ac:dyDescent="0.35">
      <c r="A569" s="23" t="s">
        <v>1328</v>
      </c>
      <c r="B569" s="28">
        <v>0</v>
      </c>
    </row>
    <row r="570" spans="1:2" x14ac:dyDescent="0.35">
      <c r="A570" s="23" t="s">
        <v>1037</v>
      </c>
      <c r="B570" s="28">
        <v>0</v>
      </c>
    </row>
    <row r="571" spans="1:2" x14ac:dyDescent="0.35">
      <c r="A571" s="23" t="s">
        <v>944</v>
      </c>
      <c r="B571" s="28">
        <v>0.28999999999999998</v>
      </c>
    </row>
    <row r="572" spans="1:2" x14ac:dyDescent="0.35">
      <c r="A572" s="23" t="s">
        <v>1910</v>
      </c>
      <c r="B572" s="28">
        <v>0.1</v>
      </c>
    </row>
    <row r="573" spans="1:2" x14ac:dyDescent="0.35">
      <c r="A573" s="23" t="s">
        <v>165</v>
      </c>
      <c r="B573" s="28">
        <v>0</v>
      </c>
    </row>
    <row r="574" spans="1:2" x14ac:dyDescent="0.35">
      <c r="A574" s="23" t="s">
        <v>338</v>
      </c>
      <c r="B574" s="28">
        <v>0</v>
      </c>
    </row>
    <row r="575" spans="1:2" x14ac:dyDescent="0.35">
      <c r="A575" s="23" t="s">
        <v>714</v>
      </c>
      <c r="B575" s="28">
        <v>0.13</v>
      </c>
    </row>
    <row r="576" spans="1:2" x14ac:dyDescent="0.35">
      <c r="A576" s="23" t="s">
        <v>1496</v>
      </c>
      <c r="B576" s="28">
        <v>0.08</v>
      </c>
    </row>
    <row r="577" spans="1:2" x14ac:dyDescent="0.35">
      <c r="A577" s="23" t="s">
        <v>1219</v>
      </c>
      <c r="B577" s="28">
        <v>0</v>
      </c>
    </row>
    <row r="578" spans="1:2" x14ac:dyDescent="0.35">
      <c r="A578" s="23" t="s">
        <v>1146</v>
      </c>
      <c r="B578" s="28">
        <v>0.38</v>
      </c>
    </row>
    <row r="579" spans="1:2" x14ac:dyDescent="0.35">
      <c r="A579" s="23" t="s">
        <v>307</v>
      </c>
      <c r="B579" s="28">
        <v>0</v>
      </c>
    </row>
    <row r="580" spans="1:2" x14ac:dyDescent="0.35">
      <c r="A580" s="23" t="s">
        <v>1747</v>
      </c>
      <c r="B580" s="28">
        <v>0.32</v>
      </c>
    </row>
    <row r="581" spans="1:2" x14ac:dyDescent="0.35">
      <c r="A581" s="23" t="s">
        <v>463</v>
      </c>
      <c r="B581" s="28">
        <v>0.16500000000000001</v>
      </c>
    </row>
    <row r="582" spans="1:2" x14ac:dyDescent="0.35">
      <c r="A582" s="23" t="s">
        <v>1617</v>
      </c>
      <c r="B582" s="28">
        <v>0.12</v>
      </c>
    </row>
    <row r="583" spans="1:2" x14ac:dyDescent="0.35">
      <c r="A583" s="23" t="s">
        <v>942</v>
      </c>
      <c r="B583" s="28">
        <v>0.2</v>
      </c>
    </row>
    <row r="584" spans="1:2" x14ac:dyDescent="0.35">
      <c r="A584" s="23" t="s">
        <v>110</v>
      </c>
      <c r="B584" s="28">
        <v>0.09</v>
      </c>
    </row>
    <row r="585" spans="1:2" x14ac:dyDescent="0.35">
      <c r="A585" s="23" t="s">
        <v>310</v>
      </c>
      <c r="B585" s="28">
        <v>0</v>
      </c>
    </row>
    <row r="586" spans="1:2" x14ac:dyDescent="0.35">
      <c r="A586" s="23" t="s">
        <v>1525</v>
      </c>
      <c r="B586" s="28">
        <v>0</v>
      </c>
    </row>
    <row r="587" spans="1:2" x14ac:dyDescent="0.35">
      <c r="A587" s="23" t="s">
        <v>789</v>
      </c>
      <c r="B587" s="28">
        <v>0.17499999999999999</v>
      </c>
    </row>
    <row r="588" spans="1:2" x14ac:dyDescent="0.35">
      <c r="A588" s="23" t="s">
        <v>704</v>
      </c>
      <c r="B588" s="28">
        <v>0</v>
      </c>
    </row>
    <row r="589" spans="1:2" x14ac:dyDescent="0.35">
      <c r="A589" s="23" t="s">
        <v>1467</v>
      </c>
      <c r="B589" s="28">
        <v>0</v>
      </c>
    </row>
    <row r="590" spans="1:2" x14ac:dyDescent="0.35">
      <c r="A590" s="23" t="s">
        <v>122</v>
      </c>
      <c r="B590" s="28">
        <v>0.12</v>
      </c>
    </row>
    <row r="591" spans="1:2" x14ac:dyDescent="0.35">
      <c r="A591" s="23" t="s">
        <v>1737</v>
      </c>
      <c r="B591" s="28">
        <v>0.14499999999999999</v>
      </c>
    </row>
    <row r="592" spans="1:2" x14ac:dyDescent="0.35">
      <c r="A592" s="23" t="s">
        <v>1675</v>
      </c>
      <c r="B592" s="28">
        <v>0.4</v>
      </c>
    </row>
    <row r="593" spans="1:2" x14ac:dyDescent="0.35">
      <c r="A593" s="23" t="s">
        <v>75</v>
      </c>
      <c r="B593" s="28">
        <v>0.06</v>
      </c>
    </row>
    <row r="594" spans="1:2" x14ac:dyDescent="0.35">
      <c r="A594" s="23" t="s">
        <v>217</v>
      </c>
      <c r="B594" s="28">
        <v>0</v>
      </c>
    </row>
    <row r="595" spans="1:2" x14ac:dyDescent="0.35">
      <c r="A595" s="23" t="s">
        <v>394</v>
      </c>
      <c r="B595" s="28">
        <v>0</v>
      </c>
    </row>
    <row r="596" spans="1:2" x14ac:dyDescent="0.35">
      <c r="A596" s="23" t="s">
        <v>371</v>
      </c>
      <c r="B596" s="28">
        <v>3.5000000000000003E-2</v>
      </c>
    </row>
    <row r="597" spans="1:2" x14ac:dyDescent="0.35">
      <c r="A597" s="23" t="s">
        <v>1726</v>
      </c>
      <c r="B597" s="28">
        <v>0.27</v>
      </c>
    </row>
    <row r="598" spans="1:2" x14ac:dyDescent="0.35">
      <c r="A598" s="23" t="s">
        <v>316</v>
      </c>
      <c r="B598" s="28">
        <v>0</v>
      </c>
    </row>
    <row r="599" spans="1:2" x14ac:dyDescent="0.35">
      <c r="A599" s="23" t="s">
        <v>302</v>
      </c>
      <c r="B599" s="28">
        <v>0.12</v>
      </c>
    </row>
    <row r="600" spans="1:2" x14ac:dyDescent="0.35">
      <c r="A600" s="23" t="s">
        <v>1020</v>
      </c>
      <c r="B600" s="28">
        <v>7.0000000000000007E-2</v>
      </c>
    </row>
    <row r="601" spans="1:2" x14ac:dyDescent="0.35">
      <c r="A601" s="23" t="s">
        <v>1735</v>
      </c>
      <c r="B601" s="28">
        <v>0</v>
      </c>
    </row>
    <row r="602" spans="1:2" x14ac:dyDescent="0.35">
      <c r="A602" s="23" t="s">
        <v>452</v>
      </c>
      <c r="B602" s="28">
        <v>0.12</v>
      </c>
    </row>
    <row r="603" spans="1:2" x14ac:dyDescent="0.35">
      <c r="A603" s="23" t="s">
        <v>425</v>
      </c>
      <c r="B603" s="28">
        <v>0</v>
      </c>
    </row>
    <row r="604" spans="1:2" x14ac:dyDescent="0.35">
      <c r="A604" s="23" t="s">
        <v>946</v>
      </c>
      <c r="B604" s="28">
        <v>0</v>
      </c>
    </row>
    <row r="605" spans="1:2" x14ac:dyDescent="0.35">
      <c r="A605" s="23" t="s">
        <v>519</v>
      </c>
      <c r="B605" s="28">
        <v>0.13666666666666669</v>
      </c>
    </row>
    <row r="606" spans="1:2" x14ac:dyDescent="0.35">
      <c r="A606" s="23" t="s">
        <v>323</v>
      </c>
      <c r="B606" s="28">
        <v>0.125</v>
      </c>
    </row>
    <row r="607" spans="1:2" x14ac:dyDescent="0.35">
      <c r="A607" s="23" t="s">
        <v>993</v>
      </c>
      <c r="B607" s="28">
        <v>0</v>
      </c>
    </row>
    <row r="608" spans="1:2" x14ac:dyDescent="0.35">
      <c r="A608" s="23" t="s">
        <v>118</v>
      </c>
      <c r="B608" s="28">
        <v>0</v>
      </c>
    </row>
    <row r="609" spans="1:2" x14ac:dyDescent="0.35">
      <c r="A609" s="23" t="s">
        <v>1548</v>
      </c>
      <c r="B609" s="28">
        <v>0</v>
      </c>
    </row>
    <row r="610" spans="1:2" x14ac:dyDescent="0.35">
      <c r="A610" s="23" t="s">
        <v>1325</v>
      </c>
      <c r="B610" s="28">
        <v>0</v>
      </c>
    </row>
    <row r="611" spans="1:2" x14ac:dyDescent="0.35">
      <c r="A611" s="23" t="s">
        <v>1235</v>
      </c>
      <c r="B611" s="28">
        <v>0.36</v>
      </c>
    </row>
    <row r="612" spans="1:2" x14ac:dyDescent="0.35">
      <c r="A612" s="23" t="s">
        <v>1831</v>
      </c>
      <c r="B612" s="28">
        <v>0.08</v>
      </c>
    </row>
    <row r="613" spans="1:2" x14ac:dyDescent="0.35">
      <c r="A613" s="23" t="s">
        <v>545</v>
      </c>
      <c r="B613" s="28">
        <v>0.27</v>
      </c>
    </row>
    <row r="614" spans="1:2" x14ac:dyDescent="0.35">
      <c r="A614" s="23" t="s">
        <v>1231</v>
      </c>
      <c r="B614" s="28">
        <v>0.15</v>
      </c>
    </row>
    <row r="615" spans="1:2" x14ac:dyDescent="0.35">
      <c r="A615" s="23" t="s">
        <v>272</v>
      </c>
      <c r="B615" s="28">
        <v>0.31</v>
      </c>
    </row>
    <row r="616" spans="1:2" x14ac:dyDescent="0.35">
      <c r="A616" s="23" t="s">
        <v>158</v>
      </c>
      <c r="B616" s="28">
        <v>0</v>
      </c>
    </row>
    <row r="617" spans="1:2" x14ac:dyDescent="0.35">
      <c r="A617" s="23" t="s">
        <v>107</v>
      </c>
      <c r="B617" s="28">
        <v>0</v>
      </c>
    </row>
    <row r="618" spans="1:2" x14ac:dyDescent="0.35">
      <c r="A618" s="23" t="s">
        <v>1890</v>
      </c>
      <c r="B618" s="28">
        <v>0.14000000000000001</v>
      </c>
    </row>
    <row r="619" spans="1:2" x14ac:dyDescent="0.35">
      <c r="A619" s="23" t="s">
        <v>531</v>
      </c>
      <c r="B619" s="28">
        <v>0.08</v>
      </c>
    </row>
    <row r="620" spans="1:2" x14ac:dyDescent="0.35">
      <c r="A620" s="23" t="s">
        <v>370</v>
      </c>
      <c r="B620" s="28">
        <v>0</v>
      </c>
    </row>
    <row r="621" spans="1:2" x14ac:dyDescent="0.35">
      <c r="A621" s="23" t="s">
        <v>979</v>
      </c>
      <c r="B621" s="28">
        <v>7.0000000000000007E-2</v>
      </c>
    </row>
    <row r="622" spans="1:2" x14ac:dyDescent="0.35">
      <c r="A622" s="23" t="s">
        <v>156</v>
      </c>
      <c r="B622" s="28">
        <v>0</v>
      </c>
    </row>
    <row r="623" spans="1:2" x14ac:dyDescent="0.35">
      <c r="A623" s="23" t="s">
        <v>1966</v>
      </c>
      <c r="B623" s="28">
        <v>0</v>
      </c>
    </row>
    <row r="624" spans="1:2" x14ac:dyDescent="0.35">
      <c r="A624" s="23" t="s">
        <v>868</v>
      </c>
      <c r="B624" s="28">
        <v>0</v>
      </c>
    </row>
    <row r="625" spans="1:2" x14ac:dyDescent="0.35">
      <c r="A625" s="23" t="s">
        <v>308</v>
      </c>
      <c r="B625" s="28">
        <v>0</v>
      </c>
    </row>
    <row r="626" spans="1:2" x14ac:dyDescent="0.35">
      <c r="A626" s="23" t="s">
        <v>697</v>
      </c>
      <c r="B626" s="28">
        <v>0.08</v>
      </c>
    </row>
    <row r="627" spans="1:2" x14ac:dyDescent="0.35">
      <c r="A627" s="23" t="s">
        <v>304</v>
      </c>
      <c r="B627" s="28">
        <v>0</v>
      </c>
    </row>
    <row r="628" spans="1:2" x14ac:dyDescent="0.35">
      <c r="A628" s="23" t="s">
        <v>1841</v>
      </c>
      <c r="B628" s="28">
        <v>0</v>
      </c>
    </row>
    <row r="629" spans="1:2" x14ac:dyDescent="0.35">
      <c r="A629" s="23" t="s">
        <v>1140</v>
      </c>
      <c r="B629" s="28">
        <v>0</v>
      </c>
    </row>
    <row r="630" spans="1:2" x14ac:dyDescent="0.35">
      <c r="A630" s="23" t="s">
        <v>402</v>
      </c>
      <c r="B630" s="28">
        <v>0</v>
      </c>
    </row>
    <row r="631" spans="1:2" x14ac:dyDescent="0.35">
      <c r="A631" s="23" t="s">
        <v>1531</v>
      </c>
      <c r="B631" s="28">
        <v>0.06</v>
      </c>
    </row>
    <row r="632" spans="1:2" x14ac:dyDescent="0.35">
      <c r="A632" s="23" t="s">
        <v>910</v>
      </c>
      <c r="B632" s="28">
        <v>0</v>
      </c>
    </row>
    <row r="633" spans="1:2" x14ac:dyDescent="0.35">
      <c r="A633" s="23" t="s">
        <v>443</v>
      </c>
      <c r="B633" s="28">
        <v>0.28000000000000003</v>
      </c>
    </row>
    <row r="634" spans="1:2" x14ac:dyDescent="0.35">
      <c r="A634" s="23" t="s">
        <v>1142</v>
      </c>
      <c r="B634" s="28">
        <v>0.15</v>
      </c>
    </row>
    <row r="635" spans="1:2" x14ac:dyDescent="0.35">
      <c r="A635" s="23" t="s">
        <v>430</v>
      </c>
      <c r="B635" s="28">
        <v>0</v>
      </c>
    </row>
    <row r="636" spans="1:2" x14ac:dyDescent="0.35">
      <c r="A636" s="23" t="s">
        <v>201</v>
      </c>
      <c r="B636" s="28">
        <v>0.39</v>
      </c>
    </row>
    <row r="637" spans="1:2" x14ac:dyDescent="0.35">
      <c r="A637" s="23" t="s">
        <v>1787</v>
      </c>
      <c r="B637" s="28">
        <v>7.0000000000000007E-2</v>
      </c>
    </row>
    <row r="638" spans="1:2" x14ac:dyDescent="0.35">
      <c r="A638" s="23" t="s">
        <v>724</v>
      </c>
      <c r="B638" s="28">
        <v>0</v>
      </c>
    </row>
    <row r="639" spans="1:2" x14ac:dyDescent="0.35">
      <c r="A639" s="23" t="s">
        <v>314</v>
      </c>
      <c r="B639" s="28">
        <v>0.28000000000000003</v>
      </c>
    </row>
    <row r="640" spans="1:2" x14ac:dyDescent="0.35">
      <c r="A640" s="23" t="s">
        <v>1596</v>
      </c>
      <c r="B640" s="28">
        <v>0.15</v>
      </c>
    </row>
    <row r="641" spans="1:2" x14ac:dyDescent="0.35">
      <c r="A641" s="23" t="s">
        <v>1722</v>
      </c>
      <c r="B641" s="28">
        <v>0.14000000000000001</v>
      </c>
    </row>
    <row r="642" spans="1:2" x14ac:dyDescent="0.35">
      <c r="A642" s="23" t="s">
        <v>479</v>
      </c>
      <c r="B642" s="28">
        <v>0</v>
      </c>
    </row>
    <row r="643" spans="1:2" x14ac:dyDescent="0.35">
      <c r="A643" s="23" t="s">
        <v>1071</v>
      </c>
      <c r="B643" s="28">
        <v>0</v>
      </c>
    </row>
    <row r="644" spans="1:2" x14ac:dyDescent="0.35">
      <c r="A644" s="23" t="s">
        <v>1981</v>
      </c>
      <c r="B644" s="28">
        <v>0.31</v>
      </c>
    </row>
    <row r="645" spans="1:2" x14ac:dyDescent="0.35">
      <c r="A645" s="23" t="s">
        <v>167</v>
      </c>
      <c r="B645" s="28">
        <v>0</v>
      </c>
    </row>
    <row r="646" spans="1:2" x14ac:dyDescent="0.35">
      <c r="A646" s="23" t="s">
        <v>461</v>
      </c>
      <c r="B646" s="28">
        <v>0</v>
      </c>
    </row>
    <row r="647" spans="1:2" x14ac:dyDescent="0.35">
      <c r="A647" s="23" t="s">
        <v>123</v>
      </c>
      <c r="B647" s="28">
        <v>0.14000000000000001</v>
      </c>
    </row>
    <row r="648" spans="1:2" x14ac:dyDescent="0.35">
      <c r="A648" s="23" t="s">
        <v>716</v>
      </c>
      <c r="B648" s="28">
        <v>0</v>
      </c>
    </row>
    <row r="649" spans="1:2" x14ac:dyDescent="0.35">
      <c r="A649" s="23" t="s">
        <v>1403</v>
      </c>
      <c r="B649" s="28">
        <v>0</v>
      </c>
    </row>
    <row r="650" spans="1:2" x14ac:dyDescent="0.35">
      <c r="A650" s="23" t="s">
        <v>230</v>
      </c>
      <c r="B650" s="28">
        <v>0</v>
      </c>
    </row>
    <row r="651" spans="1:2" x14ac:dyDescent="0.35">
      <c r="A651" s="23" t="s">
        <v>1367</v>
      </c>
      <c r="B651" s="28">
        <v>0</v>
      </c>
    </row>
    <row r="652" spans="1:2" x14ac:dyDescent="0.35">
      <c r="A652" s="23" t="s">
        <v>279</v>
      </c>
      <c r="B652" s="28">
        <v>0.32</v>
      </c>
    </row>
    <row r="653" spans="1:2" x14ac:dyDescent="0.35">
      <c r="A653" s="23" t="s">
        <v>1401</v>
      </c>
      <c r="B653" s="28">
        <v>0</v>
      </c>
    </row>
    <row r="654" spans="1:2" x14ac:dyDescent="0.35">
      <c r="A654" s="23" t="s">
        <v>109</v>
      </c>
      <c r="B654" s="28">
        <v>0.32</v>
      </c>
    </row>
    <row r="655" spans="1:2" x14ac:dyDescent="0.35">
      <c r="A655" s="23" t="s">
        <v>1894</v>
      </c>
      <c r="B655" s="28">
        <v>0</v>
      </c>
    </row>
    <row r="656" spans="1:2" x14ac:dyDescent="0.35">
      <c r="A656" s="23" t="s">
        <v>594</v>
      </c>
      <c r="B656" s="28">
        <v>0.185</v>
      </c>
    </row>
    <row r="657" spans="1:2" x14ac:dyDescent="0.35">
      <c r="A657" s="23" t="s">
        <v>1018</v>
      </c>
      <c r="B657" s="28">
        <v>0.19</v>
      </c>
    </row>
    <row r="658" spans="1:2" x14ac:dyDescent="0.35">
      <c r="A658" s="23" t="s">
        <v>163</v>
      </c>
      <c r="B658" s="28">
        <v>0</v>
      </c>
    </row>
    <row r="659" spans="1:2" x14ac:dyDescent="0.35">
      <c r="A659" s="23" t="s">
        <v>1773</v>
      </c>
      <c r="B659" s="28">
        <v>0</v>
      </c>
    </row>
    <row r="660" spans="1:2" x14ac:dyDescent="0.35">
      <c r="A660" s="23" t="s">
        <v>580</v>
      </c>
      <c r="B660" s="28">
        <v>0.1</v>
      </c>
    </row>
    <row r="661" spans="1:2" x14ac:dyDescent="0.35">
      <c r="A661" s="23" t="s">
        <v>739</v>
      </c>
      <c r="B661" s="28">
        <v>0</v>
      </c>
    </row>
    <row r="662" spans="1:2" x14ac:dyDescent="0.35">
      <c r="A662" s="23" t="s">
        <v>1200</v>
      </c>
      <c r="B662" s="28">
        <v>0.1</v>
      </c>
    </row>
    <row r="663" spans="1:2" x14ac:dyDescent="0.35">
      <c r="A663" s="23" t="s">
        <v>1491</v>
      </c>
      <c r="B663" s="28">
        <v>0</v>
      </c>
    </row>
    <row r="664" spans="1:2" x14ac:dyDescent="0.35">
      <c r="A664" s="23" t="s">
        <v>966</v>
      </c>
      <c r="B664" s="28">
        <v>0.28000000000000003</v>
      </c>
    </row>
    <row r="665" spans="1:2" x14ac:dyDescent="0.35">
      <c r="A665" s="23" t="s">
        <v>1806</v>
      </c>
      <c r="B665" s="28">
        <v>0</v>
      </c>
    </row>
    <row r="666" spans="1:2" x14ac:dyDescent="0.35">
      <c r="A666" s="23" t="s">
        <v>1459</v>
      </c>
      <c r="B666" s="28">
        <v>0.05</v>
      </c>
    </row>
    <row r="667" spans="1:2" x14ac:dyDescent="0.35">
      <c r="A667" s="23" t="s">
        <v>1521</v>
      </c>
      <c r="B667" s="28">
        <v>0</v>
      </c>
    </row>
    <row r="668" spans="1:2" x14ac:dyDescent="0.35">
      <c r="A668" s="23" t="s">
        <v>1489</v>
      </c>
      <c r="B668" s="28">
        <v>0</v>
      </c>
    </row>
    <row r="669" spans="1:2" x14ac:dyDescent="0.35">
      <c r="A669" s="23" t="s">
        <v>819</v>
      </c>
      <c r="B669" s="28">
        <v>0.11</v>
      </c>
    </row>
    <row r="670" spans="1:2" x14ac:dyDescent="0.35">
      <c r="A670" s="23" t="s">
        <v>382</v>
      </c>
      <c r="B670" s="28">
        <v>0.1</v>
      </c>
    </row>
    <row r="671" spans="1:2" x14ac:dyDescent="0.35">
      <c r="A671" s="23" t="s">
        <v>1552</v>
      </c>
      <c r="B671" s="28">
        <v>0</v>
      </c>
    </row>
    <row r="672" spans="1:2" x14ac:dyDescent="0.35">
      <c r="A672" s="23" t="s">
        <v>1536</v>
      </c>
      <c r="B672" s="28">
        <v>0.28000000000000003</v>
      </c>
    </row>
    <row r="673" spans="1:2" x14ac:dyDescent="0.35">
      <c r="A673" s="23" t="s">
        <v>1051</v>
      </c>
      <c r="B673" s="28">
        <v>0</v>
      </c>
    </row>
    <row r="674" spans="1:2" x14ac:dyDescent="0.35">
      <c r="A674" s="23" t="s">
        <v>750</v>
      </c>
      <c r="B674" s="28">
        <v>0</v>
      </c>
    </row>
    <row r="675" spans="1:2" x14ac:dyDescent="0.35">
      <c r="A675" s="23" t="s">
        <v>1913</v>
      </c>
      <c r="B675" s="28">
        <v>0</v>
      </c>
    </row>
    <row r="676" spans="1:2" x14ac:dyDescent="0.35">
      <c r="A676" s="23" t="s">
        <v>121</v>
      </c>
      <c r="B676" s="28">
        <v>0.15333333333333332</v>
      </c>
    </row>
    <row r="677" spans="1:2" x14ac:dyDescent="0.35">
      <c r="A677" s="23" t="s">
        <v>1242</v>
      </c>
      <c r="B677" s="28">
        <v>0.1</v>
      </c>
    </row>
    <row r="678" spans="1:2" x14ac:dyDescent="0.35">
      <c r="A678" s="23" t="s">
        <v>312</v>
      </c>
      <c r="B678" s="28">
        <v>0</v>
      </c>
    </row>
    <row r="679" spans="1:2" x14ac:dyDescent="0.35">
      <c r="A679" s="23" t="s">
        <v>325</v>
      </c>
      <c r="B679" s="28">
        <v>7.0000000000000007E-2</v>
      </c>
    </row>
    <row r="680" spans="1:2" x14ac:dyDescent="0.35">
      <c r="A680" s="23" t="s">
        <v>702</v>
      </c>
      <c r="B680" s="28">
        <v>0</v>
      </c>
    </row>
    <row r="681" spans="1:2" x14ac:dyDescent="0.35">
      <c r="A681" s="23" t="s">
        <v>485</v>
      </c>
      <c r="B681" s="28">
        <v>2.5000000000000001E-2</v>
      </c>
    </row>
    <row r="682" spans="1:2" x14ac:dyDescent="0.35">
      <c r="A682" s="23" t="s">
        <v>631</v>
      </c>
      <c r="B682" s="28">
        <v>0.37</v>
      </c>
    </row>
    <row r="683" spans="1:2" x14ac:dyDescent="0.35">
      <c r="A683" s="23" t="s">
        <v>342</v>
      </c>
      <c r="B683" s="28">
        <v>0.05</v>
      </c>
    </row>
    <row r="684" spans="1:2" x14ac:dyDescent="0.35">
      <c r="A684" s="23" t="s">
        <v>37</v>
      </c>
      <c r="B684" s="28">
        <v>0.09</v>
      </c>
    </row>
    <row r="685" spans="1:2" x14ac:dyDescent="0.35">
      <c r="A685" s="23" t="s">
        <v>1361</v>
      </c>
      <c r="B685" s="28">
        <v>0.21</v>
      </c>
    </row>
    <row r="686" spans="1:2" x14ac:dyDescent="0.35">
      <c r="A686" s="23" t="s">
        <v>396</v>
      </c>
      <c r="B686" s="28">
        <v>0.32</v>
      </c>
    </row>
    <row r="687" spans="1:2" x14ac:dyDescent="0.35">
      <c r="A687" s="23" t="s">
        <v>1933</v>
      </c>
      <c r="B687" s="28">
        <v>0.1</v>
      </c>
    </row>
    <row r="688" spans="1:2" x14ac:dyDescent="0.35">
      <c r="A688" s="23" t="s">
        <v>1790</v>
      </c>
      <c r="B688" s="28">
        <v>0.15</v>
      </c>
    </row>
    <row r="689" spans="1:2" x14ac:dyDescent="0.35">
      <c r="A689" s="23" t="s">
        <v>142</v>
      </c>
      <c r="B689" s="28">
        <v>0</v>
      </c>
    </row>
    <row r="690" spans="1:2" x14ac:dyDescent="0.35">
      <c r="A690" s="23" t="s">
        <v>347</v>
      </c>
      <c r="B690" s="28">
        <v>0.21</v>
      </c>
    </row>
    <row r="691" spans="1:2" x14ac:dyDescent="0.35">
      <c r="A691" s="23" t="s">
        <v>1336</v>
      </c>
      <c r="B691" s="28">
        <v>0</v>
      </c>
    </row>
    <row r="692" spans="1:2" x14ac:dyDescent="0.35">
      <c r="A692" s="23" t="s">
        <v>952</v>
      </c>
      <c r="B692" s="28">
        <v>0.11</v>
      </c>
    </row>
    <row r="693" spans="1:2" x14ac:dyDescent="0.35">
      <c r="A693" s="23" t="s">
        <v>576</v>
      </c>
      <c r="B693" s="28">
        <v>0.16</v>
      </c>
    </row>
    <row r="694" spans="1:2" x14ac:dyDescent="0.35">
      <c r="A694" s="23" t="s">
        <v>512</v>
      </c>
      <c r="B694" s="28">
        <v>0</v>
      </c>
    </row>
    <row r="695" spans="1:2" x14ac:dyDescent="0.35">
      <c r="A695" s="23" t="s">
        <v>483</v>
      </c>
      <c r="B695" s="28">
        <v>0.1</v>
      </c>
    </row>
    <row r="696" spans="1:2" x14ac:dyDescent="0.35">
      <c r="A696" s="23" t="s">
        <v>1589</v>
      </c>
      <c r="B696" s="28">
        <v>0.24</v>
      </c>
    </row>
    <row r="697" spans="1:2" x14ac:dyDescent="0.35">
      <c r="A697" s="23" t="s">
        <v>422</v>
      </c>
      <c r="B697" s="28">
        <v>0</v>
      </c>
    </row>
    <row r="698" spans="1:2" x14ac:dyDescent="0.35">
      <c r="A698" s="23" t="s">
        <v>626</v>
      </c>
      <c r="B698" s="28">
        <v>0</v>
      </c>
    </row>
    <row r="699" spans="1:2" x14ac:dyDescent="0.35">
      <c r="A699" s="23" t="s">
        <v>175</v>
      </c>
      <c r="B699" s="28">
        <v>0.1</v>
      </c>
    </row>
    <row r="700" spans="1:2" x14ac:dyDescent="0.35">
      <c r="A700" s="23" t="s">
        <v>1925</v>
      </c>
      <c r="B700" s="28">
        <v>0.21</v>
      </c>
    </row>
    <row r="701" spans="1:2" x14ac:dyDescent="0.35">
      <c r="A701" s="23" t="s">
        <v>171</v>
      </c>
      <c r="B701" s="28">
        <v>0</v>
      </c>
    </row>
    <row r="702" spans="1:2" x14ac:dyDescent="0.35">
      <c r="A702" s="23" t="s">
        <v>766</v>
      </c>
      <c r="B702" s="28">
        <v>0</v>
      </c>
    </row>
    <row r="703" spans="1:2" x14ac:dyDescent="0.35">
      <c r="A703" s="23" t="s">
        <v>1686</v>
      </c>
      <c r="B703" s="28">
        <v>0.12</v>
      </c>
    </row>
    <row r="704" spans="1:2" x14ac:dyDescent="0.35">
      <c r="A704" s="23" t="s">
        <v>196</v>
      </c>
      <c r="B704" s="28">
        <v>0</v>
      </c>
    </row>
    <row r="705" spans="1:2" x14ac:dyDescent="0.35">
      <c r="A705" s="23" t="s">
        <v>292</v>
      </c>
      <c r="B705" s="28">
        <v>0</v>
      </c>
    </row>
    <row r="706" spans="1:2" x14ac:dyDescent="0.35">
      <c r="A706" s="23" t="s">
        <v>1107</v>
      </c>
      <c r="B706" s="28">
        <v>0</v>
      </c>
    </row>
    <row r="707" spans="1:2" x14ac:dyDescent="0.35">
      <c r="A707" s="23" t="s">
        <v>1210</v>
      </c>
      <c r="B707" s="28">
        <v>0</v>
      </c>
    </row>
    <row r="708" spans="1:2" x14ac:dyDescent="0.35">
      <c r="A708" s="23" t="s">
        <v>1247</v>
      </c>
      <c r="B708" s="28">
        <v>0.06</v>
      </c>
    </row>
    <row r="709" spans="1:2" x14ac:dyDescent="0.35">
      <c r="A709" s="23" t="s">
        <v>570</v>
      </c>
      <c r="B709" s="28">
        <v>0.15</v>
      </c>
    </row>
    <row r="710" spans="1:2" x14ac:dyDescent="0.35">
      <c r="A710" s="23" t="s">
        <v>1068</v>
      </c>
      <c r="B710" s="28">
        <v>0.34</v>
      </c>
    </row>
    <row r="711" spans="1:2" x14ac:dyDescent="0.35">
      <c r="A711" s="23" t="s">
        <v>1871</v>
      </c>
      <c r="B711" s="28">
        <v>7.0000000000000007E-2</v>
      </c>
    </row>
    <row r="712" spans="1:2" x14ac:dyDescent="0.35">
      <c r="A712" s="23" t="s">
        <v>103</v>
      </c>
      <c r="B712" s="28">
        <v>0.24</v>
      </c>
    </row>
    <row r="713" spans="1:2" x14ac:dyDescent="0.35">
      <c r="A713" s="23" t="s">
        <v>1938</v>
      </c>
      <c r="B713" s="28">
        <v>0</v>
      </c>
    </row>
    <row r="714" spans="1:2" x14ac:dyDescent="0.35">
      <c r="A714" s="23" t="s">
        <v>759</v>
      </c>
      <c r="B714" s="28">
        <v>0</v>
      </c>
    </row>
    <row r="715" spans="1:2" x14ac:dyDescent="0.35">
      <c r="A715" s="23" t="s">
        <v>514</v>
      </c>
      <c r="B715" s="28">
        <v>0</v>
      </c>
    </row>
    <row r="716" spans="1:2" x14ac:dyDescent="0.35">
      <c r="A716" s="23" t="s">
        <v>665</v>
      </c>
      <c r="B716" s="28">
        <v>0.33</v>
      </c>
    </row>
    <row r="717" spans="1:2" x14ac:dyDescent="0.35">
      <c r="A717" s="23" t="s">
        <v>209</v>
      </c>
      <c r="B717" s="28">
        <v>0</v>
      </c>
    </row>
    <row r="718" spans="1:2" x14ac:dyDescent="0.35">
      <c r="A718" s="23" t="s">
        <v>1704</v>
      </c>
      <c r="B718" s="28">
        <v>0.1</v>
      </c>
    </row>
    <row r="719" spans="1:2" x14ac:dyDescent="0.35">
      <c r="A719" s="23" t="s">
        <v>1261</v>
      </c>
      <c r="B719" s="28">
        <v>0</v>
      </c>
    </row>
    <row r="720" spans="1:2" x14ac:dyDescent="0.35">
      <c r="A720" s="23" t="s">
        <v>1329</v>
      </c>
      <c r="B720" s="28">
        <v>0.14000000000000001</v>
      </c>
    </row>
    <row r="721" spans="1:2" x14ac:dyDescent="0.35">
      <c r="A721" s="23" t="s">
        <v>300</v>
      </c>
      <c r="B721" s="28">
        <v>0</v>
      </c>
    </row>
    <row r="722" spans="1:2" x14ac:dyDescent="0.35">
      <c r="A722" s="23" t="s">
        <v>801</v>
      </c>
      <c r="B722" s="28">
        <v>0.3</v>
      </c>
    </row>
    <row r="723" spans="1:2" x14ac:dyDescent="0.35">
      <c r="A723" s="23" t="s">
        <v>880</v>
      </c>
      <c r="B723" s="28">
        <v>0</v>
      </c>
    </row>
    <row r="724" spans="1:2" x14ac:dyDescent="0.35">
      <c r="A724" s="23" t="s">
        <v>1393</v>
      </c>
      <c r="B724" s="28">
        <v>0.32</v>
      </c>
    </row>
    <row r="725" spans="1:2" x14ac:dyDescent="0.35">
      <c r="A725" s="23" t="s">
        <v>187</v>
      </c>
      <c r="B725" s="28">
        <v>0.14000000000000001</v>
      </c>
    </row>
    <row r="726" spans="1:2" x14ac:dyDescent="0.35">
      <c r="A726" s="23" t="s">
        <v>1500</v>
      </c>
      <c r="B726" s="28">
        <v>0.14000000000000001</v>
      </c>
    </row>
    <row r="727" spans="1:2" x14ac:dyDescent="0.35">
      <c r="A727" s="23" t="s">
        <v>1198</v>
      </c>
      <c r="B727" s="28">
        <v>0.1</v>
      </c>
    </row>
    <row r="728" spans="1:2" x14ac:dyDescent="0.35">
      <c r="A728" s="23" t="s">
        <v>317</v>
      </c>
      <c r="B728" s="28">
        <v>0</v>
      </c>
    </row>
    <row r="729" spans="1:2" x14ac:dyDescent="0.35">
      <c r="A729" s="23" t="s">
        <v>385</v>
      </c>
      <c r="B729" s="28">
        <v>0</v>
      </c>
    </row>
    <row r="730" spans="1:2" x14ac:dyDescent="0.35">
      <c r="A730" s="23" t="s">
        <v>343</v>
      </c>
      <c r="B730" s="28">
        <v>0</v>
      </c>
    </row>
    <row r="731" spans="1:2" x14ac:dyDescent="0.35">
      <c r="A731" s="23" t="s">
        <v>90</v>
      </c>
      <c r="B731" s="28">
        <v>0</v>
      </c>
    </row>
    <row r="732" spans="1:2" x14ac:dyDescent="0.35">
      <c r="A732" s="23" t="s">
        <v>1055</v>
      </c>
      <c r="B732" s="28">
        <v>0</v>
      </c>
    </row>
    <row r="733" spans="1:2" x14ac:dyDescent="0.35">
      <c r="A733" s="23" t="s">
        <v>344</v>
      </c>
      <c r="B733" s="28">
        <v>0</v>
      </c>
    </row>
    <row r="734" spans="1:2" x14ac:dyDescent="0.35">
      <c r="A734" s="23" t="s">
        <v>509</v>
      </c>
      <c r="B734" s="28">
        <v>0.13</v>
      </c>
    </row>
    <row r="735" spans="1:2" x14ac:dyDescent="0.35">
      <c r="A735" s="23" t="s">
        <v>1308</v>
      </c>
      <c r="B735" s="28">
        <v>0</v>
      </c>
    </row>
    <row r="736" spans="1:2" x14ac:dyDescent="0.35">
      <c r="A736" s="23" t="s">
        <v>1434</v>
      </c>
      <c r="B736" s="28">
        <v>0</v>
      </c>
    </row>
    <row r="737" spans="1:2" x14ac:dyDescent="0.35">
      <c r="A737" s="23" t="s">
        <v>172</v>
      </c>
      <c r="B737" s="28">
        <v>0</v>
      </c>
    </row>
    <row r="738" spans="1:2" x14ac:dyDescent="0.35">
      <c r="A738" s="23" t="s">
        <v>85</v>
      </c>
      <c r="B738" s="28">
        <v>0.06</v>
      </c>
    </row>
    <row r="739" spans="1:2" x14ac:dyDescent="0.35">
      <c r="A739" s="23" t="s">
        <v>1959</v>
      </c>
      <c r="B739" s="28">
        <v>0</v>
      </c>
    </row>
    <row r="740" spans="1:2" x14ac:dyDescent="0.35">
      <c r="A740" s="23" t="s">
        <v>205</v>
      </c>
      <c r="B740" s="28">
        <v>0.06</v>
      </c>
    </row>
    <row r="741" spans="1:2" x14ac:dyDescent="0.35">
      <c r="A741" s="23" t="s">
        <v>904</v>
      </c>
      <c r="B741" s="28">
        <v>0.15</v>
      </c>
    </row>
    <row r="742" spans="1:2" x14ac:dyDescent="0.35">
      <c r="A742" s="23" t="s">
        <v>1091</v>
      </c>
      <c r="B742" s="28">
        <v>0</v>
      </c>
    </row>
    <row r="743" spans="1:2" x14ac:dyDescent="0.35">
      <c r="A743" s="23" t="s">
        <v>120</v>
      </c>
      <c r="B743" s="28">
        <v>0</v>
      </c>
    </row>
    <row r="744" spans="1:2" x14ac:dyDescent="0.35">
      <c r="A744" s="23" t="s">
        <v>922</v>
      </c>
      <c r="B744" s="28">
        <v>0.36</v>
      </c>
    </row>
    <row r="745" spans="1:2" x14ac:dyDescent="0.35">
      <c r="A745" s="23" t="s">
        <v>1691</v>
      </c>
      <c r="B745" s="28">
        <v>0</v>
      </c>
    </row>
    <row r="746" spans="1:2" x14ac:dyDescent="0.35">
      <c r="A746" s="23" t="s">
        <v>1333</v>
      </c>
      <c r="B746" s="28">
        <v>7.0000000000000007E-2</v>
      </c>
    </row>
    <row r="747" spans="1:2" x14ac:dyDescent="0.35">
      <c r="A747" s="23" t="s">
        <v>1543</v>
      </c>
      <c r="B747" s="28">
        <v>0.37</v>
      </c>
    </row>
    <row r="748" spans="1:2" x14ac:dyDescent="0.35">
      <c r="A748" s="23" t="s">
        <v>384</v>
      </c>
      <c r="B748" s="28">
        <v>0.12</v>
      </c>
    </row>
    <row r="749" spans="1:2" x14ac:dyDescent="0.35">
      <c r="A749" s="23" t="s">
        <v>1689</v>
      </c>
      <c r="B749" s="28">
        <v>7.4999999999999997E-2</v>
      </c>
    </row>
    <row r="750" spans="1:2" x14ac:dyDescent="0.35">
      <c r="A750" s="23" t="s">
        <v>1082</v>
      </c>
      <c r="B750" s="28">
        <v>0.27</v>
      </c>
    </row>
    <row r="751" spans="1:2" x14ac:dyDescent="0.35">
      <c r="A751" s="23" t="s">
        <v>832</v>
      </c>
      <c r="B751" s="28">
        <v>0.33</v>
      </c>
    </row>
    <row r="752" spans="1:2" x14ac:dyDescent="0.35">
      <c r="A752" s="23" t="s">
        <v>412</v>
      </c>
      <c r="B752" s="28">
        <v>0</v>
      </c>
    </row>
    <row r="753" spans="1:2" x14ac:dyDescent="0.35">
      <c r="A753" s="23" t="s">
        <v>1226</v>
      </c>
      <c r="B753" s="28">
        <v>0</v>
      </c>
    </row>
    <row r="754" spans="1:2" x14ac:dyDescent="0.35">
      <c r="A754" s="23" t="s">
        <v>363</v>
      </c>
      <c r="B754" s="28">
        <v>0</v>
      </c>
    </row>
    <row r="755" spans="1:2" x14ac:dyDescent="0.35">
      <c r="A755" s="23" t="s">
        <v>354</v>
      </c>
      <c r="B755" s="28">
        <v>0</v>
      </c>
    </row>
    <row r="756" spans="1:2" x14ac:dyDescent="0.35">
      <c r="A756" s="23" t="s">
        <v>1267</v>
      </c>
      <c r="B756" s="28">
        <v>0.24</v>
      </c>
    </row>
    <row r="757" spans="1:2" x14ac:dyDescent="0.35">
      <c r="A757" s="23" t="s">
        <v>438</v>
      </c>
      <c r="B757" s="28">
        <v>0.24</v>
      </c>
    </row>
    <row r="758" spans="1:2" x14ac:dyDescent="0.35">
      <c r="A758" s="23" t="s">
        <v>390</v>
      </c>
      <c r="B758" s="28">
        <v>0.36</v>
      </c>
    </row>
    <row r="759" spans="1:2" x14ac:dyDescent="0.35">
      <c r="A759" s="23" t="s">
        <v>898</v>
      </c>
      <c r="B759" s="28">
        <v>0</v>
      </c>
    </row>
    <row r="760" spans="1:2" x14ac:dyDescent="0.35">
      <c r="A760" s="23" t="s">
        <v>263</v>
      </c>
      <c r="B760" s="28">
        <v>0.3</v>
      </c>
    </row>
    <row r="761" spans="1:2" x14ac:dyDescent="0.35">
      <c r="A761" s="23" t="s">
        <v>250</v>
      </c>
      <c r="B761" s="28">
        <v>0</v>
      </c>
    </row>
    <row r="762" spans="1:2" x14ac:dyDescent="0.35">
      <c r="A762" s="23" t="s">
        <v>678</v>
      </c>
      <c r="B762" s="28">
        <v>0.15</v>
      </c>
    </row>
    <row r="763" spans="1:2" x14ac:dyDescent="0.35">
      <c r="A763" s="23" t="s">
        <v>186</v>
      </c>
      <c r="B763" s="28">
        <v>0</v>
      </c>
    </row>
    <row r="764" spans="1:2" x14ac:dyDescent="0.35">
      <c r="A764" s="23" t="s">
        <v>1411</v>
      </c>
      <c r="B764" s="28">
        <v>0.25</v>
      </c>
    </row>
    <row r="765" spans="1:2" x14ac:dyDescent="0.35">
      <c r="A765" s="23" t="s">
        <v>869</v>
      </c>
      <c r="B765" s="28">
        <v>0</v>
      </c>
    </row>
    <row r="766" spans="1:2" x14ac:dyDescent="0.35">
      <c r="A766" s="23" t="s">
        <v>1514</v>
      </c>
      <c r="B766" s="28">
        <v>0</v>
      </c>
    </row>
    <row r="767" spans="1:2" x14ac:dyDescent="0.35">
      <c r="A767" s="23" t="s">
        <v>466</v>
      </c>
      <c r="B767" s="28">
        <v>0</v>
      </c>
    </row>
    <row r="768" spans="1:2" x14ac:dyDescent="0.35">
      <c r="A768" s="23" t="s">
        <v>1162</v>
      </c>
      <c r="B768" s="28">
        <v>0</v>
      </c>
    </row>
    <row r="769" spans="1:2" x14ac:dyDescent="0.35">
      <c r="A769" s="23" t="s">
        <v>1594</v>
      </c>
      <c r="B769" s="28">
        <v>0</v>
      </c>
    </row>
    <row r="770" spans="1:2" x14ac:dyDescent="0.35">
      <c r="A770" s="23" t="s">
        <v>206</v>
      </c>
      <c r="B770" s="28">
        <v>0.13</v>
      </c>
    </row>
    <row r="771" spans="1:2" x14ac:dyDescent="0.35">
      <c r="A771" s="23" t="s">
        <v>1096</v>
      </c>
      <c r="B771" s="28">
        <v>0.14000000000000001</v>
      </c>
    </row>
    <row r="772" spans="1:2" x14ac:dyDescent="0.35">
      <c r="A772" s="23" t="s">
        <v>824</v>
      </c>
      <c r="B772" s="28">
        <v>0</v>
      </c>
    </row>
    <row r="773" spans="1:2" x14ac:dyDescent="0.35">
      <c r="A773" s="23" t="s">
        <v>1010</v>
      </c>
      <c r="B773" s="28">
        <v>0.09</v>
      </c>
    </row>
    <row r="774" spans="1:2" x14ac:dyDescent="0.35">
      <c r="A774" s="23" t="s">
        <v>1378</v>
      </c>
      <c r="B774" s="28">
        <v>0.39</v>
      </c>
    </row>
    <row r="775" spans="1:2" x14ac:dyDescent="0.35">
      <c r="A775" s="23" t="s">
        <v>1451</v>
      </c>
      <c r="B775" s="28">
        <v>0.05</v>
      </c>
    </row>
    <row r="776" spans="1:2" x14ac:dyDescent="0.35">
      <c r="A776" s="23" t="s">
        <v>1648</v>
      </c>
      <c r="B776" s="28">
        <v>0</v>
      </c>
    </row>
    <row r="777" spans="1:2" x14ac:dyDescent="0.35">
      <c r="A777" s="23" t="s">
        <v>240</v>
      </c>
      <c r="B777" s="28">
        <v>0.23</v>
      </c>
    </row>
    <row r="778" spans="1:2" x14ac:dyDescent="0.35">
      <c r="A778" s="23" t="s">
        <v>494</v>
      </c>
      <c r="B778" s="28">
        <v>0</v>
      </c>
    </row>
    <row r="779" spans="1:2" x14ac:dyDescent="0.35">
      <c r="A779" s="23" t="s">
        <v>346</v>
      </c>
      <c r="B779" s="28">
        <v>0.08</v>
      </c>
    </row>
    <row r="780" spans="1:2" x14ac:dyDescent="0.35">
      <c r="A780" s="23" t="s">
        <v>198</v>
      </c>
      <c r="B780" s="28">
        <v>0</v>
      </c>
    </row>
    <row r="781" spans="1:2" x14ac:dyDescent="0.35">
      <c r="A781" s="23" t="s">
        <v>1474</v>
      </c>
      <c r="B781" s="28">
        <v>0</v>
      </c>
    </row>
    <row r="782" spans="1:2" x14ac:dyDescent="0.35">
      <c r="A782" s="23" t="s">
        <v>387</v>
      </c>
      <c r="B782" s="28">
        <v>0</v>
      </c>
    </row>
    <row r="783" spans="1:2" x14ac:dyDescent="0.35">
      <c r="A783" s="23" t="s">
        <v>977</v>
      </c>
      <c r="B783" s="28">
        <v>0</v>
      </c>
    </row>
    <row r="784" spans="1:2" x14ac:dyDescent="0.35">
      <c r="A784" s="23" t="s">
        <v>1080</v>
      </c>
      <c r="B784" s="28">
        <v>0</v>
      </c>
    </row>
    <row r="785" spans="1:2" x14ac:dyDescent="0.35">
      <c r="A785" s="23" t="s">
        <v>428</v>
      </c>
      <c r="B785" s="28">
        <v>0.1</v>
      </c>
    </row>
    <row r="786" spans="1:2" x14ac:dyDescent="0.35">
      <c r="A786" s="23" t="s">
        <v>1279</v>
      </c>
      <c r="B786" s="28">
        <v>0</v>
      </c>
    </row>
    <row r="787" spans="1:2" x14ac:dyDescent="0.35">
      <c r="A787" s="23" t="s">
        <v>1518</v>
      </c>
      <c r="B787" s="28">
        <v>0.09</v>
      </c>
    </row>
    <row r="788" spans="1:2" x14ac:dyDescent="0.35">
      <c r="A788" s="23" t="s">
        <v>1679</v>
      </c>
      <c r="B788" s="28">
        <v>0.33</v>
      </c>
    </row>
    <row r="789" spans="1:2" x14ac:dyDescent="0.35">
      <c r="A789" s="23" t="s">
        <v>253</v>
      </c>
      <c r="B789" s="28">
        <v>0</v>
      </c>
    </row>
    <row r="790" spans="1:2" x14ac:dyDescent="0.35">
      <c r="A790" s="23" t="s">
        <v>367</v>
      </c>
      <c r="B790" s="28">
        <v>0</v>
      </c>
    </row>
    <row r="791" spans="1:2" x14ac:dyDescent="0.35">
      <c r="A791" s="23" t="s">
        <v>1414</v>
      </c>
      <c r="B791" s="28">
        <v>0</v>
      </c>
    </row>
    <row r="792" spans="1:2" x14ac:dyDescent="0.35">
      <c r="A792" s="23" t="s">
        <v>101</v>
      </c>
      <c r="B792" s="28">
        <v>0</v>
      </c>
    </row>
    <row r="793" spans="1:2" x14ac:dyDescent="0.35">
      <c r="A793" s="23" t="s">
        <v>327</v>
      </c>
      <c r="B793" s="28">
        <v>0</v>
      </c>
    </row>
    <row r="794" spans="1:2" x14ac:dyDescent="0.35">
      <c r="A794" s="23" t="s">
        <v>144</v>
      </c>
      <c r="B794" s="28">
        <v>0</v>
      </c>
    </row>
    <row r="795" spans="1:2" x14ac:dyDescent="0.35">
      <c r="A795" s="23" t="s">
        <v>243</v>
      </c>
      <c r="B795" s="28">
        <v>0.24</v>
      </c>
    </row>
    <row r="796" spans="1:2" x14ac:dyDescent="0.35">
      <c r="A796" s="23" t="s">
        <v>297</v>
      </c>
      <c r="B796" s="28">
        <v>0</v>
      </c>
    </row>
    <row r="797" spans="1:2" x14ac:dyDescent="0.35">
      <c r="A797" s="23" t="s">
        <v>1342</v>
      </c>
      <c r="B797" s="28">
        <v>0.23</v>
      </c>
    </row>
    <row r="798" spans="1:2" x14ac:dyDescent="0.35">
      <c r="A798" s="23" t="s">
        <v>296</v>
      </c>
      <c r="B798" s="28">
        <v>0</v>
      </c>
    </row>
    <row r="799" spans="1:2" x14ac:dyDescent="0.35">
      <c r="A799" s="23" t="s">
        <v>1862</v>
      </c>
      <c r="B799" s="28">
        <v>0</v>
      </c>
    </row>
    <row r="800" spans="1:2" x14ac:dyDescent="0.35">
      <c r="A800" s="23" t="s">
        <v>757</v>
      </c>
      <c r="B800" s="28">
        <v>0.37</v>
      </c>
    </row>
    <row r="801" spans="1:2" x14ac:dyDescent="0.35">
      <c r="A801" s="23" t="s">
        <v>334</v>
      </c>
      <c r="B801" s="28">
        <v>0.1</v>
      </c>
    </row>
    <row r="802" spans="1:2" x14ac:dyDescent="0.35">
      <c r="A802" s="23" t="s">
        <v>894</v>
      </c>
      <c r="B802" s="28">
        <v>7.0000000000000007E-2</v>
      </c>
    </row>
    <row r="803" spans="1:2" x14ac:dyDescent="0.35">
      <c r="A803" s="23" t="s">
        <v>1963</v>
      </c>
      <c r="B803" s="28">
        <v>0.35</v>
      </c>
    </row>
    <row r="804" spans="1:2" x14ac:dyDescent="0.35">
      <c r="A804" s="23" t="s">
        <v>1190</v>
      </c>
      <c r="B804" s="28">
        <v>0</v>
      </c>
    </row>
    <row r="805" spans="1:2" x14ac:dyDescent="0.35">
      <c r="A805" s="23" t="s">
        <v>787</v>
      </c>
      <c r="B805" s="28">
        <v>0.155</v>
      </c>
    </row>
    <row r="806" spans="1:2" x14ac:dyDescent="0.35">
      <c r="A806" s="23" t="s">
        <v>1683</v>
      </c>
      <c r="B806" s="28">
        <v>0.25</v>
      </c>
    </row>
    <row r="807" spans="1:2" x14ac:dyDescent="0.35">
      <c r="A807" s="23" t="s">
        <v>131</v>
      </c>
      <c r="B807" s="28">
        <v>0</v>
      </c>
    </row>
    <row r="808" spans="1:2" x14ac:dyDescent="0.35">
      <c r="A808" s="23" t="s">
        <v>941</v>
      </c>
      <c r="B808" s="28">
        <v>0</v>
      </c>
    </row>
    <row r="809" spans="1:2" x14ac:dyDescent="0.35">
      <c r="A809" s="23" t="s">
        <v>349</v>
      </c>
      <c r="B809" s="28">
        <v>0</v>
      </c>
    </row>
    <row r="810" spans="1:2" x14ac:dyDescent="0.35">
      <c r="A810" s="23" t="s">
        <v>48</v>
      </c>
      <c r="B810" s="28">
        <v>0.09</v>
      </c>
    </row>
    <row r="811" spans="1:2" x14ac:dyDescent="0.35">
      <c r="A811" s="23" t="s">
        <v>319</v>
      </c>
      <c r="B811" s="28">
        <v>0</v>
      </c>
    </row>
    <row r="812" spans="1:2" x14ac:dyDescent="0.35">
      <c r="A812" s="23" t="s">
        <v>393</v>
      </c>
      <c r="B812" s="28">
        <v>0</v>
      </c>
    </row>
    <row r="813" spans="1:2" x14ac:dyDescent="0.35">
      <c r="A813" s="23" t="s">
        <v>1977</v>
      </c>
      <c r="B813" s="28">
        <v>0.15</v>
      </c>
    </row>
    <row r="814" spans="1:2" x14ac:dyDescent="0.35">
      <c r="A814" s="23" t="s">
        <v>1271</v>
      </c>
      <c r="B814" s="28">
        <v>7.0000000000000007E-2</v>
      </c>
    </row>
    <row r="815" spans="1:2" x14ac:dyDescent="0.35">
      <c r="A815" s="23" t="s">
        <v>585</v>
      </c>
      <c r="B815" s="28">
        <v>0</v>
      </c>
    </row>
    <row r="816" spans="1:2" x14ac:dyDescent="0.35">
      <c r="A816" s="23" t="s">
        <v>1600</v>
      </c>
      <c r="B816" s="28">
        <v>0.16500000000000001</v>
      </c>
    </row>
    <row r="817" spans="1:2" x14ac:dyDescent="0.35">
      <c r="A817" s="23" t="s">
        <v>1314</v>
      </c>
      <c r="B817" s="28">
        <v>0.14000000000000001</v>
      </c>
    </row>
    <row r="818" spans="1:2" x14ac:dyDescent="0.35">
      <c r="A818" s="23" t="s">
        <v>368</v>
      </c>
      <c r="B818" s="28">
        <v>0.11</v>
      </c>
    </row>
    <row r="819" spans="1:2" x14ac:dyDescent="0.35">
      <c r="A819" s="23" t="s">
        <v>1619</v>
      </c>
      <c r="B819" s="28">
        <v>0</v>
      </c>
    </row>
    <row r="820" spans="1:2" x14ac:dyDescent="0.35">
      <c r="A820" s="23" t="s">
        <v>1183</v>
      </c>
      <c r="B820" s="28">
        <v>0</v>
      </c>
    </row>
    <row r="821" spans="1:2" x14ac:dyDescent="0.35">
      <c r="A821" s="23" t="s">
        <v>656</v>
      </c>
      <c r="B821" s="28">
        <v>0</v>
      </c>
    </row>
    <row r="822" spans="1:2" x14ac:dyDescent="0.35">
      <c r="A822" s="23" t="s">
        <v>146</v>
      </c>
      <c r="B822" s="28">
        <v>0</v>
      </c>
    </row>
    <row r="823" spans="1:2" x14ac:dyDescent="0.35">
      <c r="A823" s="23" t="s">
        <v>1775</v>
      </c>
      <c r="B823" s="28">
        <v>0.14000000000000001</v>
      </c>
    </row>
    <row r="824" spans="1:2" x14ac:dyDescent="0.35">
      <c r="A824" s="23" t="s">
        <v>1144</v>
      </c>
      <c r="B824" s="28">
        <v>0</v>
      </c>
    </row>
    <row r="825" spans="1:2" x14ac:dyDescent="0.35">
      <c r="A825" s="23" t="s">
        <v>1310</v>
      </c>
      <c r="B825" s="28">
        <v>0</v>
      </c>
    </row>
    <row r="826" spans="1:2" x14ac:dyDescent="0.35">
      <c r="A826" s="23" t="s">
        <v>366</v>
      </c>
      <c r="B826" s="28">
        <v>0</v>
      </c>
    </row>
    <row r="827" spans="1:2" x14ac:dyDescent="0.35">
      <c r="A827" s="23" t="s">
        <v>892</v>
      </c>
      <c r="B827" s="28">
        <v>0</v>
      </c>
    </row>
    <row r="828" spans="1:2" x14ac:dyDescent="0.35">
      <c r="A828" s="23" t="s">
        <v>373</v>
      </c>
      <c r="B828" s="28">
        <v>0</v>
      </c>
    </row>
    <row r="829" spans="1:2" x14ac:dyDescent="0.35">
      <c r="A829" s="23" t="s">
        <v>337</v>
      </c>
      <c r="B829" s="28">
        <v>0</v>
      </c>
    </row>
    <row r="830" spans="1:2" x14ac:dyDescent="0.35">
      <c r="A830" s="23" t="s">
        <v>1354</v>
      </c>
      <c r="B830" s="28">
        <v>0</v>
      </c>
    </row>
    <row r="831" spans="1:2" x14ac:dyDescent="0.35">
      <c r="A831" s="23" t="s">
        <v>674</v>
      </c>
      <c r="B831" s="28">
        <v>0</v>
      </c>
    </row>
    <row r="832" spans="1:2" x14ac:dyDescent="0.35">
      <c r="A832" s="23" t="s">
        <v>115</v>
      </c>
      <c r="B832" s="28">
        <v>0.09</v>
      </c>
    </row>
    <row r="833" spans="1:2" x14ac:dyDescent="0.35">
      <c r="A833" s="23" t="s">
        <v>1043</v>
      </c>
      <c r="B833" s="28">
        <v>0</v>
      </c>
    </row>
    <row r="834" spans="1:2" x14ac:dyDescent="0.35">
      <c r="A834" s="23" t="s">
        <v>420</v>
      </c>
      <c r="B834" s="28">
        <v>0.06</v>
      </c>
    </row>
    <row r="835" spans="1:2" x14ac:dyDescent="0.35">
      <c r="A835" s="23" t="s">
        <v>1395</v>
      </c>
      <c r="B835" s="28">
        <v>0</v>
      </c>
    </row>
    <row r="836" spans="1:2" x14ac:dyDescent="0.35">
      <c r="A836" s="23" t="s">
        <v>254</v>
      </c>
      <c r="B836" s="28">
        <v>0.12</v>
      </c>
    </row>
    <row r="837" spans="1:2" x14ac:dyDescent="0.35">
      <c r="A837" s="23" t="s">
        <v>1124</v>
      </c>
      <c r="B837" s="28">
        <v>0</v>
      </c>
    </row>
    <row r="838" spans="1:2" x14ac:dyDescent="0.35">
      <c r="A838" s="23" t="s">
        <v>278</v>
      </c>
      <c r="B838" s="28">
        <v>0.08</v>
      </c>
    </row>
    <row r="839" spans="1:2" x14ac:dyDescent="0.35">
      <c r="A839" s="23" t="s">
        <v>87</v>
      </c>
      <c r="B839" s="28">
        <v>0</v>
      </c>
    </row>
    <row r="840" spans="1:2" x14ac:dyDescent="0.35">
      <c r="A840" s="23" t="s">
        <v>1100</v>
      </c>
      <c r="B840" s="28">
        <v>0</v>
      </c>
    </row>
    <row r="841" spans="1:2" x14ac:dyDescent="0.35">
      <c r="A841" s="23" t="s">
        <v>1598</v>
      </c>
      <c r="B841" s="28">
        <v>0</v>
      </c>
    </row>
    <row r="842" spans="1:2" x14ac:dyDescent="0.35">
      <c r="A842" s="23" t="s">
        <v>560</v>
      </c>
      <c r="B842" s="28">
        <v>0.125</v>
      </c>
    </row>
    <row r="843" spans="1:2" x14ac:dyDescent="0.35">
      <c r="A843" s="23" t="s">
        <v>1656</v>
      </c>
      <c r="B843" s="28">
        <v>0.13</v>
      </c>
    </row>
    <row r="844" spans="1:2" x14ac:dyDescent="0.35">
      <c r="A844" s="23" t="s">
        <v>939</v>
      </c>
      <c r="B844" s="28">
        <v>0</v>
      </c>
    </row>
    <row r="845" spans="1:2" x14ac:dyDescent="0.35">
      <c r="A845" s="23" t="s">
        <v>566</v>
      </c>
      <c r="B845" s="28">
        <v>0.3</v>
      </c>
    </row>
    <row r="846" spans="1:2" x14ac:dyDescent="0.35">
      <c r="A846" s="23" t="s">
        <v>987</v>
      </c>
      <c r="B846" s="28">
        <v>0.2</v>
      </c>
    </row>
    <row r="847" spans="1:2" x14ac:dyDescent="0.35">
      <c r="A847" s="23" t="s">
        <v>838</v>
      </c>
      <c r="B847" s="28">
        <v>0.3</v>
      </c>
    </row>
    <row r="848" spans="1:2" x14ac:dyDescent="0.35">
      <c r="A848" s="23" t="s">
        <v>974</v>
      </c>
      <c r="B848" s="28">
        <v>0</v>
      </c>
    </row>
    <row r="849" spans="1:2" x14ac:dyDescent="0.35">
      <c r="A849" s="23" t="s">
        <v>403</v>
      </c>
      <c r="B849" s="28">
        <v>0</v>
      </c>
    </row>
    <row r="850" spans="1:2" x14ac:dyDescent="0.35">
      <c r="A850" s="23" t="s">
        <v>475</v>
      </c>
      <c r="B850" s="28">
        <v>0</v>
      </c>
    </row>
    <row r="851" spans="1:2" x14ac:dyDescent="0.35">
      <c r="A851" s="23" t="s">
        <v>289</v>
      </c>
      <c r="B851" s="28">
        <v>0</v>
      </c>
    </row>
    <row r="852" spans="1:2" x14ac:dyDescent="0.35">
      <c r="A852" s="23" t="s">
        <v>270</v>
      </c>
      <c r="B852" s="28">
        <v>0.3</v>
      </c>
    </row>
    <row r="853" spans="1:2" x14ac:dyDescent="0.35">
      <c r="A853" s="23" t="s">
        <v>685</v>
      </c>
      <c r="B853" s="28">
        <v>0</v>
      </c>
    </row>
    <row r="854" spans="1:2" x14ac:dyDescent="0.35">
      <c r="A854" s="23" t="s">
        <v>369</v>
      </c>
      <c r="B854" s="28">
        <v>0.18</v>
      </c>
    </row>
    <row r="855" spans="1:2" x14ac:dyDescent="0.35">
      <c r="A855" s="23" t="s">
        <v>691</v>
      </c>
      <c r="B855" s="28">
        <v>0.05</v>
      </c>
    </row>
    <row r="856" spans="1:2" x14ac:dyDescent="0.35">
      <c r="A856" s="23" t="s">
        <v>1753</v>
      </c>
      <c r="B856" s="28">
        <v>0</v>
      </c>
    </row>
    <row r="857" spans="1:2" x14ac:dyDescent="0.35">
      <c r="A857" s="23" t="s">
        <v>1745</v>
      </c>
      <c r="B857" s="28">
        <v>0.16</v>
      </c>
    </row>
    <row r="858" spans="1:2" x14ac:dyDescent="0.35">
      <c r="A858" s="23" t="s">
        <v>1113</v>
      </c>
      <c r="B858" s="28">
        <v>0</v>
      </c>
    </row>
    <row r="859" spans="1:2" x14ac:dyDescent="0.35">
      <c r="A859" s="23" t="s">
        <v>1424</v>
      </c>
      <c r="B859" s="28">
        <v>0.24</v>
      </c>
    </row>
    <row r="860" spans="1:2" x14ac:dyDescent="0.35">
      <c r="A860" s="23" t="s">
        <v>1105</v>
      </c>
      <c r="B860" s="28">
        <v>0.36</v>
      </c>
    </row>
    <row r="861" spans="1:2" x14ac:dyDescent="0.35">
      <c r="A861" s="23" t="s">
        <v>1192</v>
      </c>
      <c r="B861" s="28">
        <v>0.11</v>
      </c>
    </row>
    <row r="862" spans="1:2" x14ac:dyDescent="0.35">
      <c r="A862" s="23" t="s">
        <v>213</v>
      </c>
      <c r="B862" s="28">
        <v>0</v>
      </c>
    </row>
    <row r="863" spans="1:2" x14ac:dyDescent="0.35">
      <c r="A863" s="23" t="s">
        <v>645</v>
      </c>
      <c r="B863" s="28">
        <v>0.08</v>
      </c>
    </row>
    <row r="864" spans="1:2" x14ac:dyDescent="0.35">
      <c r="A864" s="23" t="s">
        <v>1586</v>
      </c>
      <c r="B864" s="28">
        <v>0.18</v>
      </c>
    </row>
    <row r="865" spans="1:2" x14ac:dyDescent="0.35">
      <c r="A865" s="23" t="s">
        <v>335</v>
      </c>
      <c r="B865" s="28">
        <v>0</v>
      </c>
    </row>
    <row r="866" spans="1:2" x14ac:dyDescent="0.35">
      <c r="A866" s="23" t="s">
        <v>1559</v>
      </c>
      <c r="B866" s="28">
        <v>0</v>
      </c>
    </row>
    <row r="867" spans="1:2" x14ac:dyDescent="0.35">
      <c r="A867" s="23" t="s">
        <v>1464</v>
      </c>
      <c r="B867" s="28">
        <v>0</v>
      </c>
    </row>
    <row r="868" spans="1:2" x14ac:dyDescent="0.35">
      <c r="A868" s="23" t="s">
        <v>1003</v>
      </c>
      <c r="B868" s="28">
        <v>0.32</v>
      </c>
    </row>
    <row r="869" spans="1:2" x14ac:dyDescent="0.35">
      <c r="A869" s="23" t="s">
        <v>340</v>
      </c>
      <c r="B869" s="28">
        <v>0.105</v>
      </c>
    </row>
    <row r="870" spans="1:2" x14ac:dyDescent="0.35">
      <c r="A870" s="23" t="s">
        <v>591</v>
      </c>
      <c r="B870" s="28">
        <v>0</v>
      </c>
    </row>
    <row r="871" spans="1:2" x14ac:dyDescent="0.35">
      <c r="A871" s="23" t="s">
        <v>1407</v>
      </c>
      <c r="B871" s="28">
        <v>0</v>
      </c>
    </row>
    <row r="872" spans="1:2" x14ac:dyDescent="0.35">
      <c r="A872" s="23" t="s">
        <v>783</v>
      </c>
      <c r="B872" s="28">
        <v>0.4</v>
      </c>
    </row>
    <row r="873" spans="1:2" x14ac:dyDescent="0.35">
      <c r="A873" s="23" t="s">
        <v>114</v>
      </c>
      <c r="B873" s="28">
        <v>0.12</v>
      </c>
    </row>
    <row r="874" spans="1:2" x14ac:dyDescent="0.35">
      <c r="A874" s="23" t="s">
        <v>1751</v>
      </c>
      <c r="B874" s="28">
        <v>0</v>
      </c>
    </row>
    <row r="875" spans="1:2" x14ac:dyDescent="0.35">
      <c r="A875" s="23" t="s">
        <v>1265</v>
      </c>
      <c r="B875" s="28">
        <v>0</v>
      </c>
    </row>
    <row r="876" spans="1:2" x14ac:dyDescent="0.35">
      <c r="A876" s="23" t="s">
        <v>1969</v>
      </c>
      <c r="B876" s="28">
        <v>0.17</v>
      </c>
    </row>
    <row r="877" spans="1:2" x14ac:dyDescent="0.35">
      <c r="A877" s="23" t="s">
        <v>1539</v>
      </c>
      <c r="B877" s="28">
        <v>0.32</v>
      </c>
    </row>
    <row r="878" spans="1:2" x14ac:dyDescent="0.35">
      <c r="A878" s="23" t="s">
        <v>613</v>
      </c>
      <c r="B878" s="28">
        <v>0</v>
      </c>
    </row>
    <row r="879" spans="1:2" x14ac:dyDescent="0.35">
      <c r="A879" s="23" t="s">
        <v>931</v>
      </c>
      <c r="B879" s="28">
        <v>0.39</v>
      </c>
    </row>
    <row r="880" spans="1:2" x14ac:dyDescent="0.35">
      <c r="A880" s="23" t="s">
        <v>188</v>
      </c>
      <c r="B880" s="28">
        <v>0</v>
      </c>
    </row>
    <row r="881" spans="1:2" x14ac:dyDescent="0.35">
      <c r="A881" s="23" t="s">
        <v>1259</v>
      </c>
      <c r="B881" s="28">
        <v>0.3</v>
      </c>
    </row>
    <row r="882" spans="1:2" x14ac:dyDescent="0.35">
      <c r="A882" s="23" t="s">
        <v>516</v>
      </c>
      <c r="B882" s="28">
        <v>7.0000000000000007E-2</v>
      </c>
    </row>
    <row r="883" spans="1:2" x14ac:dyDescent="0.35">
      <c r="A883" s="23" t="s">
        <v>148</v>
      </c>
      <c r="B883" s="28">
        <v>0</v>
      </c>
    </row>
    <row r="884" spans="1:2" x14ac:dyDescent="0.35">
      <c r="A884" s="23" t="s">
        <v>886</v>
      </c>
      <c r="B884" s="28">
        <v>0</v>
      </c>
    </row>
    <row r="885" spans="1:2" x14ac:dyDescent="0.35">
      <c r="A885" s="23" t="s">
        <v>772</v>
      </c>
      <c r="B885" s="28">
        <v>0</v>
      </c>
    </row>
    <row r="886" spans="1:2" x14ac:dyDescent="0.35">
      <c r="A886" s="23" t="s">
        <v>303</v>
      </c>
      <c r="B886" s="28">
        <v>0</v>
      </c>
    </row>
    <row r="887" spans="1:2" x14ac:dyDescent="0.35">
      <c r="A887" s="23" t="s">
        <v>957</v>
      </c>
      <c r="B887" s="28">
        <v>0</v>
      </c>
    </row>
    <row r="888" spans="1:2" x14ac:dyDescent="0.35">
      <c r="A888" s="23" t="s">
        <v>1185</v>
      </c>
      <c r="B888" s="28">
        <v>0</v>
      </c>
    </row>
    <row r="889" spans="1:2" x14ac:dyDescent="0.35">
      <c r="A889" s="23" t="s">
        <v>195</v>
      </c>
      <c r="B889" s="28">
        <v>0</v>
      </c>
    </row>
    <row r="890" spans="1:2" x14ac:dyDescent="0.35">
      <c r="A890" s="23" t="s">
        <v>780</v>
      </c>
      <c r="B890" s="28">
        <v>0</v>
      </c>
    </row>
    <row r="891" spans="1:2" x14ac:dyDescent="0.35">
      <c r="A891" s="23" t="s">
        <v>1798</v>
      </c>
      <c r="B891" s="28">
        <v>0.26</v>
      </c>
    </row>
    <row r="892" spans="1:2" x14ac:dyDescent="0.35">
      <c r="A892" s="23" t="s">
        <v>264</v>
      </c>
      <c r="B892" s="28">
        <v>0</v>
      </c>
    </row>
    <row r="893" spans="1:2" x14ac:dyDescent="0.35">
      <c r="A893" s="23" t="s">
        <v>1476</v>
      </c>
      <c r="B893" s="28">
        <v>0</v>
      </c>
    </row>
    <row r="894" spans="1:2" x14ac:dyDescent="0.35">
      <c r="A894" s="23" t="s">
        <v>663</v>
      </c>
      <c r="B894" s="28">
        <v>0.1</v>
      </c>
    </row>
    <row r="895" spans="1:2" x14ac:dyDescent="0.35">
      <c r="A895" s="23" t="s">
        <v>809</v>
      </c>
      <c r="B895" s="28">
        <v>0.12</v>
      </c>
    </row>
    <row r="896" spans="1:2" x14ac:dyDescent="0.35">
      <c r="A896" s="23" t="s">
        <v>589</v>
      </c>
      <c r="B896" s="28">
        <v>0.15</v>
      </c>
    </row>
    <row r="897" spans="1:2" x14ac:dyDescent="0.35">
      <c r="A897" s="23" t="s">
        <v>488</v>
      </c>
      <c r="B897" s="28">
        <v>0</v>
      </c>
    </row>
    <row r="898" spans="1:2" x14ac:dyDescent="0.35">
      <c r="A898" s="23" t="s">
        <v>215</v>
      </c>
      <c r="B898" s="28">
        <v>0.13</v>
      </c>
    </row>
    <row r="899" spans="1:2" x14ac:dyDescent="0.35">
      <c r="A899" s="23" t="s">
        <v>1181</v>
      </c>
      <c r="B899" s="28">
        <v>0</v>
      </c>
    </row>
    <row r="900" spans="1:2" x14ac:dyDescent="0.35">
      <c r="A900" s="23" t="s">
        <v>365</v>
      </c>
      <c r="B900" s="28">
        <v>0</v>
      </c>
    </row>
    <row r="901" spans="1:2" x14ac:dyDescent="0.35">
      <c r="A901" s="23" t="s">
        <v>1121</v>
      </c>
      <c r="B901" s="28">
        <v>0</v>
      </c>
    </row>
    <row r="902" spans="1:2" x14ac:dyDescent="0.35">
      <c r="A902" s="23" t="s">
        <v>567</v>
      </c>
      <c r="B902" s="28">
        <v>0</v>
      </c>
    </row>
    <row r="903" spans="1:2" x14ac:dyDescent="0.35">
      <c r="A903" s="23" t="s">
        <v>1022</v>
      </c>
      <c r="B903" s="28">
        <v>7.0000000000000007E-2</v>
      </c>
    </row>
    <row r="904" spans="1:2" x14ac:dyDescent="0.35">
      <c r="A904" s="23" t="s">
        <v>1388</v>
      </c>
      <c r="B904" s="28">
        <v>0</v>
      </c>
    </row>
    <row r="905" spans="1:2" x14ac:dyDescent="0.35">
      <c r="A905" s="23" t="s">
        <v>361</v>
      </c>
      <c r="B905" s="28">
        <v>0.36</v>
      </c>
    </row>
    <row r="906" spans="1:2" x14ac:dyDescent="0.35">
      <c r="A906" s="23" t="s">
        <v>1389</v>
      </c>
      <c r="B906" s="28">
        <v>0</v>
      </c>
    </row>
    <row r="907" spans="1:2" x14ac:dyDescent="0.35">
      <c r="A907" s="23" t="s">
        <v>291</v>
      </c>
      <c r="B907" s="28">
        <v>0</v>
      </c>
    </row>
    <row r="908" spans="1:2" x14ac:dyDescent="0.35">
      <c r="A908" s="23" t="s">
        <v>149</v>
      </c>
      <c r="B908" s="28">
        <v>0.4</v>
      </c>
    </row>
    <row r="909" spans="1:2" x14ac:dyDescent="0.35">
      <c r="A909" s="23" t="s">
        <v>222</v>
      </c>
      <c r="B909" s="28">
        <v>0</v>
      </c>
    </row>
    <row r="910" spans="1:2" x14ac:dyDescent="0.35">
      <c r="A910" s="23" t="s">
        <v>878</v>
      </c>
      <c r="B910" s="28">
        <v>9.3333333333333338E-2</v>
      </c>
    </row>
    <row r="911" spans="1:2" x14ac:dyDescent="0.35">
      <c r="A911" s="23" t="s">
        <v>1856</v>
      </c>
      <c r="B911" s="28">
        <v>0</v>
      </c>
    </row>
    <row r="912" spans="1:2" x14ac:dyDescent="0.35">
      <c r="A912" s="23" t="s">
        <v>1765</v>
      </c>
      <c r="B912" s="28">
        <v>0.27</v>
      </c>
    </row>
    <row r="913" spans="1:2" x14ac:dyDescent="0.35">
      <c r="A913" s="23" t="s">
        <v>1987</v>
      </c>
      <c r="B913" s="28">
        <v>8.8659999999999808E-2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4384-E338-4607-9C4F-BB8E5C7CFED2}">
  <dimension ref="A1:C34"/>
  <sheetViews>
    <sheetView workbookViewId="0">
      <selection activeCell="D9" sqref="D9"/>
    </sheetView>
  </sheetViews>
  <sheetFormatPr defaultRowHeight="14.5" x14ac:dyDescent="0.35"/>
  <cols>
    <col min="1" max="1" width="25.81640625" style="23" bestFit="1" customWidth="1"/>
    <col min="2" max="2" width="12.36328125" style="23" bestFit="1" customWidth="1"/>
    <col min="3" max="16384" width="8.7265625" style="23"/>
  </cols>
  <sheetData>
    <row r="1" spans="1:3" x14ac:dyDescent="0.35">
      <c r="A1" s="21" t="s">
        <v>1986</v>
      </c>
      <c r="B1" s="21" t="s">
        <v>1988</v>
      </c>
      <c r="C1" s="21"/>
    </row>
    <row r="2" spans="1:3" x14ac:dyDescent="0.35">
      <c r="A2" s="23" t="s">
        <v>94</v>
      </c>
      <c r="B2" s="23">
        <v>121</v>
      </c>
    </row>
    <row r="3" spans="1:3" x14ac:dyDescent="0.35">
      <c r="A3" s="23" t="s">
        <v>68</v>
      </c>
      <c r="B3" s="23">
        <v>110</v>
      </c>
    </row>
    <row r="4" spans="1:3" x14ac:dyDescent="0.35">
      <c r="A4" s="23" t="s">
        <v>64</v>
      </c>
      <c r="B4" s="23">
        <v>105</v>
      </c>
    </row>
    <row r="5" spans="1:3" x14ac:dyDescent="0.35">
      <c r="A5" s="23" t="s">
        <v>59</v>
      </c>
      <c r="B5" s="23">
        <v>98</v>
      </c>
    </row>
    <row r="6" spans="1:3" x14ac:dyDescent="0.35">
      <c r="A6" s="23" t="s">
        <v>83</v>
      </c>
      <c r="B6" s="23">
        <v>70</v>
      </c>
    </row>
    <row r="7" spans="1:3" x14ac:dyDescent="0.35">
      <c r="A7" s="23" t="s">
        <v>38</v>
      </c>
      <c r="B7" s="23">
        <v>53</v>
      </c>
    </row>
    <row r="8" spans="1:3" x14ac:dyDescent="0.35">
      <c r="A8" s="23" t="s">
        <v>56</v>
      </c>
      <c r="B8" s="23">
        <v>51</v>
      </c>
    </row>
    <row r="9" spans="1:3" x14ac:dyDescent="0.35">
      <c r="A9" s="23" t="s">
        <v>84</v>
      </c>
      <c r="B9" s="23">
        <v>21</v>
      </c>
    </row>
    <row r="10" spans="1:3" x14ac:dyDescent="0.35">
      <c r="A10" s="23" t="s">
        <v>86</v>
      </c>
      <c r="B10" s="23">
        <v>21</v>
      </c>
    </row>
    <row r="11" spans="1:3" x14ac:dyDescent="0.35">
      <c r="A11" s="23" t="s">
        <v>40</v>
      </c>
      <c r="B11" s="23">
        <v>21</v>
      </c>
    </row>
    <row r="12" spans="1:3" x14ac:dyDescent="0.35">
      <c r="A12" s="23" t="s">
        <v>97</v>
      </c>
      <c r="B12" s="23">
        <v>20</v>
      </c>
    </row>
    <row r="13" spans="1:3" x14ac:dyDescent="0.35">
      <c r="A13" s="23" t="s">
        <v>26</v>
      </c>
      <c r="B13" s="23">
        <v>20</v>
      </c>
    </row>
    <row r="14" spans="1:3" x14ac:dyDescent="0.35">
      <c r="A14" s="23" t="s">
        <v>129</v>
      </c>
      <c r="B14" s="23">
        <v>19</v>
      </c>
    </row>
    <row r="15" spans="1:3" x14ac:dyDescent="0.35">
      <c r="A15" s="23" t="s">
        <v>22</v>
      </c>
      <c r="B15" s="23">
        <v>19</v>
      </c>
    </row>
    <row r="16" spans="1:3" x14ac:dyDescent="0.35">
      <c r="A16" s="23" t="s">
        <v>73</v>
      </c>
      <c r="B16" s="23">
        <v>18</v>
      </c>
    </row>
    <row r="17" spans="1:2" x14ac:dyDescent="0.35">
      <c r="A17" s="23" t="s">
        <v>91</v>
      </c>
      <c r="B17" s="23">
        <v>18</v>
      </c>
    </row>
    <row r="18" spans="1:2" x14ac:dyDescent="0.35">
      <c r="A18" s="23" t="s">
        <v>62</v>
      </c>
      <c r="B18" s="23">
        <v>17</v>
      </c>
    </row>
    <row r="19" spans="1:2" x14ac:dyDescent="0.35">
      <c r="A19" s="23" t="s">
        <v>89</v>
      </c>
      <c r="B19" s="23">
        <v>17</v>
      </c>
    </row>
    <row r="20" spans="1:2" x14ac:dyDescent="0.35">
      <c r="A20" s="23" t="s">
        <v>71</v>
      </c>
      <c r="B20" s="23">
        <v>16</v>
      </c>
    </row>
    <row r="21" spans="1:2" x14ac:dyDescent="0.35">
      <c r="A21" s="23" t="s">
        <v>35</v>
      </c>
      <c r="B21" s="23">
        <v>15</v>
      </c>
    </row>
    <row r="22" spans="1:2" x14ac:dyDescent="0.35">
      <c r="A22" s="23" t="s">
        <v>69</v>
      </c>
      <c r="B22" s="23">
        <v>15</v>
      </c>
    </row>
    <row r="23" spans="1:2" x14ac:dyDescent="0.35">
      <c r="A23" s="23" t="s">
        <v>30</v>
      </c>
      <c r="B23" s="23">
        <v>15</v>
      </c>
    </row>
    <row r="24" spans="1:2" x14ac:dyDescent="0.35">
      <c r="A24" s="23" t="s">
        <v>82</v>
      </c>
      <c r="B24" s="23">
        <v>15</v>
      </c>
    </row>
    <row r="25" spans="1:2" x14ac:dyDescent="0.35">
      <c r="A25" s="23" t="s">
        <v>88</v>
      </c>
      <c r="B25" s="23">
        <v>15</v>
      </c>
    </row>
    <row r="26" spans="1:2" x14ac:dyDescent="0.35">
      <c r="A26" s="23" t="s">
        <v>49</v>
      </c>
      <c r="B26" s="23">
        <v>12</v>
      </c>
    </row>
    <row r="27" spans="1:2" x14ac:dyDescent="0.35">
      <c r="A27" s="23" t="s">
        <v>42</v>
      </c>
      <c r="B27" s="23">
        <v>12</v>
      </c>
    </row>
    <row r="28" spans="1:2" x14ac:dyDescent="0.35">
      <c r="A28" s="23" t="s">
        <v>77</v>
      </c>
      <c r="B28" s="23">
        <v>12</v>
      </c>
    </row>
    <row r="29" spans="1:2" x14ac:dyDescent="0.35">
      <c r="A29" s="23" t="s">
        <v>61</v>
      </c>
      <c r="B29" s="23">
        <v>11</v>
      </c>
    </row>
    <row r="30" spans="1:2" x14ac:dyDescent="0.35">
      <c r="A30" s="23" t="s">
        <v>98</v>
      </c>
      <c r="B30" s="23">
        <v>10</v>
      </c>
    </row>
    <row r="31" spans="1:2" x14ac:dyDescent="0.35">
      <c r="A31" s="23" t="s">
        <v>76</v>
      </c>
      <c r="B31" s="23">
        <v>10</v>
      </c>
    </row>
    <row r="32" spans="1:2" x14ac:dyDescent="0.35">
      <c r="A32" s="23" t="s">
        <v>55</v>
      </c>
      <c r="B32" s="23">
        <v>9</v>
      </c>
    </row>
    <row r="33" spans="1:2" x14ac:dyDescent="0.35">
      <c r="A33" s="23" t="s">
        <v>58</v>
      </c>
      <c r="B33" s="23">
        <v>7</v>
      </c>
    </row>
    <row r="34" spans="1:2" x14ac:dyDescent="0.35">
      <c r="A34" s="23" t="s">
        <v>14</v>
      </c>
      <c r="B34" s="23">
        <v>7</v>
      </c>
    </row>
  </sheetData>
  <sortState xmlns:xlrd2="http://schemas.microsoft.com/office/spreadsheetml/2017/richdata2" ref="B1:B35">
    <sortCondition descending="1" ref="B1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10th</vt:lpstr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Rituraj Anand</cp:lastModifiedBy>
  <cp:lastPrinted>2024-03-29T04:53:19Z</cp:lastPrinted>
  <dcterms:created xsi:type="dcterms:W3CDTF">2022-08-29T14:02:56Z</dcterms:created>
  <dcterms:modified xsi:type="dcterms:W3CDTF">2024-03-29T06:08:34Z</dcterms:modified>
</cp:coreProperties>
</file>