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wika Mukherjee\Google Drive\StrikeExperiments\Strikeexperiments\"/>
    </mc:Choice>
  </mc:AlternateContent>
  <xr:revisionPtr revIDLastSave="0" documentId="13_ncr:1_{3F218EB7-938F-4237-AB9D-BB51EC456A32}" xr6:coauthVersionLast="36" xr6:coauthVersionMax="36" xr10:uidLastSave="{00000000-0000-0000-0000-000000000000}"/>
  <bookViews>
    <workbookView xWindow="0" yWindow="0" windowWidth="19200" windowHeight="8124" activeTab="7" xr2:uid="{00000000-000D-0000-FFFF-FFFF00000000}"/>
  </bookViews>
  <sheets>
    <sheet name="Sheet6" sheetId="6" r:id="rId1"/>
    <sheet name="Sheet1" sheetId="1" r:id="rId2"/>
    <sheet name="Sheet10" sheetId="10" r:id="rId3"/>
    <sheet name="Sheet3" sheetId="3" r:id="rId4"/>
    <sheet name="Sheet5" sheetId="5" r:id="rId5"/>
    <sheet name="Sheet4" sheetId="4" r:id="rId6"/>
    <sheet name="Sheet2" sheetId="2" r:id="rId7"/>
    <sheet name="Sheet7" sheetId="7" r:id="rId8"/>
    <sheet name="Sheet8" sheetId="8" r:id="rId9"/>
    <sheet name="Sheet9" sheetId="9" r:id="rId10"/>
    <sheet name="Sheet11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09" i="2" l="1"/>
  <c r="P296" i="2"/>
  <c r="C10" i="10" l="1"/>
  <c r="C9" i="10"/>
  <c r="B9" i="10"/>
  <c r="B8" i="10"/>
  <c r="B7" i="10"/>
  <c r="B6" i="10"/>
  <c r="B5" i="10"/>
  <c r="B4" i="10"/>
  <c r="D3" i="10"/>
  <c r="B3" i="10"/>
  <c r="G39" i="9"/>
  <c r="G40" i="9"/>
  <c r="G62" i="9"/>
  <c r="G63" i="9"/>
  <c r="G66" i="9"/>
  <c r="G38" i="9"/>
  <c r="G53" i="9"/>
  <c r="G69" i="9"/>
  <c r="G46" i="9"/>
  <c r="G41" i="9"/>
  <c r="G42" i="9"/>
  <c r="G43" i="9"/>
  <c r="G44" i="9"/>
  <c r="G45" i="9"/>
  <c r="G50" i="9"/>
  <c r="G51" i="9"/>
  <c r="G54" i="9"/>
  <c r="G55" i="9"/>
  <c r="G56" i="9"/>
  <c r="G59" i="9"/>
  <c r="G60" i="9"/>
  <c r="G64" i="9"/>
  <c r="G37" i="9"/>
  <c r="G107" i="9"/>
  <c r="G108" i="9"/>
  <c r="G109" i="9"/>
  <c r="G131" i="9"/>
  <c r="G132" i="9"/>
  <c r="G36" i="9"/>
  <c r="G112" i="9"/>
  <c r="G113" i="9"/>
  <c r="G114" i="9"/>
  <c r="G111" i="9"/>
  <c r="G35" i="9"/>
  <c r="G73" i="9"/>
  <c r="G76" i="9"/>
  <c r="G106" i="9"/>
  <c r="G115" i="9"/>
  <c r="G116" i="9"/>
  <c r="G117" i="9"/>
  <c r="G118" i="9"/>
  <c r="G34" i="9"/>
  <c r="G10" i="9"/>
  <c r="G81" i="9"/>
  <c r="G82" i="9"/>
  <c r="G86" i="9"/>
  <c r="G5" i="9"/>
  <c r="G6" i="9"/>
  <c r="G7" i="9"/>
  <c r="G8" i="9"/>
  <c r="G9" i="9"/>
  <c r="G97" i="9"/>
  <c r="G98" i="9"/>
  <c r="G103" i="9"/>
  <c r="G104" i="9"/>
  <c r="G105" i="9"/>
  <c r="G4" i="9"/>
  <c r="G3" i="9"/>
  <c r="G84" i="9"/>
  <c r="G85" i="9"/>
  <c r="G92" i="9"/>
  <c r="G93" i="9"/>
  <c r="G94" i="9"/>
  <c r="G95" i="9"/>
  <c r="G2" i="9"/>
  <c r="G23" i="9"/>
  <c r="G24" i="9"/>
  <c r="G29" i="9"/>
  <c r="G123" i="9"/>
  <c r="G124" i="9"/>
  <c r="G127" i="9"/>
  <c r="G128" i="9"/>
  <c r="G22" i="9"/>
  <c r="G15" i="9"/>
  <c r="G18" i="9"/>
  <c r="G31" i="9"/>
  <c r="G32" i="9"/>
  <c r="G121" i="9"/>
  <c r="G122" i="9"/>
  <c r="G125" i="9"/>
  <c r="G126" i="9"/>
  <c r="G133" i="9"/>
  <c r="G14" i="9"/>
  <c r="G12" i="9"/>
  <c r="G13" i="9"/>
  <c r="G21" i="9"/>
  <c r="G26" i="9"/>
  <c r="G30" i="9"/>
  <c r="G120" i="9"/>
  <c r="G16" i="9"/>
  <c r="G27" i="9"/>
  <c r="G11" i="9"/>
  <c r="D3" i="1" l="1"/>
  <c r="G98" i="7"/>
  <c r="G104" i="7"/>
  <c r="G96" i="7"/>
  <c r="G106" i="7"/>
  <c r="G107" i="7"/>
  <c r="G108" i="7"/>
  <c r="G74" i="7"/>
  <c r="G75" i="7"/>
  <c r="G73" i="7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5" i="4"/>
  <c r="G70" i="4"/>
  <c r="G71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44" i="7"/>
  <c r="G6" i="7"/>
  <c r="G14" i="7"/>
  <c r="G37" i="7"/>
  <c r="G38" i="7"/>
  <c r="G40" i="7"/>
  <c r="G42" i="7"/>
  <c r="G60" i="7"/>
  <c r="G61" i="7"/>
  <c r="G2" i="7"/>
  <c r="G12" i="7"/>
  <c r="G21" i="7"/>
  <c r="G22" i="7"/>
  <c r="G30" i="7"/>
  <c r="G33" i="7"/>
  <c r="G35" i="7"/>
  <c r="G56" i="7"/>
  <c r="G178" i="4" l="1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11" i="4"/>
  <c r="G110" i="4"/>
  <c r="G109" i="4"/>
  <c r="G108" i="4"/>
  <c r="G107" i="4"/>
  <c r="G106" i="4"/>
  <c r="G105" i="4"/>
  <c r="G104" i="4"/>
  <c r="G103" i="4"/>
  <c r="G76" i="4"/>
  <c r="G75" i="4"/>
  <c r="G30" i="4"/>
  <c r="G29" i="4"/>
  <c r="G28" i="4"/>
  <c r="G27" i="4"/>
  <c r="C8" i="3"/>
  <c r="C5" i="3"/>
  <c r="B15" i="1"/>
  <c r="B14" i="1"/>
  <c r="C10" i="1"/>
  <c r="C9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<sst xmlns="http://schemas.openxmlformats.org/spreadsheetml/2006/main" count="4904" uniqueCount="531">
  <si>
    <t>delt(ms)</t>
  </si>
  <si>
    <t>Opposite side</t>
  </si>
  <si>
    <t>Same side</t>
  </si>
  <si>
    <t>Scopolamine</t>
  </si>
  <si>
    <t>Vehicle</t>
  </si>
  <si>
    <t>General+local</t>
  </si>
  <si>
    <t>the time constant is -t/tau. And here t is in ms</t>
  </si>
  <si>
    <t>only general</t>
  </si>
  <si>
    <t>Scopolamine Injections (70 ul of 0.114M scopolamine methyl bromide)</t>
  </si>
  <si>
    <t>All insects will be hit with 200 ms laser stim on either sides 30 seconds apart. Strike is expected to sensitize the insect equally for all delt numbers</t>
  </si>
  <si>
    <t>Same segments</t>
  </si>
  <si>
    <t xml:space="preserve">Scopolamine </t>
  </si>
  <si>
    <t>Segment</t>
  </si>
  <si>
    <t>Duration1</t>
  </si>
  <si>
    <t>Duration2</t>
  </si>
  <si>
    <t>Delta t(ms)</t>
  </si>
  <si>
    <t>Strike Direction</t>
  </si>
  <si>
    <t>Strike to 50</t>
  </si>
  <si>
    <t>LL/RR</t>
  </si>
  <si>
    <t>A4/A6</t>
  </si>
  <si>
    <t>50 or 100</t>
  </si>
  <si>
    <t>Strike t 100</t>
  </si>
  <si>
    <t>Strike to 200</t>
  </si>
  <si>
    <t>No recordings!</t>
  </si>
  <si>
    <t>Strike to 0</t>
  </si>
  <si>
    <t>1) Strike on either sides</t>
  </si>
  <si>
    <t>1)</t>
  </si>
  <si>
    <t>LR</t>
  </si>
  <si>
    <t>Y</t>
  </si>
  <si>
    <t>A6</t>
  </si>
  <si>
    <t>L</t>
  </si>
  <si>
    <t>no strike</t>
  </si>
  <si>
    <t>RL</t>
  </si>
  <si>
    <t>2) Strike on R</t>
  </si>
  <si>
    <t>2)</t>
  </si>
  <si>
    <t>slight movement</t>
  </si>
  <si>
    <t>recorded</t>
  </si>
  <si>
    <t>No strike</t>
  </si>
  <si>
    <t>3) Slight movement on either sides</t>
  </si>
  <si>
    <t>3)</t>
  </si>
  <si>
    <t>Slight movement</t>
  </si>
  <si>
    <t>nope</t>
  </si>
  <si>
    <t>No video</t>
  </si>
  <si>
    <t>4) Strike on either sides</t>
  </si>
  <si>
    <t>4)</t>
  </si>
  <si>
    <t>no movement</t>
  </si>
  <si>
    <t>Anal proleg could hold on to stick really well</t>
  </si>
  <si>
    <t>5) Strike on R</t>
  </si>
  <si>
    <t>5)</t>
  </si>
  <si>
    <t>A5</t>
  </si>
  <si>
    <t>Slightmove</t>
  </si>
  <si>
    <t>Strike</t>
  </si>
  <si>
    <t>NO STRIKE=No movement</t>
  </si>
  <si>
    <t>6)Strike on either sides</t>
  </si>
  <si>
    <t>6)</t>
  </si>
  <si>
    <t>left</t>
  </si>
  <si>
    <t>7) Strike on either sides</t>
  </si>
  <si>
    <t>7)</t>
  </si>
  <si>
    <t>No movment</t>
  </si>
  <si>
    <t>strike to right</t>
  </si>
  <si>
    <t>RECORDED</t>
  </si>
  <si>
    <t>NO MOVEMENT</t>
  </si>
  <si>
    <t>The insect kept crawilng</t>
  </si>
  <si>
    <t>8) Strike on both sides</t>
  </si>
  <si>
    <t>8)</t>
  </si>
  <si>
    <t>Left strike</t>
  </si>
  <si>
    <t>No movement</t>
  </si>
  <si>
    <t>A3</t>
  </si>
  <si>
    <t>Strike to the right, anterior segment was stimulated.</t>
  </si>
  <si>
    <t>Strike to the right, but the second stim was not sub-threshold</t>
  </si>
  <si>
    <t>9) Strike on both sides</t>
  </si>
  <si>
    <t>9)</t>
  </si>
  <si>
    <t>Slow strike to the left</t>
  </si>
  <si>
    <t>Slow strike to the right; the stimulus before was given a minute before this one, so may have sensitized more than usual</t>
  </si>
  <si>
    <t>LL</t>
  </si>
  <si>
    <t>10) Strike on left</t>
  </si>
  <si>
    <t>10)</t>
  </si>
  <si>
    <t>Nothing</t>
  </si>
  <si>
    <t>NOT RECORDED</t>
  </si>
  <si>
    <t>11) Slow Strike on right</t>
  </si>
  <si>
    <t>11)</t>
  </si>
  <si>
    <t>slow strike to the left</t>
  </si>
  <si>
    <t>Strike to the left</t>
  </si>
  <si>
    <t xml:space="preserve">not recorded </t>
  </si>
  <si>
    <t>Recorded</t>
  </si>
  <si>
    <t>NOTHING</t>
  </si>
  <si>
    <t xml:space="preserve">the caterpillar sensitized on one side. </t>
  </si>
  <si>
    <t>No recordings</t>
  </si>
  <si>
    <t>12) No strike on either sides</t>
  </si>
  <si>
    <t>12)</t>
  </si>
  <si>
    <t>kept crawling</t>
  </si>
  <si>
    <t>Partial strike</t>
  </si>
  <si>
    <t>Kept crawling</t>
  </si>
  <si>
    <t>13) Partial strike on left</t>
  </si>
  <si>
    <t>13)</t>
  </si>
  <si>
    <t>RR</t>
  </si>
  <si>
    <t>Lack of local and general sensitization</t>
  </si>
  <si>
    <t xml:space="preserve">Repeatd stimulation at the right segment, would only give slight movements. </t>
  </si>
  <si>
    <t>Strike (doesn’t count because this was the third stimulus in a row)</t>
  </si>
  <si>
    <t>Very slight moving</t>
  </si>
  <si>
    <t>REDUCING THE CONC OF DRUG TENFOLD. Injecting 70ul of 0.0114M</t>
  </si>
  <si>
    <t>Sensitized with 200 ms pulse (strike left)</t>
  </si>
  <si>
    <t>The insect did not lose muscle tonus. Is crawling and striking well.</t>
  </si>
  <si>
    <t>14)</t>
  </si>
  <si>
    <t>Very very late strike (After 30-40 seconds)</t>
  </si>
  <si>
    <t>Strike left</t>
  </si>
  <si>
    <t>Slight head rearing</t>
  </si>
  <si>
    <t>15) Strike left sensitized</t>
  </si>
  <si>
    <t>15)</t>
  </si>
  <si>
    <t>A4</t>
  </si>
  <si>
    <t>Strike to te left</t>
  </si>
  <si>
    <t>not recorded</t>
  </si>
  <si>
    <t>16) Strike both sides</t>
  </si>
  <si>
    <t xml:space="preserve">16) </t>
  </si>
  <si>
    <t>nothing</t>
  </si>
  <si>
    <t>Slow movement to the stimulations</t>
  </si>
  <si>
    <t>17)</t>
  </si>
  <si>
    <t>NO movement</t>
  </si>
  <si>
    <t>18)</t>
  </si>
  <si>
    <t>Strike to the left at 200 ms on either sides</t>
  </si>
  <si>
    <t>no movemnt</t>
  </si>
  <si>
    <t>The insect is curled up, chancesof behavior fairly low</t>
  </si>
  <si>
    <t>Weird movements</t>
  </si>
  <si>
    <t>Strike to left</t>
  </si>
  <si>
    <t>Strike to RIGHT</t>
  </si>
  <si>
    <t>Lost recordings</t>
  </si>
  <si>
    <t>19)</t>
  </si>
  <si>
    <t>Slight movement bc of the 200 ms stim</t>
  </si>
  <si>
    <t xml:space="preserve">125 SEC LATER </t>
  </si>
  <si>
    <t>Slight movemnt</t>
  </si>
  <si>
    <t xml:space="preserve">20) </t>
  </si>
  <si>
    <t>No strike at 200 ms</t>
  </si>
  <si>
    <t>Slight head movement</t>
  </si>
  <si>
    <t>WITHIN 50 SECONDS PARTIAL STRIKE</t>
  </si>
  <si>
    <t>21)</t>
  </si>
  <si>
    <t>Strike to right at 200 ms</t>
  </si>
  <si>
    <t>sTRIKE</t>
  </si>
  <si>
    <t>22)</t>
  </si>
  <si>
    <t>Strike to the left at 200 ms</t>
  </si>
  <si>
    <t>Partial movemebt</t>
  </si>
  <si>
    <t>Strike right</t>
  </si>
  <si>
    <t>23)</t>
  </si>
  <si>
    <t>Strike to left sensitized</t>
  </si>
  <si>
    <t>Strike after 200 s</t>
  </si>
  <si>
    <t>24)</t>
  </si>
  <si>
    <t>No strike at either sides</t>
  </si>
  <si>
    <t>NOT TAKEN INTO ACCOUNT</t>
  </si>
  <si>
    <t>crawled away</t>
  </si>
  <si>
    <t>25)</t>
  </si>
  <si>
    <t>Strike on the left</t>
  </si>
  <si>
    <t>26)</t>
  </si>
  <si>
    <t>Strike to the right and left at stmulation</t>
  </si>
  <si>
    <t xml:space="preserve">27) </t>
  </si>
  <si>
    <t>Strike on right</t>
  </si>
  <si>
    <t>(AFTER 110MS)</t>
  </si>
  <si>
    <t>28)</t>
  </si>
  <si>
    <t xml:space="preserve">Strike on the left </t>
  </si>
  <si>
    <t>29)</t>
  </si>
  <si>
    <t>No strike even at 200 ms</t>
  </si>
  <si>
    <t>No recordings in this one. (Owing to trying to fine tune the details of the threshold and testing laser tim durations</t>
  </si>
  <si>
    <t>Strike to right</t>
  </si>
  <si>
    <t>Slight strike to left</t>
  </si>
  <si>
    <t>Slight strike to right</t>
  </si>
  <si>
    <t>Full strike after 400 sec</t>
  </si>
  <si>
    <t>The threshold for strike has increased to 150</t>
  </si>
  <si>
    <t>30)</t>
  </si>
  <si>
    <t>Strike at 200 ms</t>
  </si>
  <si>
    <t>Head rearing (partial strike) after 60 sec</t>
  </si>
  <si>
    <t>Slight twitching</t>
  </si>
  <si>
    <t>Partial strike after after 112s</t>
  </si>
  <si>
    <t>Moved away</t>
  </si>
  <si>
    <t>31)</t>
  </si>
  <si>
    <t>QNB (old)</t>
  </si>
  <si>
    <t>32)</t>
  </si>
  <si>
    <t>a6</t>
  </si>
  <si>
    <t>Partial strike to the left</t>
  </si>
  <si>
    <t>Partial strike after 12 seconds! (not sure)</t>
  </si>
  <si>
    <t>Slight movement after 1.8 sec</t>
  </si>
  <si>
    <t>Slow strike after 2.2 seconds</t>
  </si>
  <si>
    <t xml:space="preserve"> </t>
  </si>
  <si>
    <t>33)</t>
  </si>
  <si>
    <t xml:space="preserve">Strike </t>
  </si>
  <si>
    <t>Strike after 0.2 sec</t>
  </si>
  <si>
    <t>(Is a small caterpillar, could have been affected differently</t>
  </si>
  <si>
    <t>Strike after 0.19 sec</t>
  </si>
  <si>
    <t>Strike after 0.12 sec</t>
  </si>
  <si>
    <t>%Strike rate with drug (opp side)</t>
  </si>
  <si>
    <t>%Strike rate without drug</t>
  </si>
  <si>
    <t>Drug</t>
  </si>
  <si>
    <t>No drug</t>
  </si>
  <si>
    <t>5-0000</t>
  </si>
  <si>
    <t>2 Strike</t>
  </si>
  <si>
    <t>1 strike-0</t>
  </si>
  <si>
    <t>out of 2</t>
  </si>
  <si>
    <t>19- 50</t>
  </si>
  <si>
    <t>5 Strike</t>
  </si>
  <si>
    <t>3 strike-50</t>
  </si>
  <si>
    <t>out of 8</t>
  </si>
  <si>
    <t>27- 100</t>
  </si>
  <si>
    <t>6 Strike</t>
  </si>
  <si>
    <t>4strike-100</t>
  </si>
  <si>
    <t>out of 16</t>
  </si>
  <si>
    <t>5- 200</t>
  </si>
  <si>
    <t>1 Strike</t>
  </si>
  <si>
    <t>Order</t>
  </si>
  <si>
    <t>Insect</t>
  </si>
  <si>
    <t>LaserOrder</t>
  </si>
  <si>
    <t>Injections</t>
  </si>
  <si>
    <t>delt</t>
  </si>
  <si>
    <t>Response</t>
  </si>
  <si>
    <t>Percentage</t>
  </si>
  <si>
    <t>Saline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</si>
  <si>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</si>
  <si>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</si>
  <si>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</si>
  <si>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</si>
  <si>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</si>
  <si>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</si>
  <si>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</si>
  <si>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</si>
  <si>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</si>
  <si>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</si>
  <si>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</si>
  <si>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</si>
  <si>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</si>
  <si>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</si>
  <si>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</si>
  <si>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</si>
  <si>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</si>
  <si>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</si>
  <si>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</si>
  <si>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</si>
  <si>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</si>
  <si>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</si>
  <si>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</si>
  <si>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</si>
  <si>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</si>
  <si>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</si>
  <si>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</si>
  <si>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</si>
  <si>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</si>
  <si>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</si>
  <si>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</si>
  <si>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</si>
  <si>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34)</t>
  </si>
  <si>
    <t>35)</t>
  </si>
  <si>
    <t xml:space="preserve">Strike to left </t>
  </si>
  <si>
    <t>36)</t>
  </si>
  <si>
    <t>Strike in 120 ms to left</t>
  </si>
  <si>
    <t>Strike in 95 ms to right</t>
  </si>
  <si>
    <t>Strike in 50 ms</t>
  </si>
  <si>
    <t>Strike in 44 ms</t>
  </si>
  <si>
    <t>Thrashing</t>
  </si>
  <si>
    <t>50 ms</t>
  </si>
  <si>
    <t>20 ms</t>
  </si>
  <si>
    <t>136 ms to the left</t>
  </si>
  <si>
    <t>To right (168 ms)</t>
  </si>
  <si>
    <t>73 ms</t>
  </si>
  <si>
    <t>127 ms to left</t>
  </si>
  <si>
    <t>119 ms to left</t>
  </si>
  <si>
    <t>102 ms to right</t>
  </si>
  <si>
    <t>37)</t>
  </si>
  <si>
    <t>Twitch</t>
  </si>
  <si>
    <t>QNB</t>
  </si>
  <si>
    <t>Left (100 ms)</t>
  </si>
  <si>
    <t>Right (1525 ms)</t>
  </si>
  <si>
    <t>Partial and then full strike starting dorsally</t>
  </si>
  <si>
    <t>Partial (50ms) and then full strike</t>
  </si>
  <si>
    <t>Left (ish) 87 ms; 1209 ms</t>
  </si>
  <si>
    <t>Strike to right during second stimulus)</t>
  </si>
  <si>
    <t>38)</t>
  </si>
  <si>
    <t>Slight twitch</t>
  </si>
  <si>
    <t>39)</t>
  </si>
  <si>
    <t>right after 2.5 sec!</t>
  </si>
  <si>
    <t>after 266 ms</t>
  </si>
  <si>
    <t>175 ms</t>
  </si>
  <si>
    <t>40)</t>
  </si>
  <si>
    <t>41)</t>
  </si>
  <si>
    <t>Strike (messed up recording)</t>
  </si>
  <si>
    <t>45)</t>
  </si>
  <si>
    <t>after 92 ms</t>
  </si>
  <si>
    <t>46)</t>
  </si>
  <si>
    <t>after 215 ms</t>
  </si>
  <si>
    <t>after 110ms</t>
  </si>
  <si>
    <t>Partial strike on both sides</t>
  </si>
  <si>
    <t>after 61 ms</t>
  </si>
  <si>
    <t>In 35 ms</t>
  </si>
  <si>
    <t>47)</t>
  </si>
  <si>
    <t>Twitch after 235 ms</t>
  </si>
  <si>
    <t>42)</t>
  </si>
  <si>
    <t>43)</t>
  </si>
  <si>
    <t>44)</t>
  </si>
  <si>
    <t>after 30 ms</t>
  </si>
  <si>
    <t>after 178 ms</t>
  </si>
  <si>
    <t>after 50 ms</t>
  </si>
  <si>
    <t>62 ms</t>
  </si>
  <si>
    <t>100ms</t>
  </si>
  <si>
    <t>tWITCH</t>
  </si>
  <si>
    <t>545 ms</t>
  </si>
  <si>
    <t>45ms</t>
  </si>
  <si>
    <t>39 ms</t>
  </si>
  <si>
    <t>38 ms</t>
  </si>
  <si>
    <t>48)</t>
  </si>
  <si>
    <t>189 ms</t>
  </si>
  <si>
    <t>153 ms</t>
  </si>
  <si>
    <t>49)</t>
  </si>
  <si>
    <t>105ms</t>
  </si>
  <si>
    <t>Video name Jul 9</t>
  </si>
  <si>
    <t>99ms</t>
  </si>
  <si>
    <t>50)</t>
  </si>
  <si>
    <t>after 155 ms</t>
  </si>
  <si>
    <t>after 40 ms</t>
  </si>
  <si>
    <t>Crawled</t>
  </si>
  <si>
    <t>51)</t>
  </si>
  <si>
    <t>DMSO</t>
  </si>
  <si>
    <t>Strike in 140 ms to left</t>
  </si>
  <si>
    <t>Strike in 92 ms to right</t>
  </si>
  <si>
    <t>Strike in 40 ms</t>
  </si>
  <si>
    <t>Strike in 42 ms</t>
  </si>
  <si>
    <t>52)</t>
  </si>
  <si>
    <t>528 ms</t>
  </si>
  <si>
    <t>150 ms</t>
  </si>
  <si>
    <t>98 ms</t>
  </si>
  <si>
    <t>53)</t>
  </si>
  <si>
    <t>120 ms</t>
  </si>
  <si>
    <t>95  ms</t>
  </si>
  <si>
    <t>58 ms</t>
  </si>
  <si>
    <t>54)</t>
  </si>
  <si>
    <t>149 ms</t>
  </si>
  <si>
    <t>123 ms</t>
  </si>
  <si>
    <t xml:space="preserve">DMSO </t>
  </si>
  <si>
    <t>48 ms</t>
  </si>
  <si>
    <t>24 ms</t>
  </si>
  <si>
    <t>QNB injections</t>
  </si>
  <si>
    <t>%Strike rate with DMSO vehicle</t>
  </si>
  <si>
    <t>DMSO Vehicle</t>
  </si>
  <si>
    <t>55)</t>
  </si>
  <si>
    <t>Strike in 116 seconds</t>
  </si>
  <si>
    <t>56)</t>
  </si>
  <si>
    <t xml:space="preserve">Partial Strike </t>
  </si>
  <si>
    <t>183 ms</t>
  </si>
  <si>
    <t>Head reared Partial strike</t>
  </si>
  <si>
    <t>282 ms</t>
  </si>
  <si>
    <t>57)</t>
  </si>
  <si>
    <t>198 ms</t>
  </si>
  <si>
    <t>Strike at 153 ms</t>
  </si>
  <si>
    <t>Strike at 233 ms</t>
  </si>
  <si>
    <t xml:space="preserve"> 58)</t>
  </si>
  <si>
    <t>Strike at 196 ms</t>
  </si>
  <si>
    <t>Twitch at 244 ms</t>
  </si>
  <si>
    <t>Partial strike after 181 ms</t>
  </si>
  <si>
    <t>Twitch at 103 ms</t>
  </si>
  <si>
    <t>Strike at 113 ms</t>
  </si>
  <si>
    <t>(Not sure why- maybe wait time was lower than usual (~5 min))</t>
  </si>
  <si>
    <t>Twitch at 130 ms</t>
  </si>
  <si>
    <t>59)</t>
  </si>
  <si>
    <t>Strike at 91 ms</t>
  </si>
  <si>
    <t>Strike at 69 ms</t>
  </si>
  <si>
    <t>Strike at 33 ms</t>
  </si>
  <si>
    <t>Partial strike (20 ms)</t>
  </si>
  <si>
    <t>60)</t>
  </si>
  <si>
    <t>Strike in 129 ms</t>
  </si>
  <si>
    <t>Strike at 68 ms</t>
  </si>
  <si>
    <t>Strike in 116 ms</t>
  </si>
  <si>
    <t>Strike in 30 ms</t>
  </si>
  <si>
    <t>Strike within 20 ms</t>
  </si>
  <si>
    <t>Strike in 20 ms</t>
  </si>
  <si>
    <t>61)</t>
  </si>
  <si>
    <t>(262 ms)</t>
  </si>
  <si>
    <t>Partial strike at 65 ms</t>
  </si>
  <si>
    <t>Strike in 175 ms</t>
  </si>
  <si>
    <t>Partial Strike</t>
  </si>
  <si>
    <t xml:space="preserve">Partial strike </t>
  </si>
  <si>
    <t>Repeat of experiments on the same side</t>
  </si>
  <si>
    <t>Sequence of stim</t>
  </si>
  <si>
    <t xml:space="preserve">1) Strike </t>
  </si>
  <si>
    <t>Strike in 25 ms (I stimulated early)</t>
  </si>
  <si>
    <t>Strike in 84 ms</t>
  </si>
  <si>
    <t>all recorded</t>
  </si>
  <si>
    <t>Strike in 25 ms</t>
  </si>
  <si>
    <t>2) Strike</t>
  </si>
  <si>
    <t>Strike in 108 ms</t>
  </si>
  <si>
    <t>Strike in 73 ms</t>
  </si>
  <si>
    <t xml:space="preserve">3) </t>
  </si>
  <si>
    <t>Strike in 250 ms</t>
  </si>
  <si>
    <t>Strike in 146 ms</t>
  </si>
  <si>
    <t>Strike in 122 ms</t>
  </si>
  <si>
    <t>not recorded (nsect fell off)</t>
  </si>
  <si>
    <t>Strike in 148 ms</t>
  </si>
  <si>
    <t>Strike in 97 ms</t>
  </si>
  <si>
    <t>not recorded (insect fell off again :/)</t>
  </si>
  <si>
    <t>Strike in 74 ms</t>
  </si>
  <si>
    <t>slow strike</t>
  </si>
  <si>
    <t>Strike in 100 ms</t>
  </si>
  <si>
    <t>Strike in 145 ms</t>
  </si>
  <si>
    <t>Strike within 25 ms</t>
  </si>
  <si>
    <t>Strike in 43 ms</t>
  </si>
  <si>
    <t>Insect fell off the stick, no recording</t>
  </si>
  <si>
    <t>Strike in 26 ms</t>
  </si>
  <si>
    <t>Strike in 103 ms</t>
  </si>
  <si>
    <t>Partial strike in 154 ms</t>
  </si>
  <si>
    <t>~10 ms</t>
  </si>
  <si>
    <t>Strike in 85 ms</t>
  </si>
  <si>
    <t>Slow strike in 133 ms</t>
  </si>
  <si>
    <t>Hesitant strike</t>
  </si>
  <si>
    <t>no recording</t>
  </si>
  <si>
    <t xml:space="preserve">7) </t>
  </si>
  <si>
    <t>Strike in 300 ms</t>
  </si>
  <si>
    <t>Twitch in 229 ms</t>
  </si>
  <si>
    <t>Strike in 37 ms</t>
  </si>
  <si>
    <t>Strike in 126 ms</t>
  </si>
  <si>
    <t>Strike in 51 ms</t>
  </si>
  <si>
    <t>No recording insect fell off the stick</t>
  </si>
  <si>
    <t xml:space="preserve">No recording again :/ misclicked </t>
  </si>
  <si>
    <t>Insect prolapsed</t>
  </si>
  <si>
    <t>Strike in 35 ms</t>
  </si>
  <si>
    <t>unable to record</t>
  </si>
  <si>
    <t>Strike after the first 100 ms itself!</t>
  </si>
  <si>
    <t>Strike in 82 ms</t>
  </si>
  <si>
    <t>Strike in 65 ms</t>
  </si>
  <si>
    <t>Strike in 33 ms</t>
  </si>
  <si>
    <t>no recording, insect fell off stick</t>
  </si>
  <si>
    <t>Strike in 222 ms</t>
  </si>
  <si>
    <t>Strike in 189 ms</t>
  </si>
  <si>
    <t>Twitch in 96 ms</t>
  </si>
  <si>
    <t>Strike in 150 ms</t>
  </si>
  <si>
    <t>Strike in 60 ms</t>
  </si>
  <si>
    <t xml:space="preserve">Strike and fell off! </t>
  </si>
  <si>
    <t>in 50 ms</t>
  </si>
  <si>
    <t>Strike in 91 ms</t>
  </si>
  <si>
    <t>Fell off again</t>
  </si>
  <si>
    <t>Strike and fell off in 65 ms</t>
  </si>
  <si>
    <t>Strike in 18 ms</t>
  </si>
  <si>
    <t>couldn’t record</t>
  </si>
  <si>
    <t>Partial strike within 20 ms</t>
  </si>
  <si>
    <t>Strike in 99 ms</t>
  </si>
  <si>
    <t>Strike in 62 ms</t>
  </si>
  <si>
    <t>Partial strike in 52 ms</t>
  </si>
  <si>
    <t>16)</t>
  </si>
  <si>
    <t>Partial strike within 50 ms</t>
  </si>
  <si>
    <t>(didn't record)</t>
  </si>
  <si>
    <t>Strike in 130 ms (?)</t>
  </si>
  <si>
    <t>Strike within 30 ms</t>
  </si>
  <si>
    <t>Twitch in 148 ms</t>
  </si>
  <si>
    <t xml:space="preserve">Twitch </t>
  </si>
  <si>
    <t>Strike in 57 ms</t>
  </si>
  <si>
    <t>Called sameside3</t>
  </si>
  <si>
    <t>20)</t>
  </si>
  <si>
    <t>Insect fell off the stick</t>
  </si>
  <si>
    <t>Twitch in 20 ms</t>
  </si>
  <si>
    <t>Partial movement</t>
  </si>
  <si>
    <t>Strike in 69 ms</t>
  </si>
  <si>
    <t>Slow strike</t>
  </si>
  <si>
    <t>velocity time increases (muscle driven)</t>
  </si>
  <si>
    <t>(in 500 ms)</t>
  </si>
  <si>
    <t>in 79 ms</t>
  </si>
  <si>
    <t>Strike in 140 ms</t>
  </si>
  <si>
    <t>Strike in 59 ms</t>
  </si>
  <si>
    <t>didn’t record this</t>
  </si>
  <si>
    <t xml:space="preserve">Strike in 20 ms  </t>
  </si>
  <si>
    <t>Strike in 70 ms</t>
  </si>
  <si>
    <t>(One of the recordings is saved as scopolamine, but is actually QNB)</t>
  </si>
  <si>
    <t>If the recording name is changed, there will be an error in the video :(</t>
  </si>
  <si>
    <t>Strike in 89 ms</t>
  </si>
  <si>
    <t>(A little bit partial)</t>
  </si>
  <si>
    <t>Strike in 92 ms</t>
  </si>
  <si>
    <t>Strike in 36 ms</t>
  </si>
  <si>
    <t>Strike in 178 ms</t>
  </si>
  <si>
    <t>27)</t>
  </si>
  <si>
    <t>Strike in 67 ms</t>
  </si>
  <si>
    <t>Not recorded (insect fell off the stick)</t>
  </si>
  <si>
    <t>Strike in 29 ms</t>
  </si>
  <si>
    <t xml:space="preserve">No recording again, insect falling off </t>
  </si>
  <si>
    <t>Sensitized no recording again</t>
  </si>
  <si>
    <t>Twitch big</t>
  </si>
  <si>
    <t>Saved as QNB :(</t>
  </si>
  <si>
    <t>Saved as saline!</t>
  </si>
  <si>
    <t>couldn’t SAVE</t>
  </si>
  <si>
    <t>Saved</t>
  </si>
  <si>
    <t>Strike in 107 ms</t>
  </si>
  <si>
    <t>in 176 ms</t>
  </si>
  <si>
    <t>Strike in 52 ms</t>
  </si>
  <si>
    <t>Strike in 110 ms</t>
  </si>
  <si>
    <t>(Sensitized, not recorded)</t>
  </si>
  <si>
    <t>Strike in 96 ms</t>
  </si>
  <si>
    <t>Strike in 105 ms</t>
  </si>
  <si>
    <t>Strike in 71 ms</t>
  </si>
  <si>
    <t>Strike in 31 ms</t>
  </si>
  <si>
    <t>(sensitized)</t>
  </si>
  <si>
    <t>Strike in 139 ms</t>
  </si>
  <si>
    <t>Strike in 55 ms</t>
  </si>
  <si>
    <t>Strike in 206 ms</t>
  </si>
  <si>
    <t>Strike in 135 ms</t>
  </si>
  <si>
    <t>Strikes after, sensitized</t>
  </si>
  <si>
    <t>Strike within 50 ms</t>
  </si>
  <si>
    <t>Testing a few samples to make sure everything is in order</t>
  </si>
  <si>
    <t>62)</t>
  </si>
  <si>
    <t>Twitch in 181 ms</t>
  </si>
  <si>
    <t>during the stimulus but no strike</t>
  </si>
  <si>
    <t>Twitch-Partial strike during the second stimulation</t>
  </si>
  <si>
    <t>63)</t>
  </si>
  <si>
    <t>Strike in 104 ms</t>
  </si>
  <si>
    <t>Very hesitant slow strike</t>
  </si>
  <si>
    <t>64)</t>
  </si>
  <si>
    <t>Strike in 96</t>
  </si>
  <si>
    <t>65)</t>
  </si>
  <si>
    <t>Strike in 730 ms</t>
  </si>
  <si>
    <t>Strike in 167 ms</t>
  </si>
  <si>
    <t>Partial strike (fell off )</t>
  </si>
  <si>
    <t>Not yet added to the list</t>
  </si>
  <si>
    <t>Scopolamine (same side)</t>
  </si>
  <si>
    <t>Vehicle (same side)</t>
  </si>
  <si>
    <t>QNB(same side)</t>
  </si>
  <si>
    <t>DMSO Vehicle (same side)</t>
  </si>
  <si>
    <t>Control</t>
  </si>
  <si>
    <t>Vehicle for QNB</t>
  </si>
  <si>
    <t>Vehicle for Scopolamine</t>
  </si>
  <si>
    <t>delta time</t>
  </si>
  <si>
    <t>Zero</t>
  </si>
  <si>
    <t>Fifty</t>
  </si>
  <si>
    <t>Hundred</t>
  </si>
  <si>
    <t>%Strike</t>
  </si>
  <si>
    <t>UID</t>
  </si>
  <si>
    <t>No Strike</t>
  </si>
  <si>
    <t>Drugs</t>
  </si>
  <si>
    <t>Side</t>
  </si>
  <si>
    <t>delta t</t>
  </si>
  <si>
    <t>Orientation</t>
  </si>
  <si>
    <t>Opp</t>
  </si>
  <si>
    <t>Sorted by Injections-delt-andResponse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</si>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</sst>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6" fontId="0" fillId="0" borderId="0" xfId="0" applyNumberForma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6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11" borderId="0" xfId="0" applyFill="1" applyAlignment="1">
      <alignment vertical="center"/>
    </xf>
    <xf numFmtId="17" fontId="0" fillId="0" borderId="0" xfId="0" applyNumberFormat="1"/>
    <xf numFmtId="0" fontId="0" fillId="0" borderId="0" xfId="0" applyFill="1" applyBorder="1" applyAlignment="1"/>
    <xf numFmtId="0" fontId="0" fillId="0" borderId="7" xfId="0" applyFill="1" applyBorder="1" applyAlignment="1"/>
    <xf numFmtId="0" fontId="2" fillId="0" borderId="8" xfId="0" applyFont="1" applyFill="1" applyBorder="1" applyAlignment="1">
      <alignment horizontal="center"/>
    </xf>
    <xf numFmtId="16" fontId="0" fillId="0" borderId="0" xfId="0" applyNumberFormat="1"/>
    <xf numFmtId="0" fontId="0" fillId="2" borderId="0" xfId="0" applyFill="1" applyAlignment="1">
      <alignment vertical="center"/>
    </xf>
    <xf numFmtId="2" fontId="0" fillId="0" borderId="0" xfId="0" applyNumberFormat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1" fontId="0" fillId="2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41937497191418E-2"/>
          <c:y val="3.9549456735611707E-2"/>
          <c:w val="0.61966723087958964"/>
          <c:h val="0.92090108652877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[1]Sheet10!$B$1</c:f>
              <c:strCache>
                <c:ptCount val="1"/>
                <c:pt idx="0">
                  <c:v>Opposite side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[1]Sheet10!$A$2:$A$10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[1]Sheet10!$B$2:$B$10</c:f>
              <c:numCache>
                <c:formatCode>General</c:formatCode>
                <c:ptCount val="9"/>
                <c:pt idx="0">
                  <c:v>70</c:v>
                </c:pt>
                <c:pt idx="1">
                  <c:v>60</c:v>
                </c:pt>
                <c:pt idx="2">
                  <c:v>66.666666666666671</c:v>
                </c:pt>
                <c:pt idx="3">
                  <c:v>80</c:v>
                </c:pt>
                <c:pt idx="4">
                  <c:v>56.521739130434781</c:v>
                </c:pt>
                <c:pt idx="5">
                  <c:v>47.058823529411768</c:v>
                </c:pt>
                <c:pt idx="6">
                  <c:v>48</c:v>
                </c:pt>
                <c:pt idx="7">
                  <c:v>14.814814814814815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B-48A5-9289-F45C167A3078}"/>
            </c:ext>
          </c:extLst>
        </c:ser>
        <c:ser>
          <c:idx val="1"/>
          <c:order val="1"/>
          <c:tx>
            <c:strRef>
              <c:f>[1]Sheet10!$C$1</c:f>
              <c:strCache>
                <c:ptCount val="1"/>
                <c:pt idx="0">
                  <c:v>Same side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[1]Sheet10!$A$2:$A$10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[1]Sheet10!$C$2:$C$10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89</c:v>
                </c:pt>
                <c:pt idx="6">
                  <c:v>80</c:v>
                </c:pt>
                <c:pt idx="7">
                  <c:v>66.666666666666671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4B-48A5-9289-F45C167A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5312"/>
        <c:axId val="186847616"/>
      </c:scatterChart>
      <c:valAx>
        <c:axId val="1871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847616"/>
        <c:crosses val="autoZero"/>
        <c:crossBetween val="midCat"/>
      </c:valAx>
      <c:valAx>
        <c:axId val="18684761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6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62278825467099E-2"/>
          <c:y val="4.3552095598273756E-2"/>
          <c:w val="0.66636917271462059"/>
          <c:h val="0.8581772378355471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[1]Sheet10!$B$1</c:f>
              <c:strCache>
                <c:ptCount val="1"/>
                <c:pt idx="0">
                  <c:v>Opposite side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[1]Sheet10!$A$2:$A$10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[1]Sheet10!$B$2:$B$10</c:f>
              <c:numCache>
                <c:formatCode>General</c:formatCode>
                <c:ptCount val="9"/>
                <c:pt idx="0">
                  <c:v>70</c:v>
                </c:pt>
                <c:pt idx="1">
                  <c:v>60</c:v>
                </c:pt>
                <c:pt idx="2">
                  <c:v>66.666666666666671</c:v>
                </c:pt>
                <c:pt idx="3">
                  <c:v>80</c:v>
                </c:pt>
                <c:pt idx="4">
                  <c:v>56.521739130434781</c:v>
                </c:pt>
                <c:pt idx="5">
                  <c:v>47.058823529411768</c:v>
                </c:pt>
                <c:pt idx="6">
                  <c:v>48</c:v>
                </c:pt>
                <c:pt idx="7">
                  <c:v>14.814814814814815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B9-414A-9C75-E46B6D01B000}"/>
            </c:ext>
          </c:extLst>
        </c:ser>
        <c:ser>
          <c:idx val="1"/>
          <c:order val="1"/>
          <c:tx>
            <c:strRef>
              <c:f>[1]Sheet10!$C$1</c:f>
              <c:strCache>
                <c:ptCount val="1"/>
                <c:pt idx="0">
                  <c:v>Same side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[1]Sheet10!$A$2:$A$10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[1]Sheet10!$C$2:$C$10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89</c:v>
                </c:pt>
                <c:pt idx="6">
                  <c:v>80</c:v>
                </c:pt>
                <c:pt idx="7">
                  <c:v>66.666666666666671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B9-414A-9C75-E46B6D01B000}"/>
            </c:ext>
          </c:extLst>
        </c:ser>
        <c:ser>
          <c:idx val="2"/>
          <c:order val="2"/>
          <c:tx>
            <c:strRef>
              <c:f>[1]Sheet10!$D$1</c:f>
              <c:strCache>
                <c:ptCount val="1"/>
                <c:pt idx="0">
                  <c:v>Scopolamine</c:v>
                </c:pt>
              </c:strCache>
            </c:strRef>
          </c:tx>
          <c:spPr>
            <a:ln w="19050">
              <a:noFill/>
            </a:ln>
          </c:spPr>
          <c:xVal>
            <c:numRef>
              <c:f>[1]Sheet10!$A$2:$A$10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[1]Sheet10!$D$2:$D$10</c:f>
              <c:numCache>
                <c:formatCode>General</c:formatCode>
                <c:ptCount val="9"/>
                <c:pt idx="1">
                  <c:v>40</c:v>
                </c:pt>
                <c:pt idx="4">
                  <c:v>25.7</c:v>
                </c:pt>
                <c:pt idx="5">
                  <c:v>22.58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B9-414A-9C75-E46B6D01B000}"/>
            </c:ext>
          </c:extLst>
        </c:ser>
        <c:ser>
          <c:idx val="3"/>
          <c:order val="3"/>
          <c:tx>
            <c:strRef>
              <c:f>[1]Sheet10!$E$1</c:f>
              <c:strCache>
                <c:ptCount val="1"/>
                <c:pt idx="0">
                  <c:v>Vehicle</c:v>
                </c:pt>
              </c:strCache>
            </c:strRef>
          </c:tx>
          <c:spPr>
            <a:ln w="19050">
              <a:noFill/>
            </a:ln>
          </c:spPr>
          <c:xVal>
            <c:numRef>
              <c:f>[1]Sheet10!$A$2:$A$10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[1]Sheet10!$E$2:$E$10</c:f>
              <c:numCache>
                <c:formatCode>General</c:formatCode>
                <c:ptCount val="9"/>
                <c:pt idx="1">
                  <c:v>50</c:v>
                </c:pt>
                <c:pt idx="4">
                  <c:v>44.44</c:v>
                </c:pt>
                <c:pt idx="5">
                  <c:v>35.134999999999998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B9-414A-9C75-E46B6D01B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57664"/>
        <c:axId val="197468928"/>
      </c:scatterChart>
      <c:valAx>
        <c:axId val="1886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468928"/>
        <c:crosses val="autoZero"/>
        <c:crossBetween val="midCat"/>
      </c:valAx>
      <c:valAx>
        <c:axId val="197468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8657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84458007837774E-2"/>
          <c:y val="0.1369283995836231"/>
          <c:w val="0.94827418762003857"/>
          <c:h val="0.81217029988640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Opposite side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70</c:v>
                </c:pt>
                <c:pt idx="1">
                  <c:v>60</c:v>
                </c:pt>
                <c:pt idx="2">
                  <c:v>66.666666666666671</c:v>
                </c:pt>
                <c:pt idx="3">
                  <c:v>80</c:v>
                </c:pt>
                <c:pt idx="4">
                  <c:v>56.521739130434781</c:v>
                </c:pt>
                <c:pt idx="5">
                  <c:v>47.058823529411768</c:v>
                </c:pt>
                <c:pt idx="6">
                  <c:v>48</c:v>
                </c:pt>
                <c:pt idx="7">
                  <c:v>14.814814814814815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1-40E6-B336-B92EC994BE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Same side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89</c:v>
                </c:pt>
                <c:pt idx="6">
                  <c:v>80</c:v>
                </c:pt>
                <c:pt idx="7">
                  <c:v>66.666666666666671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1-40E6-B336-B92EC994BEE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Scopolamine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1">
                  <c:v>40</c:v>
                </c:pt>
                <c:pt idx="4">
                  <c:v>25.7</c:v>
                </c:pt>
                <c:pt idx="5">
                  <c:v>22.58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91-40E6-B336-B92EC994BEE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Vehicle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1">
                  <c:v>80</c:v>
                </c:pt>
                <c:pt idx="4">
                  <c:v>44.44</c:v>
                </c:pt>
                <c:pt idx="5">
                  <c:v>39.47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91-40E6-B336-B92EC994BEE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QNB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rgbClr val="FF0000">
                  <a:alpha val="97000"/>
                </a:srgbClr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1">
                  <c:v>15.7</c:v>
                </c:pt>
                <c:pt idx="4">
                  <c:v>30.3</c:v>
                </c:pt>
                <c:pt idx="5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91-40E6-B336-B92EC994BEE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DMSO Vehicle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1">
                  <c:v>100</c:v>
                </c:pt>
                <c:pt idx="4">
                  <c:v>80</c:v>
                </c:pt>
                <c:pt idx="5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91-40E6-B336-B92EC994BEE5}"/>
            </c:ext>
          </c:extLst>
        </c:ser>
        <c:ser>
          <c:idx val="6"/>
          <c:order val="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Sheet1!$H$8:$H$10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91-40E6-B336-B92EC994B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81048"/>
        <c:axId val="586581376"/>
      </c:scatterChart>
      <c:valAx>
        <c:axId val="58658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81376"/>
        <c:crosses val="autoZero"/>
        <c:crossBetween val="midCat"/>
      </c:valAx>
      <c:valAx>
        <c:axId val="5865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8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584458007837774E-2"/>
          <c:y val="0.1369283995836231"/>
          <c:w val="0.94827418762003857"/>
          <c:h val="0.81217029988640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Opposite side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70</c:v>
                </c:pt>
                <c:pt idx="1">
                  <c:v>60</c:v>
                </c:pt>
                <c:pt idx="2">
                  <c:v>66.666666666666671</c:v>
                </c:pt>
                <c:pt idx="3">
                  <c:v>80</c:v>
                </c:pt>
                <c:pt idx="4">
                  <c:v>56.521739130434781</c:v>
                </c:pt>
                <c:pt idx="5">
                  <c:v>47.058823529411768</c:v>
                </c:pt>
                <c:pt idx="6">
                  <c:v>48</c:v>
                </c:pt>
                <c:pt idx="7">
                  <c:v>14.814814814814815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A-40D9-8F62-ED537E48EAD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Same side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89</c:v>
                </c:pt>
                <c:pt idx="6">
                  <c:v>80</c:v>
                </c:pt>
                <c:pt idx="7">
                  <c:v>66.666666666666671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6A-40D9-8F62-ED537E48EAD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Scopolamine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1">
                  <c:v>40</c:v>
                </c:pt>
                <c:pt idx="4">
                  <c:v>25.7</c:v>
                </c:pt>
                <c:pt idx="5">
                  <c:v>22.58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6A-40D9-8F62-ED537E48EAD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Vehicle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1">
                  <c:v>80</c:v>
                </c:pt>
                <c:pt idx="4">
                  <c:v>44.44</c:v>
                </c:pt>
                <c:pt idx="5">
                  <c:v>39.47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6A-40D9-8F62-ED537E48EAD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QNB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rgbClr val="FF0000">
                  <a:alpha val="97000"/>
                </a:srgbClr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1">
                  <c:v>15.7</c:v>
                </c:pt>
                <c:pt idx="4">
                  <c:v>30.3</c:v>
                </c:pt>
                <c:pt idx="5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6A-40D9-8F62-ED537E48EAD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DMSO Vehicle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1">
                  <c:v>100</c:v>
                </c:pt>
                <c:pt idx="4">
                  <c:v>80</c:v>
                </c:pt>
                <c:pt idx="5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6A-40D9-8F62-ED537E48EAD3}"/>
            </c:ext>
          </c:extLst>
        </c:ser>
        <c:ser>
          <c:idx val="6"/>
          <c:order val="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Sheet1!$H$8:$H$10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6A-40D9-8F62-ED537E48E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81048"/>
        <c:axId val="586581376"/>
      </c:scatterChart>
      <c:valAx>
        <c:axId val="58658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81376"/>
        <c:crosses val="autoZero"/>
        <c:crossBetween val="midCat"/>
      </c:valAx>
      <c:valAx>
        <c:axId val="5865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8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2596252383608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91886001893914E-2"/>
          <c:y val="5.2767592565286396E-2"/>
          <c:w val="0.87100842856957539"/>
          <c:h val="0.808363670521209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Opposite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70</c:v>
                </c:pt>
                <c:pt idx="1">
                  <c:v>60</c:v>
                </c:pt>
                <c:pt idx="2">
                  <c:v>66.666666666666671</c:v>
                </c:pt>
                <c:pt idx="3">
                  <c:v>80</c:v>
                </c:pt>
                <c:pt idx="4">
                  <c:v>56.521739130434781</c:v>
                </c:pt>
                <c:pt idx="5">
                  <c:v>47.058823529411768</c:v>
                </c:pt>
                <c:pt idx="6">
                  <c:v>48</c:v>
                </c:pt>
                <c:pt idx="7">
                  <c:v>14.814814814814815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1-40DA-BFAA-CC9550E9E6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Same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89</c:v>
                </c:pt>
                <c:pt idx="6">
                  <c:v>80</c:v>
                </c:pt>
                <c:pt idx="7">
                  <c:v>66.666666666666671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1-40DA-BFAA-CC9550E9E63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Scopolamine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6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1">
                  <c:v>40</c:v>
                </c:pt>
                <c:pt idx="4">
                  <c:v>25.7</c:v>
                </c:pt>
                <c:pt idx="5">
                  <c:v>22.58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51-40DA-BFAA-CC9550E9E63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Vehicle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25400">
                <a:solidFill>
                  <a:srgbClr val="0070C0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1">
                  <c:v>80</c:v>
                </c:pt>
                <c:pt idx="4">
                  <c:v>44.44</c:v>
                </c:pt>
                <c:pt idx="5">
                  <c:v>39.47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51-40DA-BFAA-CC9550E9E63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QNB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1">
                  <c:v>15.7</c:v>
                </c:pt>
                <c:pt idx="4">
                  <c:v>30.3</c:v>
                </c:pt>
                <c:pt idx="5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51-40DA-BFAA-CC9550E9E63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DMSO Vehicle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25400">
                <a:solidFill>
                  <a:srgbClr val="0070C0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1">
                  <c:v>100</c:v>
                </c:pt>
                <c:pt idx="4">
                  <c:v>80</c:v>
                </c:pt>
                <c:pt idx="5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51-40DA-BFAA-CC9550E9E63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Scopolamine (same side)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1">
                  <c:v>82.35</c:v>
                </c:pt>
                <c:pt idx="4">
                  <c:v>33.33</c:v>
                </c:pt>
                <c:pt idx="5">
                  <c:v>66.66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51-40DA-BFAA-CC9550E9E63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Vehicle (same side)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1">
                  <c:v>69.23</c:v>
                </c:pt>
                <c:pt idx="4">
                  <c:v>66.66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51-40DA-BFAA-CC9550E9E63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QNB(same side)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1">
                  <c:v>61.54</c:v>
                </c:pt>
                <c:pt idx="4">
                  <c:v>76.92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51-40DA-BFAA-CC9550E9E63B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DMSO Vehicle (same side)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-100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1">
                  <c:v>90</c:v>
                </c:pt>
                <c:pt idx="4">
                  <c:v>90.91</c:v>
                </c:pt>
                <c:pt idx="5">
                  <c:v>57.14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51-40DA-BFAA-CC9550E9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206192"/>
        <c:axId val="610212752"/>
      </c:scatterChart>
      <c:valAx>
        <c:axId val="6102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12752"/>
        <c:crosses val="autoZero"/>
        <c:crossBetween val="midCat"/>
      </c:valAx>
      <c:valAx>
        <c:axId val="6102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0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41855517648433"/>
          <c:y val="0.91642358687685888"/>
          <c:w val="0.80054839211820117"/>
          <c:h val="7.5253483451896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Opposite 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Sheet10!$E$19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Sheet10!$D$20:$D$22</c:f>
              <c:strCache>
                <c:ptCount val="3"/>
                <c:pt idx="0">
                  <c:v>Zero</c:v>
                </c:pt>
                <c:pt idx="1">
                  <c:v>Fifty</c:v>
                </c:pt>
                <c:pt idx="2">
                  <c:v>Hundred</c:v>
                </c:pt>
              </c:strCache>
            </c:strRef>
          </c:cat>
          <c:val>
            <c:numRef>
              <c:f>Sheet10!$E$20:$E$22</c:f>
              <c:numCache>
                <c:formatCode>General</c:formatCode>
                <c:ptCount val="3"/>
                <c:pt idx="0">
                  <c:v>80</c:v>
                </c:pt>
                <c:pt idx="1">
                  <c:v>44.44</c:v>
                </c:pt>
                <c:pt idx="2">
                  <c:v>39.47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3-4B05-A4C0-09CE4DA98020}"/>
            </c:ext>
          </c:extLst>
        </c:ser>
        <c:ser>
          <c:idx val="1"/>
          <c:order val="1"/>
          <c:tx>
            <c:strRef>
              <c:f>Sheet10!$F$19</c:f>
              <c:strCache>
                <c:ptCount val="1"/>
                <c:pt idx="0">
                  <c:v>Scopolamine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Sheet10!$D$20:$D$22</c:f>
              <c:strCache>
                <c:ptCount val="3"/>
                <c:pt idx="0">
                  <c:v>Zero</c:v>
                </c:pt>
                <c:pt idx="1">
                  <c:v>Fifty</c:v>
                </c:pt>
                <c:pt idx="2">
                  <c:v>Hundred</c:v>
                </c:pt>
              </c:strCache>
            </c:strRef>
          </c:cat>
          <c:val>
            <c:numRef>
              <c:f>Sheet10!$F$20:$F$22</c:f>
              <c:numCache>
                <c:formatCode>General</c:formatCode>
                <c:ptCount val="3"/>
                <c:pt idx="0">
                  <c:v>40</c:v>
                </c:pt>
                <c:pt idx="1">
                  <c:v>25.7</c:v>
                </c:pt>
                <c:pt idx="2">
                  <c:v>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3-4B05-A4C0-09CE4DA98020}"/>
            </c:ext>
          </c:extLst>
        </c:ser>
        <c:ser>
          <c:idx val="2"/>
          <c:order val="2"/>
          <c:tx>
            <c:strRef>
              <c:f>Sheet10!$G$19</c:f>
              <c:strCache>
                <c:ptCount val="1"/>
                <c:pt idx="0">
                  <c:v>Vehicle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Sheet10!$D$20:$D$22</c:f>
              <c:strCache>
                <c:ptCount val="3"/>
                <c:pt idx="0">
                  <c:v>Zero</c:v>
                </c:pt>
                <c:pt idx="1">
                  <c:v>Fifty</c:v>
                </c:pt>
                <c:pt idx="2">
                  <c:v>Hundred</c:v>
                </c:pt>
              </c:strCache>
            </c:strRef>
          </c:cat>
          <c:val>
            <c:numRef>
              <c:f>Sheet10!$G$20:$G$22</c:f>
              <c:numCache>
                <c:formatCode>General</c:formatCode>
                <c:ptCount val="3"/>
                <c:pt idx="0">
                  <c:v>100</c:v>
                </c:pt>
                <c:pt idx="1">
                  <c:v>80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3-4B05-A4C0-09CE4DA98020}"/>
            </c:ext>
          </c:extLst>
        </c:ser>
        <c:ser>
          <c:idx val="3"/>
          <c:order val="3"/>
          <c:tx>
            <c:strRef>
              <c:f>Sheet10!$H$19</c:f>
              <c:strCache>
                <c:ptCount val="1"/>
                <c:pt idx="0">
                  <c:v>QNB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Sheet10!$D$20:$D$22</c:f>
              <c:strCache>
                <c:ptCount val="3"/>
                <c:pt idx="0">
                  <c:v>Zero</c:v>
                </c:pt>
                <c:pt idx="1">
                  <c:v>Fifty</c:v>
                </c:pt>
                <c:pt idx="2">
                  <c:v>Hundred</c:v>
                </c:pt>
              </c:strCache>
            </c:strRef>
          </c:cat>
          <c:val>
            <c:numRef>
              <c:f>Sheet10!$H$20:$H$22</c:f>
              <c:numCache>
                <c:formatCode>General</c:formatCode>
                <c:ptCount val="3"/>
                <c:pt idx="0">
                  <c:v>15.7</c:v>
                </c:pt>
                <c:pt idx="1">
                  <c:v>30.3</c:v>
                </c:pt>
                <c:pt idx="2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3-4B05-A4C0-09CE4DA9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26512"/>
        <c:axId val="432132416"/>
      </c:barChart>
      <c:catAx>
        <c:axId val="43212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32416"/>
        <c:crosses val="autoZero"/>
        <c:auto val="1"/>
        <c:lblAlgn val="ctr"/>
        <c:lblOffset val="100"/>
        <c:noMultiLvlLbl val="0"/>
      </c:catAx>
      <c:valAx>
        <c:axId val="4321324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 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Sheet10!$I$19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Sheet10!$D$20:$D$22</c:f>
              <c:strCache>
                <c:ptCount val="3"/>
                <c:pt idx="0">
                  <c:v>Zero</c:v>
                </c:pt>
                <c:pt idx="1">
                  <c:v>Fifty</c:v>
                </c:pt>
                <c:pt idx="2">
                  <c:v>Hundred</c:v>
                </c:pt>
              </c:strCache>
            </c:strRef>
          </c:cat>
          <c:val>
            <c:numRef>
              <c:f>Sheet10!$I$20:$I$22</c:f>
              <c:numCache>
                <c:formatCode>General</c:formatCode>
                <c:ptCount val="3"/>
                <c:pt idx="0">
                  <c:v>69.23</c:v>
                </c:pt>
                <c:pt idx="1">
                  <c:v>66.66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7-45A4-B10B-AEEEC85B645E}"/>
            </c:ext>
          </c:extLst>
        </c:ser>
        <c:ser>
          <c:idx val="1"/>
          <c:order val="1"/>
          <c:tx>
            <c:strRef>
              <c:f>Sheet10!$J$19</c:f>
              <c:strCache>
                <c:ptCount val="1"/>
                <c:pt idx="0">
                  <c:v>Scopolamine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Sheet10!$D$20:$D$22</c:f>
              <c:strCache>
                <c:ptCount val="3"/>
                <c:pt idx="0">
                  <c:v>Zero</c:v>
                </c:pt>
                <c:pt idx="1">
                  <c:v>Fifty</c:v>
                </c:pt>
                <c:pt idx="2">
                  <c:v>Hundred</c:v>
                </c:pt>
              </c:strCache>
            </c:strRef>
          </c:cat>
          <c:val>
            <c:numRef>
              <c:f>Sheet10!$J$20:$J$22</c:f>
              <c:numCache>
                <c:formatCode>General</c:formatCode>
                <c:ptCount val="3"/>
                <c:pt idx="0">
                  <c:v>82.35</c:v>
                </c:pt>
                <c:pt idx="1">
                  <c:v>33.33</c:v>
                </c:pt>
                <c:pt idx="2">
                  <c:v>66.66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7-45A4-B10B-AEEEC85B645E}"/>
            </c:ext>
          </c:extLst>
        </c:ser>
        <c:ser>
          <c:idx val="2"/>
          <c:order val="2"/>
          <c:tx>
            <c:strRef>
              <c:f>Sheet10!$K$19</c:f>
              <c:strCache>
                <c:ptCount val="1"/>
                <c:pt idx="0">
                  <c:v>Vehicle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Sheet10!$D$20:$D$22</c:f>
              <c:strCache>
                <c:ptCount val="3"/>
                <c:pt idx="0">
                  <c:v>Zero</c:v>
                </c:pt>
                <c:pt idx="1">
                  <c:v>Fifty</c:v>
                </c:pt>
                <c:pt idx="2">
                  <c:v>Hundred</c:v>
                </c:pt>
              </c:strCache>
            </c:strRef>
          </c:cat>
          <c:val>
            <c:numRef>
              <c:f>Sheet10!$K$20:$K$22</c:f>
              <c:numCache>
                <c:formatCode>General</c:formatCode>
                <c:ptCount val="3"/>
                <c:pt idx="0">
                  <c:v>90</c:v>
                </c:pt>
                <c:pt idx="1">
                  <c:v>90.91</c:v>
                </c:pt>
                <c:pt idx="2">
                  <c:v>57.41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7-45A4-B10B-AEEEC85B645E}"/>
            </c:ext>
          </c:extLst>
        </c:ser>
        <c:ser>
          <c:idx val="3"/>
          <c:order val="3"/>
          <c:tx>
            <c:strRef>
              <c:f>Sheet10!$L$19</c:f>
              <c:strCache>
                <c:ptCount val="1"/>
                <c:pt idx="0">
                  <c:v>QNB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Sheet10!$D$20:$D$22</c:f>
              <c:strCache>
                <c:ptCount val="3"/>
                <c:pt idx="0">
                  <c:v>Zero</c:v>
                </c:pt>
                <c:pt idx="1">
                  <c:v>Fifty</c:v>
                </c:pt>
                <c:pt idx="2">
                  <c:v>Hundred</c:v>
                </c:pt>
              </c:strCache>
            </c:strRef>
          </c:cat>
          <c:val>
            <c:numRef>
              <c:f>Sheet10!$L$20:$L$22</c:f>
              <c:numCache>
                <c:formatCode>General</c:formatCode>
                <c:ptCount val="3"/>
                <c:pt idx="0">
                  <c:v>61.54</c:v>
                </c:pt>
                <c:pt idx="1">
                  <c:v>76.92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7-45A4-B10B-AEEEC85B6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857440"/>
        <c:axId val="635858096"/>
      </c:barChart>
      <c:catAx>
        <c:axId val="6358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58096"/>
        <c:crosses val="autoZero"/>
        <c:auto val="1"/>
        <c:lblAlgn val="ctr"/>
        <c:lblOffset val="100"/>
        <c:noMultiLvlLbl val="0"/>
      </c:catAx>
      <c:valAx>
        <c:axId val="6358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348615</xdr:colOff>
      <xdr:row>22</xdr:row>
      <xdr:rowOff>18415</xdr:rowOff>
    </xdr:from>
    <xdr:to>
      <xdr:col>19</xdr:col>
      <xdr:colOff>596265</xdr:colOff>
      <xdr:row>41</xdr:row>
      <xdr:rowOff>102552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1D8E1-A479-40C7-AF6F-CB14B7BFF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1041400</xdr:colOff>
      <xdr:row>16</xdr:row>
      <xdr:rowOff>52386</xdr:rowOff>
    </xdr:from>
    <xdr:to>
      <xdr:col>9</xdr:col>
      <xdr:colOff>660400</xdr:colOff>
      <xdr:row>43</xdr:row>
      <xdr:rowOff>82549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65C0E-4B16-4A42-A2F9-85633194E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1860550</xdr:colOff>
      <xdr:row>44</xdr:row>
      <xdr:rowOff>41274</xdr:rowOff>
    </xdr:from>
    <xdr:to>
      <xdr:col>9</xdr:col>
      <xdr:colOff>254000</xdr:colOff>
      <xdr:row>75</xdr:row>
      <xdr:rowOff>120649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3F27A5-9639-4EB4-9DFC-31629422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78</xdr:row>
      <xdr:rowOff>133350</xdr:rowOff>
    </xdr:from>
    <xdr:to>
      <xdr:col>10</xdr:col>
      <xdr:colOff>171450</xdr:colOff>
      <xdr:row>114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DE9DD9-0975-486F-A49A-A42472962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</xdr:col>
      <xdr:colOff>101600</xdr:colOff>
      <xdr:row>93</xdr:row>
      <xdr:rowOff>114300</xdr:rowOff>
    </xdr:from>
    <xdr:ext cx="76367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4CFAF94-81B3-4981-B567-8991B441BD92}"/>
            </a:ext>
          </a:extLst>
        </xdr:cNvPr>
        <xdr:cNvSpPr txBox="1"/>
      </xdr:nvSpPr>
      <xdr:spPr>
        <a:xfrm>
          <a:off x="5943600" y="17240250"/>
          <a:ext cx="763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Same side</a:t>
          </a:r>
        </a:p>
      </xdr:txBody>
    </xdr:sp>
    <xdr:clientData/>
  </xdr:oneCellAnchor>
  <xdr:oneCellAnchor>
    <xdr:from>
      <xdr:col>3</xdr:col>
      <xdr:colOff>184150</xdr:colOff>
      <xdr:row>104</xdr:row>
      <xdr:rowOff>31750</xdr:rowOff>
    </xdr:from>
    <xdr:ext cx="969433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93FE254-D48F-41C3-A365-F9AD803D5601}"/>
            </a:ext>
          </a:extLst>
        </xdr:cNvPr>
        <xdr:cNvSpPr txBox="1"/>
      </xdr:nvSpPr>
      <xdr:spPr>
        <a:xfrm>
          <a:off x="6026150" y="19183350"/>
          <a:ext cx="9694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Opposite side</a:t>
          </a:r>
        </a:p>
      </xdr:txBody>
    </xdr:sp>
    <xdr:clientData/>
  </xdr:oneCellAnchor>
  <xdr:oneCellAnchor>
    <xdr:from>
      <xdr:col>1</xdr:col>
      <xdr:colOff>1955800</xdr:colOff>
      <xdr:row>108</xdr:row>
      <xdr:rowOff>152400</xdr:rowOff>
    </xdr:from>
    <xdr:ext cx="44736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4832E90-1D3E-4320-94D4-7E6860048CCC}"/>
            </a:ext>
          </a:extLst>
        </xdr:cNvPr>
        <xdr:cNvSpPr txBox="1"/>
      </xdr:nvSpPr>
      <xdr:spPr>
        <a:xfrm>
          <a:off x="2844800" y="20040600"/>
          <a:ext cx="4473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QNB</a:t>
          </a:r>
        </a:p>
      </xdr:txBody>
    </xdr:sp>
    <xdr:clientData/>
  </xdr:oneCellAnchor>
  <xdr:oneCellAnchor>
    <xdr:from>
      <xdr:col>2</xdr:col>
      <xdr:colOff>69850</xdr:colOff>
      <xdr:row>96</xdr:row>
      <xdr:rowOff>38100</xdr:rowOff>
    </xdr:from>
    <xdr:ext cx="890565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45B6FB6-8D36-413A-9F0A-5BA76A1182CC}"/>
            </a:ext>
          </a:extLst>
        </xdr:cNvPr>
        <xdr:cNvSpPr txBox="1"/>
      </xdr:nvSpPr>
      <xdr:spPr>
        <a:xfrm>
          <a:off x="3657600" y="17716500"/>
          <a:ext cx="89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QNB</a:t>
          </a:r>
          <a:r>
            <a:rPr lang="en-US" sz="1100" baseline="0"/>
            <a:t> control</a:t>
          </a:r>
          <a:endParaRPr lang="en-US" sz="1100"/>
        </a:p>
      </xdr:txBody>
    </xdr:sp>
    <xdr:clientData/>
  </xdr:oneCellAnchor>
  <xdr:oneCellAnchor>
    <xdr:from>
      <xdr:col>1</xdr:col>
      <xdr:colOff>1644650</xdr:colOff>
      <xdr:row>103</xdr:row>
      <xdr:rowOff>0</xdr:rowOff>
    </xdr:from>
    <xdr:ext cx="921342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EFDC70F-8D6D-4A60-A591-EC18478B5B58}"/>
            </a:ext>
          </a:extLst>
        </xdr:cNvPr>
        <xdr:cNvSpPr txBox="1"/>
      </xdr:nvSpPr>
      <xdr:spPr>
        <a:xfrm>
          <a:off x="2533650" y="18967450"/>
          <a:ext cx="9213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Scopolamine</a:t>
          </a:r>
        </a:p>
      </xdr:txBody>
    </xdr:sp>
    <xdr:clientData/>
  </xdr:oneCellAnchor>
  <xdr:oneCellAnchor>
    <xdr:from>
      <xdr:col>1</xdr:col>
      <xdr:colOff>1822450</xdr:colOff>
      <xdr:row>91</xdr:row>
      <xdr:rowOff>127000</xdr:rowOff>
    </xdr:from>
    <xdr:ext cx="136454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DBF3198-B1E5-41EA-AE78-0233EEAE92B5}"/>
            </a:ext>
          </a:extLst>
        </xdr:cNvPr>
        <xdr:cNvSpPr txBox="1"/>
      </xdr:nvSpPr>
      <xdr:spPr>
        <a:xfrm>
          <a:off x="2711450" y="16884650"/>
          <a:ext cx="13645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Scopolamine control</a:t>
          </a:r>
        </a:p>
      </xdr:txBody>
    </xdr:sp>
    <xdr:clientData/>
  </xdr:oneCellAnchor>
  <xdr:twoCellAnchor>
    <xdr:from>
      <xdr:col>9</xdr:col>
      <xdr:colOff>695960</xdr:colOff>
      <xdr:row>44</xdr:row>
      <xdr:rowOff>64770</xdr:rowOff>
    </xdr:from>
    <xdr:to>
      <xdr:col>25</xdr:col>
      <xdr:colOff>220980</xdr:colOff>
      <xdr:row>94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8F35F2-2ED4-4C85-BEE8-D8E55E2BF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27</xdr:row>
      <xdr:rowOff>55245</xdr:rowOff>
    </xdr:from>
    <xdr:to>
      <xdr:col>11</xdr:col>
      <xdr:colOff>541020</xdr:colOff>
      <xdr:row>42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6E089-1AD7-4A1C-86D1-D6C201B6D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803910</xdr:colOff>
      <xdr:row>27</xdr:row>
      <xdr:rowOff>32385</xdr:rowOff>
    </xdr:from>
    <xdr:to>
      <xdr:col>7</xdr:col>
      <xdr:colOff>163830</xdr:colOff>
      <xdr:row>42</xdr:row>
      <xdr:rowOff>32385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B4A633-78AF-4E52-8403-7ABCF4F30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periment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9"/>
      <sheetName val="Sheet5"/>
      <sheetName val="Sheet6"/>
      <sheetName val="Sheet7"/>
      <sheetName val="Sheet8"/>
      <sheetName val="Sheet10"/>
      <sheetName val="Sheet11"/>
      <sheetName val="Sheet12"/>
      <sheetName val="Sheet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B1" t="str">
            <v>Opposite side</v>
          </cell>
          <cell r="C1" t="str">
            <v>Same side</v>
          </cell>
          <cell r="D1" t="str">
            <v>Scopolamine</v>
          </cell>
          <cell r="E1" t="str">
            <v>Vehicle</v>
          </cell>
        </row>
        <row r="2">
          <cell r="A2">
            <v>-100</v>
          </cell>
          <cell r="B2">
            <v>70</v>
          </cell>
          <cell r="C2">
            <v>100</v>
          </cell>
        </row>
        <row r="3">
          <cell r="A3">
            <v>0</v>
          </cell>
          <cell r="B3">
            <v>60</v>
          </cell>
          <cell r="C3">
            <v>100</v>
          </cell>
          <cell r="D3">
            <v>40</v>
          </cell>
          <cell r="E3">
            <v>50</v>
          </cell>
        </row>
        <row r="4">
          <cell r="A4">
            <v>10</v>
          </cell>
          <cell r="B4">
            <v>66.666666666666671</v>
          </cell>
          <cell r="C4">
            <v>100</v>
          </cell>
        </row>
        <row r="5">
          <cell r="A5">
            <v>20</v>
          </cell>
          <cell r="B5">
            <v>80</v>
          </cell>
          <cell r="C5">
            <v>100</v>
          </cell>
        </row>
        <row r="6">
          <cell r="A6">
            <v>50</v>
          </cell>
          <cell r="B6">
            <v>56.521739130434781</v>
          </cell>
          <cell r="C6">
            <v>95</v>
          </cell>
          <cell r="D6">
            <v>25.7</v>
          </cell>
          <cell r="E6">
            <v>44.44</v>
          </cell>
        </row>
        <row r="7">
          <cell r="A7">
            <v>100</v>
          </cell>
          <cell r="B7">
            <v>47.058823529411768</v>
          </cell>
          <cell r="C7">
            <v>89</v>
          </cell>
          <cell r="D7">
            <v>22.58</v>
          </cell>
          <cell r="E7">
            <v>35.134999999999998</v>
          </cell>
        </row>
        <row r="8">
          <cell r="A8">
            <v>300</v>
          </cell>
          <cell r="B8">
            <v>48</v>
          </cell>
          <cell r="C8">
            <v>80</v>
          </cell>
        </row>
        <row r="9">
          <cell r="A9">
            <v>500</v>
          </cell>
          <cell r="B9">
            <v>14.814814814814815</v>
          </cell>
          <cell r="C9">
            <v>66.666666666666671</v>
          </cell>
        </row>
        <row r="10">
          <cell r="A10">
            <v>1000</v>
          </cell>
          <cell r="B10">
            <v>10</v>
          </cell>
          <cell r="C10">
            <v>40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L17" sqref="L17"/>
    </sheetView>
  </sheetViews>
  <sheetFormatPr defaultRowHeight="14.4" x14ac:dyDescent="0.55000000000000004"/>
  <sheetData>
    <row r="1" spans="1:7" x14ac:dyDescent="0.55000000000000004">
      <c r="A1" t="s">
        <v>226</v>
      </c>
    </row>
    <row r="3" spans="1:7" ht="14.7" thickBot="1" x14ac:dyDescent="0.6">
      <c r="A3" t="s">
        <v>227</v>
      </c>
    </row>
    <row r="4" spans="1:7" x14ac:dyDescent="0.55000000000000004">
      <c r="A4" s="22" t="s">
        <v>228</v>
      </c>
      <c r="B4" s="22" t="s">
        <v>229</v>
      </c>
      <c r="C4" s="22" t="s">
        <v>230</v>
      </c>
      <c r="D4" s="22" t="s">
        <v>231</v>
      </c>
      <c r="E4" s="22" t="s">
        <v>216</v>
      </c>
    </row>
    <row r="5" spans="1:7" x14ac:dyDescent="0.55000000000000004">
      <c r="A5" s="20" t="s">
        <v>232</v>
      </c>
      <c r="B5" s="20">
        <v>9</v>
      </c>
      <c r="C5" s="20">
        <v>453.0620441413281</v>
      </c>
      <c r="D5" s="20">
        <v>50.340227126814234</v>
      </c>
      <c r="E5" s="20">
        <v>571.23960551621849</v>
      </c>
    </row>
    <row r="6" spans="1:7" ht="14.7" thickBot="1" x14ac:dyDescent="0.6">
      <c r="A6" s="21" t="s">
        <v>233</v>
      </c>
      <c r="B6" s="21">
        <v>9</v>
      </c>
      <c r="C6" s="21">
        <v>770.66666666666663</v>
      </c>
      <c r="D6" s="21">
        <v>85.629629629629619</v>
      </c>
      <c r="E6" s="21">
        <v>424.81790123456813</v>
      </c>
    </row>
    <row r="9" spans="1:7" ht="14.7" thickBot="1" x14ac:dyDescent="0.6">
      <c r="A9" t="s">
        <v>234</v>
      </c>
    </row>
    <row r="10" spans="1:7" x14ac:dyDescent="0.55000000000000004">
      <c r="A10" s="22" t="s">
        <v>235</v>
      </c>
      <c r="B10" s="22" t="s">
        <v>236</v>
      </c>
      <c r="C10" s="22" t="s">
        <v>220</v>
      </c>
      <c r="D10" s="22" t="s">
        <v>237</v>
      </c>
      <c r="E10" s="22" t="s">
        <v>238</v>
      </c>
      <c r="F10" s="22" t="s">
        <v>239</v>
      </c>
      <c r="G10" s="22" t="s">
        <v>240</v>
      </c>
    </row>
    <row r="11" spans="1:7" x14ac:dyDescent="0.55000000000000004">
      <c r="A11" s="20" t="s">
        <v>241</v>
      </c>
      <c r="B11" s="20">
        <v>5604.0386805257131</v>
      </c>
      <c r="C11" s="20">
        <v>1</v>
      </c>
      <c r="D11" s="20">
        <v>5604.0386805257131</v>
      </c>
      <c r="E11" s="20">
        <v>11.2524400299065</v>
      </c>
      <c r="F11" s="20">
        <v>4.0291695992670041E-3</v>
      </c>
      <c r="G11" s="20">
        <v>4.4939984776663584</v>
      </c>
    </row>
    <row r="12" spans="1:7" x14ac:dyDescent="0.55000000000000004">
      <c r="A12" s="20" t="s">
        <v>242</v>
      </c>
      <c r="B12" s="20">
        <v>7968.4600540063002</v>
      </c>
      <c r="C12" s="20">
        <v>16</v>
      </c>
      <c r="D12" s="20">
        <v>498.02875337539376</v>
      </c>
      <c r="E12" s="20"/>
      <c r="F12" s="20"/>
      <c r="G12" s="20"/>
    </row>
    <row r="13" spans="1:7" x14ac:dyDescent="0.55000000000000004">
      <c r="A13" s="20"/>
      <c r="B13" s="20"/>
      <c r="C13" s="20"/>
      <c r="D13" s="20"/>
      <c r="E13" s="20"/>
      <c r="F13" s="20"/>
      <c r="G13" s="20"/>
    </row>
    <row r="14" spans="1:7" ht="14.7" thickBot="1" x14ac:dyDescent="0.6">
      <c r="A14" s="21" t="s">
        <v>243</v>
      </c>
      <c r="B14" s="21">
        <v>13572.498734532013</v>
      </c>
      <c r="C14" s="21">
        <v>17</v>
      </c>
      <c r="D14" s="21"/>
      <c r="E14" s="21"/>
      <c r="F14" s="21"/>
      <c r="G14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0AC9-345B-48AE-9A77-7A0A0D58BCF6}">
  <dimension ref="A1:G135"/>
  <sheetViews>
    <sheetView topLeftCell="A113" workbookViewId="0">
      <selection activeCell="H137" sqref="H137"/>
    </sheetView>
  </sheetViews>
  <sheetFormatPr defaultRowHeight="14.4" x14ac:dyDescent="0.55000000000000004"/>
  <cols>
    <col min="3" max="3" width="10.83984375" customWidth="1"/>
    <col min="4" max="4" width="12.41796875" customWidth="1"/>
    <col min="6" max="6" width="13.26171875" customWidth="1"/>
  </cols>
  <sheetData>
    <row r="1" spans="1:7" x14ac:dyDescent="0.55000000000000004">
      <c r="A1" s="1" t="s">
        <v>204</v>
      </c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</row>
    <row r="2" spans="1:7" x14ac:dyDescent="0.55000000000000004">
      <c r="A2">
        <v>1</v>
      </c>
      <c r="B2">
        <v>1</v>
      </c>
      <c r="C2" t="s">
        <v>74</v>
      </c>
      <c r="D2" t="s">
        <v>263</v>
      </c>
      <c r="E2">
        <v>0</v>
      </c>
      <c r="F2" t="s">
        <v>51</v>
      </c>
      <c r="G2">
        <f>800/13</f>
        <v>61.53846153846154</v>
      </c>
    </row>
    <row r="3" spans="1:7" x14ac:dyDescent="0.55000000000000004">
      <c r="A3">
        <v>2</v>
      </c>
      <c r="B3">
        <v>1</v>
      </c>
      <c r="C3" t="s">
        <v>74</v>
      </c>
      <c r="D3" t="s">
        <v>263</v>
      </c>
      <c r="E3">
        <v>0</v>
      </c>
      <c r="F3" t="s">
        <v>51</v>
      </c>
      <c r="G3">
        <f>800/13</f>
        <v>61.53846153846154</v>
      </c>
    </row>
    <row r="4" spans="1:7" x14ac:dyDescent="0.55000000000000004">
      <c r="A4">
        <v>3</v>
      </c>
      <c r="B4">
        <v>1</v>
      </c>
      <c r="C4" t="s">
        <v>74</v>
      </c>
      <c r="D4" t="s">
        <v>263</v>
      </c>
      <c r="E4">
        <v>50</v>
      </c>
      <c r="F4" t="s">
        <v>51</v>
      </c>
      <c r="G4">
        <f>1000/13</f>
        <v>76.92307692307692</v>
      </c>
    </row>
    <row r="5" spans="1:7" x14ac:dyDescent="0.55000000000000004">
      <c r="A5">
        <v>4</v>
      </c>
      <c r="B5">
        <v>1</v>
      </c>
      <c r="C5" t="s">
        <v>74</v>
      </c>
      <c r="D5" t="s">
        <v>263</v>
      </c>
      <c r="E5">
        <v>100</v>
      </c>
      <c r="F5" t="s">
        <v>51</v>
      </c>
      <c r="G5">
        <f>500/10</f>
        <v>50</v>
      </c>
    </row>
    <row r="6" spans="1:7" x14ac:dyDescent="0.55000000000000004">
      <c r="A6">
        <v>5</v>
      </c>
      <c r="B6">
        <v>2</v>
      </c>
      <c r="C6" t="s">
        <v>74</v>
      </c>
      <c r="D6" t="s">
        <v>263</v>
      </c>
      <c r="E6">
        <v>100</v>
      </c>
      <c r="F6" t="s">
        <v>51</v>
      </c>
      <c r="G6">
        <f>1000/13</f>
        <v>76.92307692307692</v>
      </c>
    </row>
    <row r="7" spans="1:7" x14ac:dyDescent="0.55000000000000004">
      <c r="A7">
        <v>6</v>
      </c>
      <c r="B7">
        <v>2</v>
      </c>
      <c r="C7" t="s">
        <v>74</v>
      </c>
      <c r="D7" t="s">
        <v>263</v>
      </c>
      <c r="E7">
        <v>50</v>
      </c>
      <c r="F7" t="s">
        <v>51</v>
      </c>
      <c r="G7">
        <f>1000/13</f>
        <v>76.92307692307692</v>
      </c>
    </row>
    <row r="8" spans="1:7" x14ac:dyDescent="0.55000000000000004">
      <c r="A8">
        <v>7</v>
      </c>
      <c r="B8">
        <v>2</v>
      </c>
      <c r="C8" t="s">
        <v>74</v>
      </c>
      <c r="D8" t="s">
        <v>263</v>
      </c>
      <c r="E8">
        <v>50</v>
      </c>
      <c r="F8" t="s">
        <v>51</v>
      </c>
      <c r="G8">
        <f>1000/13</f>
        <v>76.92307692307692</v>
      </c>
    </row>
    <row r="9" spans="1:7" x14ac:dyDescent="0.55000000000000004">
      <c r="A9">
        <v>8</v>
      </c>
      <c r="B9">
        <v>2</v>
      </c>
      <c r="C9" t="s">
        <v>74</v>
      </c>
      <c r="D9" t="s">
        <v>263</v>
      </c>
      <c r="E9">
        <v>50</v>
      </c>
      <c r="F9" t="s">
        <v>51</v>
      </c>
      <c r="G9">
        <f>1000/13</f>
        <v>76.92307692307692</v>
      </c>
    </row>
    <row r="10" spans="1:7" x14ac:dyDescent="0.55000000000000004">
      <c r="A10">
        <v>9</v>
      </c>
      <c r="B10">
        <v>2</v>
      </c>
      <c r="C10" t="s">
        <v>74</v>
      </c>
      <c r="D10" t="s">
        <v>263</v>
      </c>
      <c r="E10">
        <v>50</v>
      </c>
      <c r="F10" t="s">
        <v>51</v>
      </c>
      <c r="G10">
        <f>500/10</f>
        <v>50</v>
      </c>
    </row>
    <row r="11" spans="1:7" x14ac:dyDescent="0.55000000000000004">
      <c r="A11">
        <v>10</v>
      </c>
      <c r="B11">
        <v>3</v>
      </c>
      <c r="C11" t="s">
        <v>74</v>
      </c>
      <c r="D11" t="s">
        <v>314</v>
      </c>
      <c r="E11">
        <v>50</v>
      </c>
      <c r="F11" t="s">
        <v>51</v>
      </c>
      <c r="G11">
        <f>900/10</f>
        <v>90</v>
      </c>
    </row>
    <row r="12" spans="1:7" x14ac:dyDescent="0.55000000000000004">
      <c r="A12">
        <v>11</v>
      </c>
      <c r="B12">
        <v>3</v>
      </c>
      <c r="C12" t="s">
        <v>74</v>
      </c>
      <c r="D12" t="s">
        <v>314</v>
      </c>
      <c r="E12">
        <v>0</v>
      </c>
      <c r="F12" t="s">
        <v>51</v>
      </c>
      <c r="G12">
        <f>900/10</f>
        <v>90</v>
      </c>
    </row>
    <row r="13" spans="1:7" x14ac:dyDescent="0.55000000000000004">
      <c r="A13">
        <v>12</v>
      </c>
      <c r="B13">
        <v>3</v>
      </c>
      <c r="C13" t="s">
        <v>74</v>
      </c>
      <c r="D13" t="s">
        <v>314</v>
      </c>
      <c r="E13">
        <v>0</v>
      </c>
      <c r="F13" t="s">
        <v>51</v>
      </c>
      <c r="G13">
        <f>900/10</f>
        <v>90</v>
      </c>
    </row>
    <row r="14" spans="1:7" x14ac:dyDescent="0.55000000000000004">
      <c r="A14">
        <v>13</v>
      </c>
      <c r="B14">
        <v>3</v>
      </c>
      <c r="C14" t="s">
        <v>74</v>
      </c>
      <c r="D14" t="s">
        <v>314</v>
      </c>
      <c r="E14">
        <v>0</v>
      </c>
      <c r="F14" t="s">
        <v>51</v>
      </c>
      <c r="G14">
        <f>1000/11</f>
        <v>90.909090909090907</v>
      </c>
    </row>
    <row r="15" spans="1:7" x14ac:dyDescent="0.55000000000000004">
      <c r="A15">
        <v>14</v>
      </c>
      <c r="B15">
        <v>3</v>
      </c>
      <c r="C15" t="s">
        <v>74</v>
      </c>
      <c r="D15" t="s">
        <v>314</v>
      </c>
      <c r="E15">
        <v>50</v>
      </c>
      <c r="F15" t="s">
        <v>51</v>
      </c>
      <c r="G15">
        <f>1000/11</f>
        <v>90.909090909090907</v>
      </c>
    </row>
    <row r="16" spans="1:7" x14ac:dyDescent="0.55000000000000004">
      <c r="A16">
        <v>15</v>
      </c>
      <c r="B16">
        <v>4</v>
      </c>
      <c r="C16" t="s">
        <v>74</v>
      </c>
      <c r="D16" t="s">
        <v>314</v>
      </c>
      <c r="E16">
        <v>0</v>
      </c>
      <c r="F16" t="s">
        <v>181</v>
      </c>
      <c r="G16">
        <f>900/10</f>
        <v>90</v>
      </c>
    </row>
    <row r="17" spans="1:7" x14ac:dyDescent="0.55000000000000004">
      <c r="A17">
        <v>16</v>
      </c>
      <c r="B17">
        <v>4</v>
      </c>
      <c r="C17" t="s">
        <v>74</v>
      </c>
      <c r="D17" t="s">
        <v>314</v>
      </c>
      <c r="E17">
        <v>100</v>
      </c>
      <c r="F17" t="s">
        <v>66</v>
      </c>
    </row>
    <row r="18" spans="1:7" x14ac:dyDescent="0.55000000000000004">
      <c r="A18">
        <v>17</v>
      </c>
      <c r="B18">
        <v>4</v>
      </c>
      <c r="C18" t="s">
        <v>74</v>
      </c>
      <c r="D18" t="s">
        <v>314</v>
      </c>
      <c r="E18">
        <v>100</v>
      </c>
      <c r="F18" t="s">
        <v>66</v>
      </c>
      <c r="G18">
        <f>1000/11</f>
        <v>90.909090909090907</v>
      </c>
    </row>
    <row r="19" spans="1:7" x14ac:dyDescent="0.55000000000000004">
      <c r="A19">
        <v>18</v>
      </c>
      <c r="B19">
        <v>4</v>
      </c>
      <c r="C19" t="s">
        <v>74</v>
      </c>
      <c r="D19" t="s">
        <v>314</v>
      </c>
      <c r="E19">
        <v>50</v>
      </c>
      <c r="F19" t="s">
        <v>51</v>
      </c>
    </row>
    <row r="20" spans="1:7" x14ac:dyDescent="0.55000000000000004">
      <c r="A20">
        <v>19</v>
      </c>
      <c r="B20">
        <v>4</v>
      </c>
      <c r="C20" t="s">
        <v>74</v>
      </c>
      <c r="D20" t="s">
        <v>314</v>
      </c>
      <c r="E20">
        <v>50</v>
      </c>
      <c r="F20" t="s">
        <v>66</v>
      </c>
    </row>
    <row r="21" spans="1:7" x14ac:dyDescent="0.55000000000000004">
      <c r="A21">
        <v>20</v>
      </c>
      <c r="B21">
        <v>5</v>
      </c>
      <c r="C21" t="s">
        <v>74</v>
      </c>
      <c r="D21" t="s">
        <v>314</v>
      </c>
      <c r="E21">
        <v>0</v>
      </c>
      <c r="F21" t="s">
        <v>51</v>
      </c>
      <c r="G21">
        <f>900/10</f>
        <v>90</v>
      </c>
    </row>
    <row r="22" spans="1:7" x14ac:dyDescent="0.55000000000000004">
      <c r="A22">
        <v>21</v>
      </c>
      <c r="B22">
        <v>5</v>
      </c>
      <c r="C22" t="s">
        <v>74</v>
      </c>
      <c r="D22" t="s">
        <v>314</v>
      </c>
      <c r="E22">
        <v>100</v>
      </c>
      <c r="F22" t="s">
        <v>51</v>
      </c>
      <c r="G22">
        <f>800/14</f>
        <v>57.142857142857146</v>
      </c>
    </row>
    <row r="23" spans="1:7" x14ac:dyDescent="0.55000000000000004">
      <c r="A23">
        <v>22</v>
      </c>
      <c r="B23">
        <v>5</v>
      </c>
      <c r="C23" t="s">
        <v>74</v>
      </c>
      <c r="D23" t="s">
        <v>314</v>
      </c>
      <c r="E23">
        <v>100</v>
      </c>
      <c r="F23" t="s">
        <v>51</v>
      </c>
      <c r="G23">
        <f>800/14</f>
        <v>57.142857142857146</v>
      </c>
    </row>
    <row r="24" spans="1:7" x14ac:dyDescent="0.55000000000000004">
      <c r="A24">
        <v>23</v>
      </c>
      <c r="B24">
        <v>5</v>
      </c>
      <c r="C24" t="s">
        <v>74</v>
      </c>
      <c r="D24" t="s">
        <v>314</v>
      </c>
      <c r="E24">
        <v>100</v>
      </c>
      <c r="F24" t="s">
        <v>51</v>
      </c>
      <c r="G24">
        <f>800/14</f>
        <v>57.142857142857146</v>
      </c>
    </row>
    <row r="25" spans="1:7" x14ac:dyDescent="0.55000000000000004">
      <c r="A25">
        <v>24</v>
      </c>
      <c r="B25">
        <v>6</v>
      </c>
      <c r="C25" t="s">
        <v>74</v>
      </c>
      <c r="D25" t="s">
        <v>314</v>
      </c>
      <c r="E25">
        <v>0</v>
      </c>
      <c r="F25" t="s">
        <v>181</v>
      </c>
    </row>
    <row r="26" spans="1:7" x14ac:dyDescent="0.55000000000000004">
      <c r="A26">
        <v>25</v>
      </c>
      <c r="B26">
        <v>6</v>
      </c>
      <c r="C26" t="s">
        <v>74</v>
      </c>
      <c r="D26" t="s">
        <v>314</v>
      </c>
      <c r="E26">
        <v>0</v>
      </c>
      <c r="F26" t="s">
        <v>91</v>
      </c>
      <c r="G26">
        <f>900/10</f>
        <v>90</v>
      </c>
    </row>
    <row r="27" spans="1:7" x14ac:dyDescent="0.55000000000000004">
      <c r="A27">
        <v>26</v>
      </c>
      <c r="B27">
        <v>6</v>
      </c>
      <c r="C27" t="s">
        <v>74</v>
      </c>
      <c r="D27" t="s">
        <v>314</v>
      </c>
      <c r="E27">
        <v>0</v>
      </c>
      <c r="F27" t="s">
        <v>51</v>
      </c>
      <c r="G27">
        <f>900/10</f>
        <v>90</v>
      </c>
    </row>
    <row r="28" spans="1:7" x14ac:dyDescent="0.55000000000000004">
      <c r="A28">
        <v>27</v>
      </c>
      <c r="B28">
        <v>6</v>
      </c>
      <c r="C28" t="s">
        <v>74</v>
      </c>
      <c r="D28" t="s">
        <v>314</v>
      </c>
      <c r="E28">
        <v>100</v>
      </c>
      <c r="F28" t="s">
        <v>66</v>
      </c>
    </row>
    <row r="29" spans="1:7" x14ac:dyDescent="0.55000000000000004">
      <c r="A29">
        <v>28</v>
      </c>
      <c r="B29">
        <v>6</v>
      </c>
      <c r="C29" t="s">
        <v>74</v>
      </c>
      <c r="D29" t="s">
        <v>314</v>
      </c>
      <c r="E29">
        <v>100</v>
      </c>
      <c r="F29" t="s">
        <v>51</v>
      </c>
      <c r="G29">
        <f>800/14</f>
        <v>57.142857142857146</v>
      </c>
    </row>
    <row r="30" spans="1:7" x14ac:dyDescent="0.55000000000000004">
      <c r="A30">
        <v>29</v>
      </c>
      <c r="B30">
        <v>7</v>
      </c>
      <c r="C30" t="s">
        <v>74</v>
      </c>
      <c r="D30" t="s">
        <v>314</v>
      </c>
      <c r="E30">
        <v>0</v>
      </c>
      <c r="F30" t="s">
        <v>51</v>
      </c>
      <c r="G30">
        <f>900/10</f>
        <v>90</v>
      </c>
    </row>
    <row r="31" spans="1:7" x14ac:dyDescent="0.55000000000000004">
      <c r="A31">
        <v>30</v>
      </c>
      <c r="B31">
        <v>7</v>
      </c>
      <c r="C31" t="s">
        <v>74</v>
      </c>
      <c r="D31" t="s">
        <v>330</v>
      </c>
      <c r="E31">
        <v>0</v>
      </c>
      <c r="F31" t="s">
        <v>262</v>
      </c>
      <c r="G31">
        <f>1000/11</f>
        <v>90.909090909090907</v>
      </c>
    </row>
    <row r="32" spans="1:7" x14ac:dyDescent="0.55000000000000004">
      <c r="A32">
        <v>31</v>
      </c>
      <c r="B32">
        <v>7</v>
      </c>
      <c r="C32" t="s">
        <v>74</v>
      </c>
      <c r="D32" t="s">
        <v>314</v>
      </c>
      <c r="E32">
        <v>50</v>
      </c>
      <c r="F32" t="s">
        <v>51</v>
      </c>
      <c r="G32">
        <f>1000/11</f>
        <v>90.909090909090907</v>
      </c>
    </row>
    <row r="33" spans="1:7" x14ac:dyDescent="0.55000000000000004">
      <c r="A33">
        <v>32</v>
      </c>
      <c r="B33">
        <v>7</v>
      </c>
      <c r="C33" t="s">
        <v>74</v>
      </c>
      <c r="D33" t="s">
        <v>314</v>
      </c>
      <c r="E33">
        <v>50</v>
      </c>
      <c r="F33" t="s">
        <v>51</v>
      </c>
    </row>
    <row r="34" spans="1:7" x14ac:dyDescent="0.55000000000000004">
      <c r="A34">
        <v>33</v>
      </c>
      <c r="B34">
        <v>8</v>
      </c>
      <c r="C34" t="s">
        <v>74</v>
      </c>
      <c r="D34" t="s">
        <v>211</v>
      </c>
      <c r="E34">
        <v>0</v>
      </c>
      <c r="F34" t="s">
        <v>51</v>
      </c>
      <c r="G34">
        <f>900/13</f>
        <v>69.230769230769226</v>
      </c>
    </row>
    <row r="35" spans="1:7" x14ac:dyDescent="0.55000000000000004">
      <c r="A35">
        <v>34</v>
      </c>
      <c r="B35">
        <v>8</v>
      </c>
      <c r="C35" t="s">
        <v>74</v>
      </c>
      <c r="D35" t="s">
        <v>211</v>
      </c>
      <c r="E35">
        <v>0</v>
      </c>
      <c r="F35" t="s">
        <v>51</v>
      </c>
      <c r="G35">
        <f>900/13</f>
        <v>69.230769230769226</v>
      </c>
    </row>
    <row r="36" spans="1:7" x14ac:dyDescent="0.55000000000000004">
      <c r="A36">
        <v>35</v>
      </c>
      <c r="B36">
        <v>8</v>
      </c>
      <c r="C36" t="s">
        <v>74</v>
      </c>
      <c r="D36" t="s">
        <v>211</v>
      </c>
      <c r="E36">
        <v>100</v>
      </c>
      <c r="F36" t="s">
        <v>51</v>
      </c>
      <c r="G36">
        <f>600/10</f>
        <v>60</v>
      </c>
    </row>
    <row r="37" spans="1:7" x14ac:dyDescent="0.55000000000000004">
      <c r="A37">
        <v>36</v>
      </c>
      <c r="B37">
        <v>9</v>
      </c>
      <c r="C37" t="s">
        <v>74</v>
      </c>
      <c r="D37" t="s">
        <v>3</v>
      </c>
      <c r="E37">
        <v>0</v>
      </c>
      <c r="F37" t="s">
        <v>51</v>
      </c>
      <c r="G37">
        <f>1400/17</f>
        <v>82.352941176470594</v>
      </c>
    </row>
    <row r="38" spans="1:7" x14ac:dyDescent="0.55000000000000004">
      <c r="A38">
        <v>37</v>
      </c>
      <c r="B38">
        <v>9</v>
      </c>
      <c r="C38" t="s">
        <v>74</v>
      </c>
      <c r="D38" t="s">
        <v>3</v>
      </c>
      <c r="E38">
        <v>100</v>
      </c>
      <c r="F38" t="s">
        <v>51</v>
      </c>
      <c r="G38">
        <f>600/9</f>
        <v>66.666666666666671</v>
      </c>
    </row>
    <row r="39" spans="1:7" x14ac:dyDescent="0.55000000000000004">
      <c r="A39">
        <v>38</v>
      </c>
      <c r="B39">
        <v>9</v>
      </c>
      <c r="C39" t="s">
        <v>74</v>
      </c>
      <c r="D39" t="s">
        <v>3</v>
      </c>
      <c r="E39">
        <v>100</v>
      </c>
      <c r="F39" t="s">
        <v>51</v>
      </c>
      <c r="G39">
        <f>600/9</f>
        <v>66.666666666666671</v>
      </c>
    </row>
    <row r="40" spans="1:7" x14ac:dyDescent="0.55000000000000004">
      <c r="A40">
        <v>39</v>
      </c>
      <c r="B40">
        <v>9</v>
      </c>
      <c r="C40" t="s">
        <v>74</v>
      </c>
      <c r="D40" t="s">
        <v>3</v>
      </c>
      <c r="E40">
        <v>100</v>
      </c>
      <c r="F40" t="s">
        <v>51</v>
      </c>
      <c r="G40">
        <f>600/9</f>
        <v>66.666666666666671</v>
      </c>
    </row>
    <row r="41" spans="1:7" x14ac:dyDescent="0.55000000000000004">
      <c r="A41">
        <v>40</v>
      </c>
      <c r="B41">
        <v>10</v>
      </c>
      <c r="C41" t="s">
        <v>74</v>
      </c>
      <c r="D41" t="s">
        <v>3</v>
      </c>
      <c r="E41">
        <v>0</v>
      </c>
      <c r="F41" t="s">
        <v>51</v>
      </c>
      <c r="G41">
        <f>1400/17</f>
        <v>82.352941176470594</v>
      </c>
    </row>
    <row r="42" spans="1:7" x14ac:dyDescent="0.55000000000000004">
      <c r="A42">
        <v>41</v>
      </c>
      <c r="B42">
        <v>10</v>
      </c>
      <c r="C42" t="s">
        <v>74</v>
      </c>
      <c r="D42" t="s">
        <v>3</v>
      </c>
      <c r="E42">
        <v>0</v>
      </c>
      <c r="F42" t="s">
        <v>51</v>
      </c>
      <c r="G42">
        <f>1400/17</f>
        <v>82.352941176470594</v>
      </c>
    </row>
    <row r="43" spans="1:7" x14ac:dyDescent="0.55000000000000004">
      <c r="A43">
        <v>42</v>
      </c>
      <c r="B43">
        <v>10</v>
      </c>
      <c r="C43" t="s">
        <v>74</v>
      </c>
      <c r="D43" t="s">
        <v>3</v>
      </c>
      <c r="E43">
        <v>0</v>
      </c>
      <c r="F43" t="s">
        <v>51</v>
      </c>
      <c r="G43">
        <f>1400/17</f>
        <v>82.352941176470594</v>
      </c>
    </row>
    <row r="44" spans="1:7" x14ac:dyDescent="0.55000000000000004">
      <c r="A44">
        <v>43</v>
      </c>
      <c r="B44">
        <v>10</v>
      </c>
      <c r="C44" t="s">
        <v>74</v>
      </c>
      <c r="D44" t="s">
        <v>3</v>
      </c>
      <c r="E44">
        <v>0</v>
      </c>
      <c r="F44" t="s">
        <v>51</v>
      </c>
      <c r="G44">
        <f>1400/17</f>
        <v>82.352941176470594</v>
      </c>
    </row>
    <row r="45" spans="1:7" x14ac:dyDescent="0.55000000000000004">
      <c r="A45">
        <v>44</v>
      </c>
      <c r="B45">
        <v>11</v>
      </c>
      <c r="C45" t="s">
        <v>74</v>
      </c>
      <c r="D45" t="s">
        <v>3</v>
      </c>
      <c r="E45">
        <v>0</v>
      </c>
      <c r="F45" t="s">
        <v>51</v>
      </c>
      <c r="G45">
        <f>1400/17</f>
        <v>82.352941176470594</v>
      </c>
    </row>
    <row r="46" spans="1:7" x14ac:dyDescent="0.55000000000000004">
      <c r="A46">
        <v>45</v>
      </c>
      <c r="B46">
        <v>11</v>
      </c>
      <c r="C46" t="s">
        <v>74</v>
      </c>
      <c r="D46" t="s">
        <v>3</v>
      </c>
      <c r="E46">
        <v>50</v>
      </c>
      <c r="F46" t="s">
        <v>262</v>
      </c>
      <c r="G46">
        <f>300/9</f>
        <v>33.333333333333336</v>
      </c>
    </row>
    <row r="47" spans="1:7" x14ac:dyDescent="0.55000000000000004">
      <c r="A47">
        <v>46</v>
      </c>
      <c r="B47">
        <v>11</v>
      </c>
      <c r="C47" t="s">
        <v>74</v>
      </c>
      <c r="D47" t="s">
        <v>3</v>
      </c>
      <c r="E47">
        <v>50</v>
      </c>
      <c r="F47" t="s">
        <v>51</v>
      </c>
    </row>
    <row r="48" spans="1:7" x14ac:dyDescent="0.55000000000000004">
      <c r="A48">
        <v>47</v>
      </c>
      <c r="B48">
        <v>11</v>
      </c>
      <c r="C48" t="s">
        <v>74</v>
      </c>
      <c r="D48" t="s">
        <v>3</v>
      </c>
      <c r="E48">
        <v>50</v>
      </c>
      <c r="F48" t="s">
        <v>262</v>
      </c>
    </row>
    <row r="49" spans="1:7" x14ac:dyDescent="0.55000000000000004">
      <c r="A49">
        <v>48</v>
      </c>
      <c r="B49">
        <v>11</v>
      </c>
      <c r="C49" t="s">
        <v>74</v>
      </c>
      <c r="D49" t="s">
        <v>3</v>
      </c>
      <c r="E49">
        <v>50</v>
      </c>
      <c r="F49" t="s">
        <v>262</v>
      </c>
    </row>
    <row r="50" spans="1:7" x14ac:dyDescent="0.55000000000000004">
      <c r="A50">
        <v>49</v>
      </c>
      <c r="B50">
        <v>12</v>
      </c>
      <c r="C50" t="s">
        <v>74</v>
      </c>
      <c r="D50" t="s">
        <v>3</v>
      </c>
      <c r="E50">
        <v>50</v>
      </c>
      <c r="F50" t="s">
        <v>51</v>
      </c>
      <c r="G50">
        <f>1400/17</f>
        <v>82.352941176470594</v>
      </c>
    </row>
    <row r="51" spans="1:7" x14ac:dyDescent="0.55000000000000004">
      <c r="A51">
        <v>50</v>
      </c>
      <c r="B51">
        <v>12</v>
      </c>
      <c r="C51" t="s">
        <v>74</v>
      </c>
      <c r="D51" t="s">
        <v>3</v>
      </c>
      <c r="E51">
        <v>0</v>
      </c>
      <c r="F51" t="s">
        <v>51</v>
      </c>
      <c r="G51">
        <f>1400/17</f>
        <v>82.352941176470594</v>
      </c>
    </row>
    <row r="52" spans="1:7" x14ac:dyDescent="0.55000000000000004">
      <c r="A52">
        <v>51</v>
      </c>
      <c r="B52">
        <v>12</v>
      </c>
      <c r="C52" t="s">
        <v>74</v>
      </c>
      <c r="D52" t="s">
        <v>3</v>
      </c>
      <c r="E52">
        <v>0</v>
      </c>
      <c r="F52" t="s">
        <v>51</v>
      </c>
    </row>
    <row r="53" spans="1:7" x14ac:dyDescent="0.55000000000000004">
      <c r="A53">
        <v>52</v>
      </c>
      <c r="B53">
        <v>12</v>
      </c>
      <c r="C53" t="s">
        <v>74</v>
      </c>
      <c r="D53" t="s">
        <v>3</v>
      </c>
      <c r="E53">
        <v>0</v>
      </c>
      <c r="F53" t="s">
        <v>262</v>
      </c>
      <c r="G53">
        <f>300/9</f>
        <v>33.333333333333336</v>
      </c>
    </row>
    <row r="54" spans="1:7" x14ac:dyDescent="0.55000000000000004">
      <c r="A54">
        <v>53</v>
      </c>
      <c r="B54">
        <v>13</v>
      </c>
      <c r="C54" t="s">
        <v>74</v>
      </c>
      <c r="D54" t="s">
        <v>3</v>
      </c>
      <c r="E54">
        <v>0</v>
      </c>
      <c r="F54" t="s">
        <v>51</v>
      </c>
      <c r="G54">
        <f>1400/17</f>
        <v>82.352941176470594</v>
      </c>
    </row>
    <row r="55" spans="1:7" x14ac:dyDescent="0.55000000000000004">
      <c r="A55">
        <v>54</v>
      </c>
      <c r="B55">
        <v>13</v>
      </c>
      <c r="C55" t="s">
        <v>74</v>
      </c>
      <c r="D55" t="s">
        <v>3</v>
      </c>
      <c r="E55">
        <v>0</v>
      </c>
      <c r="F55" t="s">
        <v>51</v>
      </c>
      <c r="G55">
        <f>1400/17</f>
        <v>82.352941176470594</v>
      </c>
    </row>
    <row r="56" spans="1:7" x14ac:dyDescent="0.55000000000000004">
      <c r="A56">
        <v>55</v>
      </c>
      <c r="B56">
        <v>13</v>
      </c>
      <c r="C56" t="s">
        <v>74</v>
      </c>
      <c r="D56" t="s">
        <v>3</v>
      </c>
      <c r="E56">
        <v>0</v>
      </c>
      <c r="F56" t="s">
        <v>51</v>
      </c>
      <c r="G56">
        <f>1400/17</f>
        <v>82.352941176470594</v>
      </c>
    </row>
    <row r="57" spans="1:7" x14ac:dyDescent="0.55000000000000004">
      <c r="A57">
        <v>56</v>
      </c>
      <c r="B57">
        <v>14</v>
      </c>
      <c r="C57" t="s">
        <v>74</v>
      </c>
      <c r="D57" t="s">
        <v>3</v>
      </c>
      <c r="E57">
        <v>0</v>
      </c>
      <c r="F57" t="s">
        <v>51</v>
      </c>
    </row>
    <row r="58" spans="1:7" x14ac:dyDescent="0.55000000000000004">
      <c r="A58">
        <v>57</v>
      </c>
      <c r="B58">
        <v>14</v>
      </c>
      <c r="C58" t="s">
        <v>74</v>
      </c>
      <c r="D58" t="s">
        <v>3</v>
      </c>
      <c r="E58">
        <v>0</v>
      </c>
      <c r="F58" t="s">
        <v>91</v>
      </c>
    </row>
    <row r="59" spans="1:7" x14ac:dyDescent="0.55000000000000004">
      <c r="A59">
        <v>58</v>
      </c>
      <c r="B59">
        <v>14</v>
      </c>
      <c r="C59" t="s">
        <v>74</v>
      </c>
      <c r="D59" t="s">
        <v>3</v>
      </c>
      <c r="E59">
        <v>0</v>
      </c>
      <c r="F59" t="s">
        <v>66</v>
      </c>
      <c r="G59">
        <f>1400/17</f>
        <v>82.352941176470594</v>
      </c>
    </row>
    <row r="60" spans="1:7" x14ac:dyDescent="0.55000000000000004">
      <c r="A60">
        <v>59</v>
      </c>
      <c r="B60">
        <v>15</v>
      </c>
      <c r="C60" t="s">
        <v>74</v>
      </c>
      <c r="D60" t="s">
        <v>3</v>
      </c>
      <c r="E60">
        <v>0</v>
      </c>
      <c r="F60" t="s">
        <v>51</v>
      </c>
      <c r="G60">
        <f>1400/17</f>
        <v>82.352941176470594</v>
      </c>
    </row>
    <row r="61" spans="1:7" x14ac:dyDescent="0.55000000000000004">
      <c r="A61">
        <v>60</v>
      </c>
      <c r="B61">
        <v>15</v>
      </c>
      <c r="C61" t="s">
        <v>74</v>
      </c>
      <c r="D61" t="s">
        <v>3</v>
      </c>
      <c r="E61">
        <v>100</v>
      </c>
      <c r="F61" t="s">
        <v>51</v>
      </c>
    </row>
    <row r="62" spans="1:7" x14ac:dyDescent="0.55000000000000004">
      <c r="A62">
        <v>61</v>
      </c>
      <c r="B62">
        <v>15</v>
      </c>
      <c r="C62" t="s">
        <v>74</v>
      </c>
      <c r="D62" t="s">
        <v>3</v>
      </c>
      <c r="E62">
        <v>100</v>
      </c>
      <c r="F62" t="s">
        <v>51</v>
      </c>
      <c r="G62">
        <f>600/9</f>
        <v>66.666666666666671</v>
      </c>
    </row>
    <row r="63" spans="1:7" x14ac:dyDescent="0.55000000000000004">
      <c r="A63">
        <v>62</v>
      </c>
      <c r="B63">
        <v>15</v>
      </c>
      <c r="C63" t="s">
        <v>74</v>
      </c>
      <c r="D63" t="s">
        <v>3</v>
      </c>
      <c r="E63">
        <v>100</v>
      </c>
      <c r="F63" t="s">
        <v>91</v>
      </c>
      <c r="G63">
        <f>600/9</f>
        <v>66.666666666666671</v>
      </c>
    </row>
    <row r="64" spans="1:7" x14ac:dyDescent="0.55000000000000004">
      <c r="A64">
        <v>63</v>
      </c>
      <c r="B64">
        <v>16</v>
      </c>
      <c r="C64" t="s">
        <v>74</v>
      </c>
      <c r="D64" t="s">
        <v>3</v>
      </c>
      <c r="E64">
        <v>0</v>
      </c>
      <c r="F64" t="s">
        <v>51</v>
      </c>
      <c r="G64">
        <f>1400/17</f>
        <v>82.352941176470594</v>
      </c>
    </row>
    <row r="65" spans="1:7" x14ac:dyDescent="0.55000000000000004">
      <c r="A65">
        <v>64</v>
      </c>
      <c r="B65">
        <v>16</v>
      </c>
      <c r="C65" t="s">
        <v>74</v>
      </c>
      <c r="D65" t="s">
        <v>3</v>
      </c>
      <c r="E65">
        <v>100</v>
      </c>
      <c r="F65" t="s">
        <v>91</v>
      </c>
    </row>
    <row r="66" spans="1:7" x14ac:dyDescent="0.55000000000000004">
      <c r="A66">
        <v>65</v>
      </c>
      <c r="B66">
        <v>16</v>
      </c>
      <c r="C66" t="s">
        <v>74</v>
      </c>
      <c r="D66" t="s">
        <v>3</v>
      </c>
      <c r="E66">
        <v>100</v>
      </c>
      <c r="F66" t="s">
        <v>51</v>
      </c>
      <c r="G66">
        <f>600/9</f>
        <v>66.666666666666671</v>
      </c>
    </row>
    <row r="67" spans="1:7" x14ac:dyDescent="0.55000000000000004">
      <c r="A67">
        <v>66</v>
      </c>
      <c r="B67">
        <v>16</v>
      </c>
      <c r="C67" t="s">
        <v>74</v>
      </c>
      <c r="D67" t="s">
        <v>3</v>
      </c>
      <c r="E67">
        <v>100</v>
      </c>
      <c r="F67" t="s">
        <v>262</v>
      </c>
    </row>
    <row r="68" spans="1:7" x14ac:dyDescent="0.55000000000000004">
      <c r="A68">
        <v>67</v>
      </c>
      <c r="B68">
        <v>17</v>
      </c>
      <c r="C68" t="s">
        <v>74</v>
      </c>
      <c r="D68" t="s">
        <v>3</v>
      </c>
      <c r="E68">
        <v>50</v>
      </c>
      <c r="F68" t="s">
        <v>51</v>
      </c>
    </row>
    <row r="69" spans="1:7" x14ac:dyDescent="0.55000000000000004">
      <c r="A69">
        <v>68</v>
      </c>
      <c r="B69">
        <v>17</v>
      </c>
      <c r="C69" t="s">
        <v>74</v>
      </c>
      <c r="D69" t="s">
        <v>3</v>
      </c>
      <c r="E69">
        <v>50</v>
      </c>
      <c r="F69" t="s">
        <v>262</v>
      </c>
      <c r="G69">
        <f>300/9</f>
        <v>33.333333333333336</v>
      </c>
    </row>
    <row r="70" spans="1:7" x14ac:dyDescent="0.55000000000000004">
      <c r="A70">
        <v>69</v>
      </c>
      <c r="B70">
        <v>17</v>
      </c>
      <c r="C70" t="s">
        <v>74</v>
      </c>
      <c r="D70" t="s">
        <v>3</v>
      </c>
      <c r="E70">
        <v>50</v>
      </c>
      <c r="F70" t="s">
        <v>66</v>
      </c>
    </row>
    <row r="71" spans="1:7" x14ac:dyDescent="0.55000000000000004">
      <c r="A71">
        <v>70</v>
      </c>
      <c r="B71">
        <v>17</v>
      </c>
      <c r="C71" t="s">
        <v>74</v>
      </c>
      <c r="D71" t="s">
        <v>3</v>
      </c>
      <c r="E71">
        <v>50</v>
      </c>
      <c r="F71" t="s">
        <v>262</v>
      </c>
    </row>
    <row r="72" spans="1:7" x14ac:dyDescent="0.55000000000000004">
      <c r="A72">
        <v>71</v>
      </c>
      <c r="B72">
        <v>18</v>
      </c>
      <c r="C72" t="s">
        <v>74</v>
      </c>
      <c r="D72" t="s">
        <v>211</v>
      </c>
      <c r="E72">
        <v>0</v>
      </c>
      <c r="F72" t="s">
        <v>51</v>
      </c>
    </row>
    <row r="73" spans="1:7" x14ac:dyDescent="0.55000000000000004">
      <c r="A73">
        <v>72</v>
      </c>
      <c r="B73">
        <v>18</v>
      </c>
      <c r="C73" t="s">
        <v>74</v>
      </c>
      <c r="D73" t="s">
        <v>211</v>
      </c>
      <c r="E73">
        <v>0</v>
      </c>
      <c r="F73" t="s">
        <v>262</v>
      </c>
      <c r="G73">
        <f>900/13</f>
        <v>69.230769230769226</v>
      </c>
    </row>
    <row r="74" spans="1:7" x14ac:dyDescent="0.55000000000000004">
      <c r="A74">
        <v>73</v>
      </c>
      <c r="B74">
        <v>18</v>
      </c>
      <c r="C74" t="s">
        <v>74</v>
      </c>
      <c r="D74" t="s">
        <v>211</v>
      </c>
      <c r="E74">
        <v>0</v>
      </c>
      <c r="F74" t="s">
        <v>66</v>
      </c>
    </row>
    <row r="75" spans="1:7" x14ac:dyDescent="0.55000000000000004">
      <c r="A75">
        <v>74</v>
      </c>
      <c r="B75">
        <v>18</v>
      </c>
      <c r="C75" t="s">
        <v>74</v>
      </c>
      <c r="D75" t="s">
        <v>211</v>
      </c>
      <c r="E75">
        <v>0</v>
      </c>
      <c r="F75" t="s">
        <v>262</v>
      </c>
    </row>
    <row r="76" spans="1:7" x14ac:dyDescent="0.55000000000000004">
      <c r="A76">
        <v>75</v>
      </c>
      <c r="B76">
        <v>19</v>
      </c>
      <c r="C76" t="s">
        <v>74</v>
      </c>
      <c r="D76" t="s">
        <v>211</v>
      </c>
      <c r="E76">
        <v>100</v>
      </c>
      <c r="F76" t="s">
        <v>262</v>
      </c>
      <c r="G76">
        <f>900/13</f>
        <v>69.230769230769226</v>
      </c>
    </row>
    <row r="77" spans="1:7" x14ac:dyDescent="0.55000000000000004">
      <c r="A77">
        <v>76</v>
      </c>
      <c r="B77">
        <v>19</v>
      </c>
      <c r="C77" t="s">
        <v>74</v>
      </c>
      <c r="D77" t="s">
        <v>211</v>
      </c>
      <c r="E77">
        <v>0</v>
      </c>
      <c r="F77" t="s">
        <v>51</v>
      </c>
    </row>
    <row r="78" spans="1:7" x14ac:dyDescent="0.55000000000000004">
      <c r="A78">
        <v>77</v>
      </c>
      <c r="B78">
        <v>19</v>
      </c>
      <c r="C78" t="s">
        <v>74</v>
      </c>
      <c r="D78" t="s">
        <v>211</v>
      </c>
      <c r="E78">
        <v>100</v>
      </c>
      <c r="F78" t="s">
        <v>66</v>
      </c>
    </row>
    <row r="79" spans="1:7" x14ac:dyDescent="0.55000000000000004">
      <c r="A79">
        <v>78</v>
      </c>
      <c r="B79">
        <v>19</v>
      </c>
      <c r="C79" t="s">
        <v>74</v>
      </c>
      <c r="D79" t="s">
        <v>211</v>
      </c>
      <c r="E79">
        <v>100</v>
      </c>
      <c r="F79" t="s">
        <v>66</v>
      </c>
    </row>
    <row r="80" spans="1:7" x14ac:dyDescent="0.55000000000000004">
      <c r="A80">
        <v>79</v>
      </c>
      <c r="B80">
        <v>20</v>
      </c>
      <c r="C80" t="s">
        <v>74</v>
      </c>
      <c r="D80" t="s">
        <v>263</v>
      </c>
      <c r="E80">
        <v>100</v>
      </c>
      <c r="F80" t="s">
        <v>51</v>
      </c>
    </row>
    <row r="81" spans="1:7" x14ac:dyDescent="0.55000000000000004">
      <c r="A81">
        <v>80</v>
      </c>
      <c r="B81">
        <v>20</v>
      </c>
      <c r="C81" t="s">
        <v>74</v>
      </c>
      <c r="D81" t="s">
        <v>263</v>
      </c>
      <c r="E81">
        <v>100</v>
      </c>
      <c r="F81" t="s">
        <v>51</v>
      </c>
      <c r="G81">
        <f>500/10</f>
        <v>50</v>
      </c>
    </row>
    <row r="82" spans="1:7" x14ac:dyDescent="0.55000000000000004">
      <c r="A82">
        <v>81</v>
      </c>
      <c r="B82">
        <v>20</v>
      </c>
      <c r="C82" t="s">
        <v>74</v>
      </c>
      <c r="D82" t="s">
        <v>263</v>
      </c>
      <c r="E82">
        <v>100</v>
      </c>
      <c r="F82" t="s">
        <v>262</v>
      </c>
      <c r="G82">
        <f>500/10</f>
        <v>50</v>
      </c>
    </row>
    <row r="83" spans="1:7" x14ac:dyDescent="0.55000000000000004">
      <c r="A83">
        <v>82</v>
      </c>
      <c r="B83">
        <v>20</v>
      </c>
      <c r="C83" t="s">
        <v>74</v>
      </c>
      <c r="D83" t="s">
        <v>263</v>
      </c>
      <c r="E83">
        <v>100</v>
      </c>
      <c r="F83" t="s">
        <v>91</v>
      </c>
    </row>
    <row r="84" spans="1:7" x14ac:dyDescent="0.55000000000000004">
      <c r="A84">
        <v>83</v>
      </c>
      <c r="B84">
        <v>21</v>
      </c>
      <c r="C84" t="s">
        <v>74</v>
      </c>
      <c r="D84" t="s">
        <v>263</v>
      </c>
      <c r="E84">
        <v>100</v>
      </c>
      <c r="F84" t="s">
        <v>51</v>
      </c>
      <c r="G84">
        <f>800/13</f>
        <v>61.53846153846154</v>
      </c>
    </row>
    <row r="85" spans="1:7" x14ac:dyDescent="0.55000000000000004">
      <c r="A85">
        <v>84</v>
      </c>
      <c r="B85">
        <v>21</v>
      </c>
      <c r="C85" t="s">
        <v>74</v>
      </c>
      <c r="D85" t="s">
        <v>263</v>
      </c>
      <c r="E85">
        <v>100</v>
      </c>
      <c r="F85" t="s">
        <v>262</v>
      </c>
      <c r="G85">
        <f>800/13</f>
        <v>61.53846153846154</v>
      </c>
    </row>
    <row r="86" spans="1:7" x14ac:dyDescent="0.55000000000000004">
      <c r="A86">
        <v>85</v>
      </c>
      <c r="B86">
        <v>21</v>
      </c>
      <c r="C86" t="s">
        <v>74</v>
      </c>
      <c r="D86" t="s">
        <v>263</v>
      </c>
      <c r="E86">
        <v>0</v>
      </c>
      <c r="F86" t="s">
        <v>51</v>
      </c>
      <c r="G86">
        <f>500/10</f>
        <v>50</v>
      </c>
    </row>
    <row r="87" spans="1:7" x14ac:dyDescent="0.55000000000000004">
      <c r="A87">
        <v>86</v>
      </c>
      <c r="B87">
        <v>21</v>
      </c>
      <c r="C87" t="s">
        <v>74</v>
      </c>
      <c r="D87" t="s">
        <v>263</v>
      </c>
      <c r="E87">
        <v>0</v>
      </c>
      <c r="F87" t="s">
        <v>51</v>
      </c>
    </row>
    <row r="88" spans="1:7" x14ac:dyDescent="0.55000000000000004">
      <c r="A88">
        <v>87</v>
      </c>
      <c r="B88">
        <v>22</v>
      </c>
      <c r="C88" t="s">
        <v>74</v>
      </c>
      <c r="D88" t="s">
        <v>263</v>
      </c>
      <c r="E88">
        <v>0</v>
      </c>
      <c r="F88" t="s">
        <v>66</v>
      </c>
    </row>
    <row r="89" spans="1:7" x14ac:dyDescent="0.55000000000000004">
      <c r="A89">
        <v>88</v>
      </c>
      <c r="B89">
        <v>22</v>
      </c>
      <c r="C89" t="s">
        <v>74</v>
      </c>
      <c r="D89" t="s">
        <v>263</v>
      </c>
      <c r="E89">
        <v>0</v>
      </c>
      <c r="F89" t="s">
        <v>66</v>
      </c>
    </row>
    <row r="90" spans="1:7" x14ac:dyDescent="0.55000000000000004">
      <c r="A90">
        <v>89</v>
      </c>
      <c r="B90">
        <v>22</v>
      </c>
      <c r="C90" t="s">
        <v>74</v>
      </c>
      <c r="D90" t="s">
        <v>263</v>
      </c>
      <c r="E90">
        <v>0</v>
      </c>
      <c r="F90" t="s">
        <v>66</v>
      </c>
    </row>
    <row r="91" spans="1:7" x14ac:dyDescent="0.55000000000000004">
      <c r="A91">
        <v>90</v>
      </c>
      <c r="B91">
        <v>23</v>
      </c>
      <c r="C91" t="s">
        <v>74</v>
      </c>
      <c r="D91" t="s">
        <v>263</v>
      </c>
      <c r="E91">
        <v>0</v>
      </c>
      <c r="F91" t="s">
        <v>51</v>
      </c>
    </row>
    <row r="92" spans="1:7" x14ac:dyDescent="0.55000000000000004">
      <c r="A92">
        <v>91</v>
      </c>
      <c r="B92">
        <v>23</v>
      </c>
      <c r="C92" t="s">
        <v>74</v>
      </c>
      <c r="D92" t="s">
        <v>263</v>
      </c>
      <c r="E92">
        <v>0</v>
      </c>
      <c r="F92" t="s">
        <v>51</v>
      </c>
      <c r="G92">
        <f>800/13</f>
        <v>61.53846153846154</v>
      </c>
    </row>
    <row r="93" spans="1:7" x14ac:dyDescent="0.55000000000000004">
      <c r="A93">
        <v>92</v>
      </c>
      <c r="B93">
        <v>23</v>
      </c>
      <c r="C93" t="s">
        <v>74</v>
      </c>
      <c r="D93" t="s">
        <v>263</v>
      </c>
      <c r="E93">
        <v>0</v>
      </c>
      <c r="F93" t="s">
        <v>51</v>
      </c>
      <c r="G93">
        <f>800/13</f>
        <v>61.53846153846154</v>
      </c>
    </row>
    <row r="94" spans="1:7" x14ac:dyDescent="0.55000000000000004">
      <c r="A94">
        <v>93</v>
      </c>
      <c r="B94">
        <v>23</v>
      </c>
      <c r="C94" t="s">
        <v>74</v>
      </c>
      <c r="D94" t="s">
        <v>263</v>
      </c>
      <c r="E94">
        <v>0</v>
      </c>
      <c r="F94" t="s">
        <v>91</v>
      </c>
      <c r="G94">
        <f>800/13</f>
        <v>61.53846153846154</v>
      </c>
    </row>
    <row r="95" spans="1:7" x14ac:dyDescent="0.55000000000000004">
      <c r="A95">
        <v>94</v>
      </c>
      <c r="B95">
        <v>24</v>
      </c>
      <c r="C95" t="s">
        <v>74</v>
      </c>
      <c r="D95" t="s">
        <v>263</v>
      </c>
      <c r="E95">
        <v>0</v>
      </c>
      <c r="F95" t="s">
        <v>51</v>
      </c>
      <c r="G95">
        <f>800/13</f>
        <v>61.53846153846154</v>
      </c>
    </row>
    <row r="96" spans="1:7" x14ac:dyDescent="0.55000000000000004">
      <c r="A96">
        <v>95</v>
      </c>
      <c r="B96">
        <v>24</v>
      </c>
      <c r="C96" t="s">
        <v>74</v>
      </c>
      <c r="D96" t="s">
        <v>263</v>
      </c>
      <c r="E96">
        <v>50</v>
      </c>
      <c r="F96" t="s">
        <v>51</v>
      </c>
    </row>
    <row r="97" spans="1:7" x14ac:dyDescent="0.55000000000000004">
      <c r="A97">
        <v>96</v>
      </c>
      <c r="B97">
        <v>24</v>
      </c>
      <c r="C97" t="s">
        <v>74</v>
      </c>
      <c r="D97" t="s">
        <v>263</v>
      </c>
      <c r="E97">
        <v>50</v>
      </c>
      <c r="F97" t="s">
        <v>51</v>
      </c>
      <c r="G97">
        <f>1000/13</f>
        <v>76.92307692307692</v>
      </c>
    </row>
    <row r="98" spans="1:7" x14ac:dyDescent="0.55000000000000004">
      <c r="A98">
        <v>97</v>
      </c>
      <c r="B98">
        <v>24</v>
      </c>
      <c r="C98" t="s">
        <v>74</v>
      </c>
      <c r="D98" t="s">
        <v>263</v>
      </c>
      <c r="E98">
        <v>50</v>
      </c>
      <c r="F98" t="s">
        <v>91</v>
      </c>
      <c r="G98">
        <f>1000/13</f>
        <v>76.92307692307692</v>
      </c>
    </row>
    <row r="99" spans="1:7" x14ac:dyDescent="0.55000000000000004">
      <c r="A99">
        <v>98</v>
      </c>
      <c r="B99">
        <v>25</v>
      </c>
      <c r="C99" t="s">
        <v>74</v>
      </c>
      <c r="D99" t="s">
        <v>263</v>
      </c>
      <c r="E99">
        <v>50</v>
      </c>
      <c r="F99" t="s">
        <v>262</v>
      </c>
    </row>
    <row r="100" spans="1:7" x14ac:dyDescent="0.55000000000000004">
      <c r="A100">
        <v>99</v>
      </c>
      <c r="B100">
        <v>25</v>
      </c>
      <c r="C100" t="s">
        <v>74</v>
      </c>
      <c r="D100" t="s">
        <v>263</v>
      </c>
      <c r="E100">
        <v>100</v>
      </c>
      <c r="F100" t="s">
        <v>262</v>
      </c>
    </row>
    <row r="101" spans="1:7" x14ac:dyDescent="0.55000000000000004">
      <c r="A101">
        <v>100</v>
      </c>
      <c r="B101">
        <v>25</v>
      </c>
      <c r="C101" t="s">
        <v>74</v>
      </c>
      <c r="D101" t="s">
        <v>263</v>
      </c>
      <c r="E101">
        <v>100</v>
      </c>
      <c r="F101" t="s">
        <v>66</v>
      </c>
    </row>
    <row r="102" spans="1:7" x14ac:dyDescent="0.55000000000000004">
      <c r="A102">
        <v>101</v>
      </c>
      <c r="B102">
        <v>26</v>
      </c>
      <c r="C102" t="s">
        <v>74</v>
      </c>
      <c r="D102" t="s">
        <v>263</v>
      </c>
      <c r="E102">
        <v>50</v>
      </c>
      <c r="F102" t="s">
        <v>51</v>
      </c>
    </row>
    <row r="103" spans="1:7" x14ac:dyDescent="0.55000000000000004">
      <c r="A103">
        <v>102</v>
      </c>
      <c r="B103">
        <v>26</v>
      </c>
      <c r="C103" t="s">
        <v>74</v>
      </c>
      <c r="D103" t="s">
        <v>263</v>
      </c>
      <c r="E103">
        <v>50</v>
      </c>
      <c r="F103" t="s">
        <v>51</v>
      </c>
      <c r="G103">
        <f>1000/13</f>
        <v>76.92307692307692</v>
      </c>
    </row>
    <row r="104" spans="1:7" x14ac:dyDescent="0.55000000000000004">
      <c r="A104">
        <v>103</v>
      </c>
      <c r="B104">
        <v>26</v>
      </c>
      <c r="C104" t="s">
        <v>74</v>
      </c>
      <c r="D104" t="s">
        <v>263</v>
      </c>
      <c r="E104">
        <v>50</v>
      </c>
      <c r="F104" t="s">
        <v>51</v>
      </c>
      <c r="G104">
        <f>1000/13</f>
        <v>76.92307692307692</v>
      </c>
    </row>
    <row r="105" spans="1:7" x14ac:dyDescent="0.55000000000000004">
      <c r="A105">
        <v>104</v>
      </c>
      <c r="B105">
        <v>26</v>
      </c>
      <c r="C105" t="s">
        <v>74</v>
      </c>
      <c r="D105" t="s">
        <v>263</v>
      </c>
      <c r="E105">
        <v>50</v>
      </c>
      <c r="F105" t="s">
        <v>91</v>
      </c>
      <c r="G105">
        <f>1000/13</f>
        <v>76.92307692307692</v>
      </c>
    </row>
    <row r="106" spans="1:7" x14ac:dyDescent="0.55000000000000004">
      <c r="A106">
        <v>105</v>
      </c>
      <c r="B106">
        <v>27</v>
      </c>
      <c r="C106" t="s">
        <v>74</v>
      </c>
      <c r="D106" t="s">
        <v>211</v>
      </c>
      <c r="E106">
        <v>0</v>
      </c>
      <c r="F106" t="s">
        <v>51</v>
      </c>
      <c r="G106">
        <f>900/13</f>
        <v>69.230769230769226</v>
      </c>
    </row>
    <row r="107" spans="1:7" x14ac:dyDescent="0.55000000000000004">
      <c r="A107">
        <v>106</v>
      </c>
      <c r="B107">
        <v>27</v>
      </c>
      <c r="C107" t="s">
        <v>74</v>
      </c>
      <c r="D107" t="s">
        <v>211</v>
      </c>
      <c r="E107">
        <v>100</v>
      </c>
      <c r="F107" t="s">
        <v>51</v>
      </c>
      <c r="G107">
        <f>600/10</f>
        <v>60</v>
      </c>
    </row>
    <row r="108" spans="1:7" x14ac:dyDescent="0.55000000000000004">
      <c r="A108">
        <v>107</v>
      </c>
      <c r="B108">
        <v>27</v>
      </c>
      <c r="C108" t="s">
        <v>74</v>
      </c>
      <c r="D108" t="s">
        <v>211</v>
      </c>
      <c r="E108">
        <v>100</v>
      </c>
      <c r="F108" t="s">
        <v>51</v>
      </c>
      <c r="G108">
        <f>600/10</f>
        <v>60</v>
      </c>
    </row>
    <row r="109" spans="1:7" x14ac:dyDescent="0.55000000000000004">
      <c r="A109">
        <v>108</v>
      </c>
      <c r="B109">
        <v>27</v>
      </c>
      <c r="C109" t="s">
        <v>74</v>
      </c>
      <c r="D109" t="s">
        <v>211</v>
      </c>
      <c r="E109">
        <v>100</v>
      </c>
      <c r="F109" t="s">
        <v>51</v>
      </c>
      <c r="G109">
        <f>600/10</f>
        <v>60</v>
      </c>
    </row>
    <row r="110" spans="1:7" x14ac:dyDescent="0.55000000000000004">
      <c r="A110">
        <v>109</v>
      </c>
      <c r="B110">
        <v>28</v>
      </c>
      <c r="C110" t="s">
        <v>74</v>
      </c>
      <c r="D110" t="s">
        <v>211</v>
      </c>
      <c r="E110">
        <v>50</v>
      </c>
      <c r="F110" t="s">
        <v>181</v>
      </c>
    </row>
    <row r="111" spans="1:7" x14ac:dyDescent="0.55000000000000004">
      <c r="A111">
        <v>110</v>
      </c>
      <c r="B111">
        <v>28</v>
      </c>
      <c r="C111" t="s">
        <v>74</v>
      </c>
      <c r="D111" t="s">
        <v>211</v>
      </c>
      <c r="E111">
        <v>50</v>
      </c>
      <c r="F111" t="s">
        <v>181</v>
      </c>
      <c r="G111">
        <f>400/6</f>
        <v>66.666666666666671</v>
      </c>
    </row>
    <row r="112" spans="1:7" x14ac:dyDescent="0.55000000000000004">
      <c r="A112">
        <v>111</v>
      </c>
      <c r="B112">
        <v>28</v>
      </c>
      <c r="C112" t="s">
        <v>74</v>
      </c>
      <c r="D112" t="s">
        <v>211</v>
      </c>
      <c r="E112">
        <v>50</v>
      </c>
      <c r="F112" t="s">
        <v>371</v>
      </c>
      <c r="G112">
        <f>400/6</f>
        <v>66.666666666666671</v>
      </c>
    </row>
    <row r="113" spans="1:7" x14ac:dyDescent="0.55000000000000004">
      <c r="A113">
        <v>112</v>
      </c>
      <c r="B113">
        <v>28</v>
      </c>
      <c r="C113" t="s">
        <v>74</v>
      </c>
      <c r="D113" t="s">
        <v>211</v>
      </c>
      <c r="E113">
        <v>50</v>
      </c>
      <c r="F113" t="s">
        <v>181</v>
      </c>
      <c r="G113">
        <f>400/6</f>
        <v>66.666666666666671</v>
      </c>
    </row>
    <row r="114" spans="1:7" x14ac:dyDescent="0.55000000000000004">
      <c r="A114">
        <v>113</v>
      </c>
      <c r="B114">
        <v>28</v>
      </c>
      <c r="C114" t="s">
        <v>74</v>
      </c>
      <c r="D114" t="s">
        <v>211</v>
      </c>
      <c r="E114">
        <v>50</v>
      </c>
      <c r="F114" t="s">
        <v>51</v>
      </c>
      <c r="G114">
        <f>400/6</f>
        <v>66.666666666666671</v>
      </c>
    </row>
    <row r="115" spans="1:7" x14ac:dyDescent="0.55000000000000004">
      <c r="A115">
        <v>114</v>
      </c>
      <c r="B115">
        <v>29</v>
      </c>
      <c r="C115" t="s">
        <v>74</v>
      </c>
      <c r="D115" t="s">
        <v>211</v>
      </c>
      <c r="E115">
        <v>0</v>
      </c>
      <c r="F115" t="s">
        <v>51</v>
      </c>
      <c r="G115">
        <f>900/13</f>
        <v>69.230769230769226</v>
      </c>
    </row>
    <row r="116" spans="1:7" x14ac:dyDescent="0.55000000000000004">
      <c r="A116">
        <v>115</v>
      </c>
      <c r="B116">
        <v>29</v>
      </c>
      <c r="C116" t="s">
        <v>74</v>
      </c>
      <c r="D116" t="s">
        <v>211</v>
      </c>
      <c r="E116">
        <v>0</v>
      </c>
      <c r="F116" t="s">
        <v>262</v>
      </c>
      <c r="G116">
        <f>900/13</f>
        <v>69.230769230769226</v>
      </c>
    </row>
    <row r="117" spans="1:7" x14ac:dyDescent="0.55000000000000004">
      <c r="A117">
        <v>116</v>
      </c>
      <c r="B117">
        <v>29</v>
      </c>
      <c r="C117" t="s">
        <v>74</v>
      </c>
      <c r="D117" t="s">
        <v>211</v>
      </c>
      <c r="E117">
        <v>0</v>
      </c>
      <c r="F117" t="s">
        <v>51</v>
      </c>
      <c r="G117">
        <f>900/13</f>
        <v>69.230769230769226</v>
      </c>
    </row>
    <row r="118" spans="1:7" x14ac:dyDescent="0.55000000000000004">
      <c r="A118">
        <v>117</v>
      </c>
      <c r="B118">
        <v>29</v>
      </c>
      <c r="C118" t="s">
        <v>74</v>
      </c>
      <c r="D118" t="s">
        <v>211</v>
      </c>
      <c r="E118">
        <v>0</v>
      </c>
      <c r="F118" t="s">
        <v>51</v>
      </c>
      <c r="G118">
        <f>900/13</f>
        <v>69.230769230769226</v>
      </c>
    </row>
    <row r="119" spans="1:7" x14ac:dyDescent="0.55000000000000004">
      <c r="A119">
        <v>118</v>
      </c>
      <c r="B119">
        <v>29</v>
      </c>
      <c r="C119" t="s">
        <v>74</v>
      </c>
      <c r="D119" t="s">
        <v>211</v>
      </c>
      <c r="E119">
        <v>0</v>
      </c>
      <c r="F119" t="s">
        <v>51</v>
      </c>
    </row>
    <row r="120" spans="1:7" x14ac:dyDescent="0.55000000000000004">
      <c r="A120">
        <v>119</v>
      </c>
      <c r="B120">
        <v>30</v>
      </c>
      <c r="C120" t="s">
        <v>74</v>
      </c>
      <c r="D120" t="s">
        <v>314</v>
      </c>
      <c r="E120">
        <v>0</v>
      </c>
      <c r="F120" t="s">
        <v>51</v>
      </c>
      <c r="G120">
        <f>900/10</f>
        <v>90</v>
      </c>
    </row>
    <row r="121" spans="1:7" x14ac:dyDescent="0.55000000000000004">
      <c r="A121">
        <v>120</v>
      </c>
      <c r="B121">
        <v>30</v>
      </c>
      <c r="C121" t="s">
        <v>74</v>
      </c>
      <c r="D121" t="s">
        <v>314</v>
      </c>
      <c r="E121">
        <v>50</v>
      </c>
      <c r="F121" t="s">
        <v>51</v>
      </c>
      <c r="G121">
        <f>1000/11</f>
        <v>90.909090909090907</v>
      </c>
    </row>
    <row r="122" spans="1:7" x14ac:dyDescent="0.55000000000000004">
      <c r="A122">
        <v>121</v>
      </c>
      <c r="B122">
        <v>30</v>
      </c>
      <c r="C122" t="s">
        <v>74</v>
      </c>
      <c r="D122" t="s">
        <v>314</v>
      </c>
      <c r="E122">
        <v>100</v>
      </c>
      <c r="F122" t="s">
        <v>51</v>
      </c>
      <c r="G122">
        <f>1000/11</f>
        <v>90.909090909090907</v>
      </c>
    </row>
    <row r="123" spans="1:7" x14ac:dyDescent="0.55000000000000004">
      <c r="A123">
        <v>122</v>
      </c>
      <c r="B123">
        <v>30</v>
      </c>
      <c r="C123" t="s">
        <v>74</v>
      </c>
      <c r="D123" t="s">
        <v>314</v>
      </c>
      <c r="E123">
        <v>100</v>
      </c>
      <c r="F123" t="s">
        <v>51</v>
      </c>
      <c r="G123">
        <f>800/14</f>
        <v>57.142857142857146</v>
      </c>
    </row>
    <row r="124" spans="1:7" x14ac:dyDescent="0.55000000000000004">
      <c r="A124">
        <v>123</v>
      </c>
      <c r="B124">
        <v>30</v>
      </c>
      <c r="C124" t="s">
        <v>74</v>
      </c>
      <c r="D124" t="s">
        <v>314</v>
      </c>
      <c r="E124">
        <v>50</v>
      </c>
      <c r="F124" t="s">
        <v>51</v>
      </c>
      <c r="G124">
        <f>800/14</f>
        <v>57.142857142857146</v>
      </c>
    </row>
    <row r="125" spans="1:7" x14ac:dyDescent="0.55000000000000004">
      <c r="A125">
        <v>124</v>
      </c>
      <c r="B125">
        <v>31</v>
      </c>
      <c r="C125" t="s">
        <v>74</v>
      </c>
      <c r="D125" t="s">
        <v>314</v>
      </c>
      <c r="E125">
        <v>50</v>
      </c>
      <c r="F125" t="s">
        <v>51</v>
      </c>
      <c r="G125">
        <f>1000/11</f>
        <v>90.909090909090907</v>
      </c>
    </row>
    <row r="126" spans="1:7" x14ac:dyDescent="0.55000000000000004">
      <c r="A126">
        <v>125</v>
      </c>
      <c r="B126">
        <v>31</v>
      </c>
      <c r="C126" t="s">
        <v>74</v>
      </c>
      <c r="D126" t="s">
        <v>314</v>
      </c>
      <c r="E126">
        <v>50</v>
      </c>
      <c r="F126" t="s">
        <v>51</v>
      </c>
      <c r="G126">
        <f>1000/11</f>
        <v>90.909090909090907</v>
      </c>
    </row>
    <row r="127" spans="1:7" x14ac:dyDescent="0.55000000000000004">
      <c r="A127">
        <v>126</v>
      </c>
      <c r="B127">
        <v>31</v>
      </c>
      <c r="C127" t="s">
        <v>74</v>
      </c>
      <c r="D127" t="s">
        <v>314</v>
      </c>
      <c r="E127">
        <v>100</v>
      </c>
      <c r="F127" t="s">
        <v>51</v>
      </c>
      <c r="G127">
        <f>800/14</f>
        <v>57.142857142857146</v>
      </c>
    </row>
    <row r="128" spans="1:7" x14ac:dyDescent="0.55000000000000004">
      <c r="A128">
        <v>127</v>
      </c>
      <c r="B128">
        <v>31</v>
      </c>
      <c r="C128" t="s">
        <v>74</v>
      </c>
      <c r="D128" t="s">
        <v>314</v>
      </c>
      <c r="E128">
        <v>100</v>
      </c>
      <c r="F128" t="s">
        <v>51</v>
      </c>
      <c r="G128">
        <f>800/14</f>
        <v>57.142857142857146</v>
      </c>
    </row>
    <row r="129" spans="1:7" x14ac:dyDescent="0.55000000000000004">
      <c r="A129">
        <v>128</v>
      </c>
      <c r="B129">
        <v>32</v>
      </c>
      <c r="C129" t="s">
        <v>74</v>
      </c>
      <c r="D129" t="s">
        <v>211</v>
      </c>
      <c r="E129">
        <v>100</v>
      </c>
      <c r="F129" t="s">
        <v>51</v>
      </c>
    </row>
    <row r="130" spans="1:7" x14ac:dyDescent="0.55000000000000004">
      <c r="A130">
        <v>129</v>
      </c>
      <c r="B130">
        <v>32</v>
      </c>
      <c r="C130" t="s">
        <v>74</v>
      </c>
      <c r="D130" t="s">
        <v>211</v>
      </c>
      <c r="E130">
        <v>100</v>
      </c>
      <c r="F130" t="s">
        <v>51</v>
      </c>
    </row>
    <row r="131" spans="1:7" x14ac:dyDescent="0.55000000000000004">
      <c r="A131">
        <v>130</v>
      </c>
      <c r="B131">
        <v>32</v>
      </c>
      <c r="C131" t="s">
        <v>74</v>
      </c>
      <c r="D131" t="s">
        <v>211</v>
      </c>
      <c r="E131">
        <v>100</v>
      </c>
      <c r="F131" t="s">
        <v>91</v>
      </c>
      <c r="G131">
        <f>600/10</f>
        <v>60</v>
      </c>
    </row>
    <row r="132" spans="1:7" x14ac:dyDescent="0.55000000000000004">
      <c r="A132">
        <v>131</v>
      </c>
      <c r="B132">
        <v>32</v>
      </c>
      <c r="C132" t="s">
        <v>74</v>
      </c>
      <c r="D132" t="s">
        <v>211</v>
      </c>
      <c r="E132">
        <v>50</v>
      </c>
      <c r="F132" t="s">
        <v>91</v>
      </c>
      <c r="G132">
        <f>600/10</f>
        <v>60</v>
      </c>
    </row>
    <row r="133" spans="1:7" x14ac:dyDescent="0.55000000000000004">
      <c r="A133">
        <v>132</v>
      </c>
      <c r="B133">
        <v>33</v>
      </c>
      <c r="C133" t="s">
        <v>74</v>
      </c>
      <c r="D133" t="s">
        <v>314</v>
      </c>
      <c r="E133">
        <v>50</v>
      </c>
      <c r="F133" t="s">
        <v>51</v>
      </c>
      <c r="G133">
        <f>1000/11</f>
        <v>90.909090909090907</v>
      </c>
    </row>
    <row r="134" spans="1:7" x14ac:dyDescent="0.55000000000000004">
      <c r="A134">
        <v>133</v>
      </c>
      <c r="B134">
        <v>33</v>
      </c>
      <c r="C134" t="s">
        <v>74</v>
      </c>
      <c r="D134" t="s">
        <v>314</v>
      </c>
      <c r="E134">
        <v>100</v>
      </c>
      <c r="F134" t="s">
        <v>262</v>
      </c>
    </row>
    <row r="135" spans="1:7" x14ac:dyDescent="0.55000000000000004">
      <c r="A135">
        <v>134</v>
      </c>
      <c r="B135">
        <v>33</v>
      </c>
      <c r="C135" t="s">
        <v>74</v>
      </c>
      <c r="D135" t="s">
        <v>314</v>
      </c>
      <c r="E135">
        <v>100</v>
      </c>
      <c r="F135" t="s">
        <v>91</v>
      </c>
    </row>
  </sheetData>
  <sortState ref="A2:F136">
    <sortCondition ref="A2:A13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FB7C-DC51-4A23-BB2A-F47E89ED9D5C}">
  <dimension ref="A1:I421"/>
  <sheetViews>
    <sheetView workbookViewId="0">
      <selection activeCell="K10" sqref="K10"/>
    </sheetView>
  </sheetViews>
  <sheetFormatPr defaultRowHeight="14.4" x14ac:dyDescent="0.55000000000000004"/>
  <cols>
    <col min="5" max="5" width="14.62890625" customWidth="1"/>
    <col min="6" max="6" width="12.68359375" customWidth="1"/>
    <col min="8" max="8" width="10.26171875" customWidth="1"/>
  </cols>
  <sheetData>
    <row r="1" spans="1:9" x14ac:dyDescent="0.55000000000000004">
      <c r="A1" t="s">
        <v>522</v>
      </c>
      <c r="B1" t="s">
        <v>51</v>
      </c>
      <c r="C1" t="s">
        <v>262</v>
      </c>
      <c r="D1" t="s">
        <v>523</v>
      </c>
      <c r="E1" t="s">
        <v>371</v>
      </c>
      <c r="F1" t="s">
        <v>524</v>
      </c>
      <c r="G1" t="s">
        <v>525</v>
      </c>
      <c r="H1" t="s">
        <v>527</v>
      </c>
      <c r="I1" t="s">
        <v>526</v>
      </c>
    </row>
    <row r="2" spans="1:9" x14ac:dyDescent="0.55000000000000004">
      <c r="A2">
        <v>1</v>
      </c>
      <c r="B2">
        <v>1</v>
      </c>
      <c r="C2">
        <v>0</v>
      </c>
      <c r="D2">
        <v>0</v>
      </c>
      <c r="E2" s="1">
        <v>0</v>
      </c>
      <c r="F2" s="1" t="s">
        <v>263</v>
      </c>
      <c r="G2" t="s">
        <v>528</v>
      </c>
      <c r="H2" s="1" t="s">
        <v>27</v>
      </c>
      <c r="I2" s="1">
        <v>50</v>
      </c>
    </row>
    <row r="3" spans="1:9" x14ac:dyDescent="0.55000000000000004">
      <c r="A3">
        <v>1</v>
      </c>
      <c r="B3">
        <v>0</v>
      </c>
      <c r="C3">
        <v>0</v>
      </c>
      <c r="D3">
        <v>1</v>
      </c>
      <c r="E3" s="1">
        <v>0</v>
      </c>
      <c r="F3" s="1" t="s">
        <v>263</v>
      </c>
      <c r="G3" t="s">
        <v>528</v>
      </c>
      <c r="H3" s="1" t="s">
        <v>27</v>
      </c>
      <c r="I3" s="1">
        <v>50</v>
      </c>
    </row>
    <row r="4" spans="1:9" x14ac:dyDescent="0.55000000000000004">
      <c r="A4">
        <v>1</v>
      </c>
      <c r="B4">
        <v>0</v>
      </c>
      <c r="C4">
        <v>0</v>
      </c>
      <c r="D4">
        <v>0</v>
      </c>
      <c r="E4" s="1">
        <v>1</v>
      </c>
      <c r="F4" s="1" t="s">
        <v>263</v>
      </c>
      <c r="G4" t="s">
        <v>528</v>
      </c>
      <c r="H4" s="1" t="s">
        <v>27</v>
      </c>
      <c r="I4" s="1">
        <v>50</v>
      </c>
    </row>
    <row r="5" spans="1:9" x14ac:dyDescent="0.55000000000000004">
      <c r="A5">
        <v>1</v>
      </c>
      <c r="B5">
        <v>0</v>
      </c>
      <c r="C5">
        <v>0</v>
      </c>
      <c r="D5">
        <v>0</v>
      </c>
      <c r="E5" s="1">
        <v>1</v>
      </c>
      <c r="F5" s="1" t="s">
        <v>263</v>
      </c>
      <c r="G5" t="s">
        <v>528</v>
      </c>
      <c r="H5" s="1" t="s">
        <v>32</v>
      </c>
      <c r="I5" s="1">
        <v>100</v>
      </c>
    </row>
    <row r="6" spans="1:9" x14ac:dyDescent="0.55000000000000004">
      <c r="A6">
        <v>1</v>
      </c>
      <c r="B6">
        <v>1</v>
      </c>
      <c r="C6">
        <v>0</v>
      </c>
      <c r="D6">
        <v>0</v>
      </c>
      <c r="E6" s="1">
        <v>0</v>
      </c>
      <c r="F6" s="1" t="s">
        <v>263</v>
      </c>
      <c r="G6" t="s">
        <v>528</v>
      </c>
      <c r="H6" s="1" t="s">
        <v>32</v>
      </c>
      <c r="I6" s="1">
        <v>100</v>
      </c>
    </row>
    <row r="7" spans="1:9" x14ac:dyDescent="0.55000000000000004">
      <c r="A7">
        <v>2</v>
      </c>
      <c r="B7">
        <v>0</v>
      </c>
      <c r="C7">
        <v>0</v>
      </c>
      <c r="D7" s="1">
        <v>1</v>
      </c>
      <c r="E7" s="1">
        <v>0</v>
      </c>
      <c r="F7" s="1" t="s">
        <v>263</v>
      </c>
      <c r="G7" t="s">
        <v>528</v>
      </c>
      <c r="H7" s="1" t="s">
        <v>27</v>
      </c>
      <c r="I7" s="1">
        <v>100</v>
      </c>
    </row>
    <row r="8" spans="1:9" x14ac:dyDescent="0.55000000000000004">
      <c r="A8">
        <v>2</v>
      </c>
      <c r="B8" s="1">
        <v>0</v>
      </c>
      <c r="C8" s="1">
        <v>0</v>
      </c>
      <c r="D8" s="1">
        <v>1</v>
      </c>
      <c r="E8" s="1">
        <v>0</v>
      </c>
      <c r="F8" s="1" t="s">
        <v>263</v>
      </c>
      <c r="G8" s="1" t="s">
        <v>528</v>
      </c>
      <c r="H8" s="1" t="s">
        <v>27</v>
      </c>
      <c r="I8" s="1">
        <v>100</v>
      </c>
    </row>
    <row r="9" spans="1:9" x14ac:dyDescent="0.55000000000000004">
      <c r="A9">
        <v>2</v>
      </c>
      <c r="B9" s="1">
        <v>0</v>
      </c>
      <c r="C9" s="1">
        <v>1</v>
      </c>
      <c r="D9" s="1">
        <v>0</v>
      </c>
      <c r="E9" s="1">
        <v>0</v>
      </c>
      <c r="F9" s="1" t="s">
        <v>263</v>
      </c>
      <c r="G9" s="1" t="s">
        <v>528</v>
      </c>
      <c r="H9" s="1" t="s">
        <v>27</v>
      </c>
      <c r="I9" s="1">
        <v>100</v>
      </c>
    </row>
    <row r="10" spans="1:9" x14ac:dyDescent="0.55000000000000004">
      <c r="A10">
        <v>2</v>
      </c>
      <c r="B10" s="1">
        <v>0</v>
      </c>
      <c r="C10" s="1">
        <v>0</v>
      </c>
      <c r="D10" s="1">
        <v>1</v>
      </c>
      <c r="E10" s="1">
        <v>0</v>
      </c>
      <c r="F10" s="1" t="s">
        <v>263</v>
      </c>
      <c r="G10" s="1" t="s">
        <v>528</v>
      </c>
      <c r="H10" s="1" t="s">
        <v>27</v>
      </c>
      <c r="I10" s="1">
        <v>50</v>
      </c>
    </row>
    <row r="11" spans="1:9" x14ac:dyDescent="0.55000000000000004">
      <c r="A11">
        <v>3</v>
      </c>
      <c r="B11" s="1">
        <v>0</v>
      </c>
      <c r="C11" s="1">
        <v>1</v>
      </c>
      <c r="D11" s="1">
        <v>0</v>
      </c>
      <c r="E11" s="1">
        <v>0</v>
      </c>
      <c r="F11" s="1" t="s">
        <v>263</v>
      </c>
      <c r="G11" s="1" t="s">
        <v>528</v>
      </c>
      <c r="H11" s="1" t="s">
        <v>32</v>
      </c>
      <c r="I11" s="1">
        <v>50</v>
      </c>
    </row>
    <row r="12" spans="1:9" x14ac:dyDescent="0.55000000000000004">
      <c r="A12">
        <v>3</v>
      </c>
      <c r="B12" s="1">
        <v>1</v>
      </c>
      <c r="C12" s="1">
        <v>0</v>
      </c>
      <c r="D12" s="1">
        <v>0</v>
      </c>
      <c r="E12" s="1">
        <v>0</v>
      </c>
      <c r="F12" s="1" t="s">
        <v>263</v>
      </c>
      <c r="G12" s="1" t="s">
        <v>528</v>
      </c>
      <c r="H12" s="1" t="s">
        <v>32</v>
      </c>
      <c r="I12" s="1">
        <v>50</v>
      </c>
    </row>
    <row r="13" spans="1:9" x14ac:dyDescent="0.55000000000000004">
      <c r="A13">
        <v>3</v>
      </c>
      <c r="B13" s="1">
        <v>0</v>
      </c>
      <c r="C13" s="1">
        <v>1</v>
      </c>
      <c r="D13" s="1">
        <v>0</v>
      </c>
      <c r="E13" s="1">
        <v>0</v>
      </c>
      <c r="F13" s="1" t="s">
        <v>263</v>
      </c>
      <c r="G13" s="1" t="s">
        <v>528</v>
      </c>
      <c r="H13" s="1" t="s">
        <v>32</v>
      </c>
      <c r="I13" s="1">
        <v>50</v>
      </c>
    </row>
    <row r="14" spans="1:9" x14ac:dyDescent="0.55000000000000004">
      <c r="A14">
        <v>3</v>
      </c>
      <c r="B14" s="1">
        <v>1</v>
      </c>
      <c r="C14" s="1">
        <v>0</v>
      </c>
      <c r="D14" s="1">
        <v>0</v>
      </c>
      <c r="E14" s="1">
        <v>0</v>
      </c>
      <c r="F14" s="1" t="s">
        <v>263</v>
      </c>
      <c r="G14" t="s">
        <v>528</v>
      </c>
      <c r="H14" s="1" t="s">
        <v>27</v>
      </c>
      <c r="I14" s="1">
        <v>100</v>
      </c>
    </row>
    <row r="15" spans="1:9" x14ac:dyDescent="0.55000000000000004">
      <c r="A15">
        <v>3</v>
      </c>
      <c r="B15" s="1">
        <v>0</v>
      </c>
      <c r="C15" s="1">
        <v>0</v>
      </c>
      <c r="D15" s="1">
        <v>1</v>
      </c>
      <c r="E15" s="1">
        <v>0</v>
      </c>
      <c r="F15" s="1" t="s">
        <v>263</v>
      </c>
      <c r="G15" t="s">
        <v>528</v>
      </c>
      <c r="H15" s="1" t="s">
        <v>27</v>
      </c>
      <c r="I15" s="1">
        <v>100</v>
      </c>
    </row>
    <row r="16" spans="1:9" x14ac:dyDescent="0.55000000000000004">
      <c r="A16">
        <v>4</v>
      </c>
      <c r="B16" s="1">
        <v>0</v>
      </c>
      <c r="C16" s="1">
        <v>0</v>
      </c>
      <c r="D16" s="1">
        <v>1</v>
      </c>
      <c r="E16" s="1">
        <v>0</v>
      </c>
      <c r="F16" s="1" t="s">
        <v>263</v>
      </c>
      <c r="G16" t="s">
        <v>528</v>
      </c>
      <c r="H16" s="1" t="s">
        <v>27</v>
      </c>
      <c r="I16" s="1">
        <v>100</v>
      </c>
    </row>
    <row r="17" spans="1:9" x14ac:dyDescent="0.55000000000000004">
      <c r="A17">
        <v>4</v>
      </c>
      <c r="B17" s="1">
        <v>0</v>
      </c>
      <c r="C17" s="1">
        <v>0</v>
      </c>
      <c r="D17" s="1">
        <v>1</v>
      </c>
      <c r="E17" s="1">
        <v>0</v>
      </c>
      <c r="F17" s="1" t="s">
        <v>263</v>
      </c>
      <c r="G17" s="1" t="s">
        <v>528</v>
      </c>
      <c r="H17" s="1" t="s">
        <v>27</v>
      </c>
      <c r="I17" s="1">
        <v>50</v>
      </c>
    </row>
    <row r="18" spans="1:9" x14ac:dyDescent="0.55000000000000004">
      <c r="A18">
        <v>4</v>
      </c>
      <c r="B18" s="1">
        <v>0</v>
      </c>
      <c r="C18" s="1">
        <v>1</v>
      </c>
      <c r="D18" s="1">
        <v>0</v>
      </c>
      <c r="E18" s="1">
        <v>0</v>
      </c>
      <c r="F18" s="1" t="s">
        <v>263</v>
      </c>
      <c r="G18" s="1" t="s">
        <v>528</v>
      </c>
      <c r="H18" s="1" t="s">
        <v>27</v>
      </c>
      <c r="I18" s="1">
        <v>50</v>
      </c>
    </row>
    <row r="19" spans="1:9" x14ac:dyDescent="0.55000000000000004">
      <c r="A19">
        <v>4</v>
      </c>
      <c r="B19" s="1">
        <v>0</v>
      </c>
      <c r="C19" s="1">
        <v>1</v>
      </c>
      <c r="D19" s="1">
        <v>0</v>
      </c>
      <c r="E19" s="1">
        <v>0</v>
      </c>
      <c r="F19" s="1" t="s">
        <v>263</v>
      </c>
      <c r="G19" s="1" t="s">
        <v>528</v>
      </c>
      <c r="H19" s="1" t="s">
        <v>27</v>
      </c>
      <c r="I19" s="1">
        <v>100</v>
      </c>
    </row>
    <row r="20" spans="1:9" x14ac:dyDescent="0.55000000000000004">
      <c r="A20">
        <v>5</v>
      </c>
      <c r="B20" s="1">
        <v>0</v>
      </c>
      <c r="C20" s="1">
        <v>0</v>
      </c>
      <c r="D20" s="1">
        <v>1</v>
      </c>
      <c r="E20" s="1">
        <v>0</v>
      </c>
      <c r="F20" s="1" t="s">
        <v>263</v>
      </c>
      <c r="G20" s="1" t="s">
        <v>528</v>
      </c>
      <c r="H20" s="1" t="s">
        <v>27</v>
      </c>
      <c r="I20" s="1">
        <v>100</v>
      </c>
    </row>
    <row r="21" spans="1:9" x14ac:dyDescent="0.55000000000000004">
      <c r="A21">
        <v>5</v>
      </c>
      <c r="B21" s="1">
        <v>1</v>
      </c>
      <c r="C21" s="1">
        <v>0</v>
      </c>
      <c r="D21" s="1">
        <v>0</v>
      </c>
      <c r="E21" s="1">
        <v>0</v>
      </c>
      <c r="F21" s="1" t="s">
        <v>263</v>
      </c>
      <c r="G21" s="1" t="s">
        <v>528</v>
      </c>
      <c r="H21" s="1" t="s">
        <v>27</v>
      </c>
      <c r="I21" s="1">
        <v>50</v>
      </c>
    </row>
    <row r="22" spans="1:9" x14ac:dyDescent="0.55000000000000004">
      <c r="A22">
        <v>5</v>
      </c>
      <c r="B22" s="1">
        <v>1</v>
      </c>
      <c r="C22" s="1">
        <v>0</v>
      </c>
      <c r="D22" s="1">
        <v>0</v>
      </c>
      <c r="E22" s="1">
        <v>0</v>
      </c>
      <c r="F22" s="1" t="s">
        <v>263</v>
      </c>
      <c r="G22" s="1" t="s">
        <v>528</v>
      </c>
      <c r="H22" s="1" t="s">
        <v>27</v>
      </c>
      <c r="I22" s="1">
        <v>50</v>
      </c>
    </row>
    <row r="23" spans="1:9" x14ac:dyDescent="0.55000000000000004">
      <c r="A23">
        <v>5</v>
      </c>
      <c r="B23" s="1">
        <v>0</v>
      </c>
      <c r="C23" s="1">
        <v>0</v>
      </c>
      <c r="D23" s="1">
        <v>1</v>
      </c>
      <c r="E23" s="1">
        <v>0</v>
      </c>
      <c r="F23" s="1" t="s">
        <v>263</v>
      </c>
      <c r="G23" t="s">
        <v>528</v>
      </c>
      <c r="H23" s="1" t="s">
        <v>32</v>
      </c>
      <c r="I23" s="1">
        <v>50</v>
      </c>
    </row>
    <row r="24" spans="1:9" x14ac:dyDescent="0.55000000000000004">
      <c r="A24">
        <v>5</v>
      </c>
      <c r="B24" s="1">
        <v>0</v>
      </c>
      <c r="C24" s="1">
        <v>0</v>
      </c>
      <c r="D24" s="1">
        <v>1</v>
      </c>
      <c r="E24" s="1">
        <v>0</v>
      </c>
      <c r="F24" s="1" t="s">
        <v>263</v>
      </c>
      <c r="G24" t="s">
        <v>528</v>
      </c>
      <c r="H24" s="1" t="s">
        <v>32</v>
      </c>
      <c r="I24" s="1">
        <v>100</v>
      </c>
    </row>
    <row r="25" spans="1:9" x14ac:dyDescent="0.55000000000000004">
      <c r="A25">
        <v>6</v>
      </c>
      <c r="B25" s="1">
        <v>0</v>
      </c>
      <c r="C25" s="1">
        <v>0</v>
      </c>
      <c r="D25" s="1">
        <v>0</v>
      </c>
      <c r="E25" s="1">
        <v>1</v>
      </c>
      <c r="F25" s="1" t="s">
        <v>263</v>
      </c>
      <c r="G25" s="1" t="s">
        <v>528</v>
      </c>
      <c r="H25" s="1" t="s">
        <v>32</v>
      </c>
      <c r="I25" s="1">
        <v>50</v>
      </c>
    </row>
    <row r="26" spans="1:9" x14ac:dyDescent="0.55000000000000004">
      <c r="A26">
        <v>6</v>
      </c>
      <c r="B26" s="1">
        <v>0</v>
      </c>
      <c r="C26" s="1">
        <v>1</v>
      </c>
      <c r="D26" s="1">
        <v>0</v>
      </c>
      <c r="E26" s="1">
        <v>0</v>
      </c>
      <c r="F26" s="1" t="s">
        <v>263</v>
      </c>
      <c r="G26" s="1" t="s">
        <v>528</v>
      </c>
      <c r="H26" s="1" t="s">
        <v>27</v>
      </c>
      <c r="I26" s="1">
        <v>50</v>
      </c>
    </row>
    <row r="27" spans="1:9" x14ac:dyDescent="0.55000000000000004">
      <c r="A27">
        <v>6</v>
      </c>
      <c r="B27" s="1">
        <v>0</v>
      </c>
      <c r="C27" s="1">
        <v>1</v>
      </c>
      <c r="D27" s="1">
        <v>0</v>
      </c>
      <c r="E27" s="1">
        <v>0</v>
      </c>
      <c r="F27" s="1" t="s">
        <v>263</v>
      </c>
      <c r="G27" s="1" t="s">
        <v>528</v>
      </c>
      <c r="H27" s="1" t="s">
        <v>32</v>
      </c>
      <c r="I27" s="1">
        <v>100</v>
      </c>
    </row>
    <row r="28" spans="1:9" x14ac:dyDescent="0.55000000000000004">
      <c r="A28">
        <v>6</v>
      </c>
      <c r="B28" s="1">
        <v>0</v>
      </c>
      <c r="C28" s="1">
        <v>1</v>
      </c>
      <c r="D28" s="1">
        <v>0</v>
      </c>
      <c r="E28" s="1">
        <v>0</v>
      </c>
      <c r="F28" s="1" t="s">
        <v>263</v>
      </c>
      <c r="G28" s="1" t="s">
        <v>528</v>
      </c>
      <c r="H28" s="1" t="s">
        <v>32</v>
      </c>
      <c r="I28" s="1">
        <v>100</v>
      </c>
    </row>
    <row r="29" spans="1:9" x14ac:dyDescent="0.55000000000000004">
      <c r="A29">
        <v>6</v>
      </c>
      <c r="B29" s="1">
        <v>0</v>
      </c>
      <c r="C29" s="1">
        <v>1</v>
      </c>
      <c r="D29" s="1">
        <v>0</v>
      </c>
      <c r="E29" s="1">
        <v>0</v>
      </c>
      <c r="F29" s="1" t="s">
        <v>263</v>
      </c>
      <c r="G29" s="1" t="s">
        <v>528</v>
      </c>
      <c r="H29" s="1" t="s">
        <v>32</v>
      </c>
      <c r="I29" s="1">
        <v>100</v>
      </c>
    </row>
    <row r="30" spans="1:9" x14ac:dyDescent="0.55000000000000004">
      <c r="A30">
        <v>7</v>
      </c>
      <c r="B30">
        <v>1</v>
      </c>
      <c r="C30" s="1">
        <v>0</v>
      </c>
      <c r="D30" s="1">
        <v>0</v>
      </c>
      <c r="E30" s="1">
        <v>0</v>
      </c>
      <c r="F30" s="1" t="s">
        <v>263</v>
      </c>
      <c r="G30" s="1" t="s">
        <v>528</v>
      </c>
      <c r="H30" s="1" t="s">
        <v>32</v>
      </c>
      <c r="I30" s="1">
        <v>50</v>
      </c>
    </row>
    <row r="31" spans="1:9" x14ac:dyDescent="0.55000000000000004">
      <c r="A31">
        <v>7</v>
      </c>
      <c r="B31" s="1">
        <v>0</v>
      </c>
      <c r="C31" s="1">
        <v>1</v>
      </c>
      <c r="D31" s="1">
        <v>0</v>
      </c>
      <c r="E31" s="1">
        <v>0</v>
      </c>
      <c r="F31" s="1" t="s">
        <v>263</v>
      </c>
      <c r="G31" t="s">
        <v>528</v>
      </c>
      <c r="H31" s="1" t="s">
        <v>32</v>
      </c>
      <c r="I31" s="1">
        <v>50</v>
      </c>
    </row>
    <row r="32" spans="1:9" x14ac:dyDescent="0.55000000000000004">
      <c r="A32">
        <v>7</v>
      </c>
      <c r="B32" s="1">
        <v>0</v>
      </c>
      <c r="C32" s="1">
        <v>0</v>
      </c>
      <c r="D32" s="1">
        <v>0</v>
      </c>
      <c r="E32" s="1">
        <v>1</v>
      </c>
      <c r="F32" s="1" t="s">
        <v>263</v>
      </c>
      <c r="G32" t="s">
        <v>528</v>
      </c>
      <c r="H32" s="1" t="s">
        <v>32</v>
      </c>
      <c r="I32" s="1">
        <v>50</v>
      </c>
    </row>
    <row r="33" spans="1:9" x14ac:dyDescent="0.55000000000000004">
      <c r="A33">
        <v>7</v>
      </c>
      <c r="B33" s="1">
        <v>1</v>
      </c>
      <c r="C33" s="1">
        <v>0</v>
      </c>
      <c r="D33" s="1">
        <v>0</v>
      </c>
      <c r="E33" s="1">
        <v>0</v>
      </c>
      <c r="F33" s="1" t="s">
        <v>263</v>
      </c>
      <c r="G33" t="s">
        <v>528</v>
      </c>
      <c r="H33" s="1" t="s">
        <v>32</v>
      </c>
      <c r="I33" s="1">
        <v>50</v>
      </c>
    </row>
    <row r="34" spans="1:9" x14ac:dyDescent="0.55000000000000004">
      <c r="A34">
        <v>7</v>
      </c>
      <c r="B34" s="1">
        <v>0</v>
      </c>
      <c r="C34" s="1">
        <v>1</v>
      </c>
      <c r="D34" s="1">
        <v>0</v>
      </c>
      <c r="E34" s="1">
        <v>0</v>
      </c>
      <c r="F34" s="1" t="s">
        <v>263</v>
      </c>
      <c r="G34" s="1" t="s">
        <v>528</v>
      </c>
      <c r="H34" s="1" t="s">
        <v>27</v>
      </c>
      <c r="I34" s="1">
        <v>50</v>
      </c>
    </row>
    <row r="35" spans="1:9" x14ac:dyDescent="0.55000000000000004">
      <c r="A35">
        <v>7</v>
      </c>
      <c r="B35" s="1">
        <v>1</v>
      </c>
      <c r="C35" s="1">
        <v>0</v>
      </c>
      <c r="D35" s="1">
        <v>0</v>
      </c>
      <c r="E35" s="1">
        <v>0</v>
      </c>
      <c r="F35" s="1" t="s">
        <v>263</v>
      </c>
      <c r="G35" s="1" t="s">
        <v>528</v>
      </c>
      <c r="H35" s="1" t="s">
        <v>32</v>
      </c>
      <c r="I35" s="1">
        <v>50</v>
      </c>
    </row>
    <row r="36" spans="1:9" x14ac:dyDescent="0.55000000000000004">
      <c r="A36">
        <v>8</v>
      </c>
      <c r="B36" s="1">
        <v>0</v>
      </c>
      <c r="C36" s="1">
        <v>1</v>
      </c>
      <c r="D36" s="1">
        <v>0</v>
      </c>
      <c r="E36" s="1">
        <v>0</v>
      </c>
      <c r="F36" s="1" t="s">
        <v>263</v>
      </c>
      <c r="G36" s="1" t="s">
        <v>528</v>
      </c>
      <c r="H36" s="1" t="s">
        <v>32</v>
      </c>
      <c r="I36" s="1">
        <v>100</v>
      </c>
    </row>
    <row r="37" spans="1:9" x14ac:dyDescent="0.55000000000000004">
      <c r="A37">
        <v>8</v>
      </c>
      <c r="B37" s="1">
        <v>1</v>
      </c>
      <c r="C37" s="1">
        <v>0</v>
      </c>
      <c r="D37" s="1">
        <v>0</v>
      </c>
      <c r="E37" s="1">
        <v>0</v>
      </c>
      <c r="F37" s="1" t="s">
        <v>263</v>
      </c>
      <c r="G37" s="1" t="s">
        <v>528</v>
      </c>
      <c r="H37" s="1" t="s">
        <v>32</v>
      </c>
      <c r="I37" s="1">
        <v>100</v>
      </c>
    </row>
    <row r="38" spans="1:9" x14ac:dyDescent="0.55000000000000004">
      <c r="A38">
        <v>8</v>
      </c>
      <c r="B38" s="1">
        <v>1</v>
      </c>
      <c r="C38" s="1">
        <v>0</v>
      </c>
      <c r="D38" s="1">
        <v>0</v>
      </c>
      <c r="E38" s="1">
        <v>0</v>
      </c>
      <c r="F38" s="1" t="s">
        <v>263</v>
      </c>
      <c r="G38" s="1" t="s">
        <v>528</v>
      </c>
      <c r="H38" s="1" t="s">
        <v>32</v>
      </c>
      <c r="I38" s="1">
        <v>100</v>
      </c>
    </row>
    <row r="39" spans="1:9" x14ac:dyDescent="0.55000000000000004">
      <c r="A39">
        <v>8</v>
      </c>
      <c r="B39" s="1">
        <v>0</v>
      </c>
      <c r="C39" s="1">
        <v>0</v>
      </c>
      <c r="D39" s="1">
        <v>1</v>
      </c>
      <c r="E39" s="1">
        <v>0</v>
      </c>
      <c r="F39" s="1" t="s">
        <v>263</v>
      </c>
      <c r="G39" s="1" t="s">
        <v>528</v>
      </c>
      <c r="H39" s="1" t="s">
        <v>32</v>
      </c>
      <c r="I39" s="1">
        <v>100</v>
      </c>
    </row>
    <row r="40" spans="1:9" x14ac:dyDescent="0.55000000000000004">
      <c r="A40">
        <v>8</v>
      </c>
      <c r="B40" s="1">
        <v>1</v>
      </c>
      <c r="C40" s="1">
        <v>0</v>
      </c>
      <c r="D40" s="1">
        <v>0</v>
      </c>
      <c r="E40" s="1">
        <v>0</v>
      </c>
      <c r="F40" s="1" t="s">
        <v>263</v>
      </c>
      <c r="G40" t="s">
        <v>528</v>
      </c>
      <c r="H40" s="1" t="s">
        <v>27</v>
      </c>
      <c r="I40" s="1">
        <v>100</v>
      </c>
    </row>
    <row r="41" spans="1:9" x14ac:dyDescent="0.55000000000000004">
      <c r="A41">
        <v>9</v>
      </c>
      <c r="B41" s="1">
        <v>0</v>
      </c>
      <c r="C41" s="1">
        <v>1</v>
      </c>
      <c r="D41" s="1">
        <v>0</v>
      </c>
      <c r="E41" s="1">
        <v>0</v>
      </c>
      <c r="F41" s="1" t="s">
        <v>263</v>
      </c>
      <c r="G41" t="s">
        <v>528</v>
      </c>
      <c r="H41" s="1" t="s">
        <v>27</v>
      </c>
      <c r="I41" s="1">
        <v>100</v>
      </c>
    </row>
    <row r="42" spans="1:9" x14ac:dyDescent="0.55000000000000004">
      <c r="A42">
        <v>9</v>
      </c>
      <c r="B42" s="1">
        <v>1</v>
      </c>
      <c r="C42" s="1">
        <v>0</v>
      </c>
      <c r="D42" s="1">
        <v>0</v>
      </c>
      <c r="E42" s="1">
        <v>0</v>
      </c>
      <c r="F42" s="1" t="s">
        <v>263</v>
      </c>
      <c r="G42" s="1" t="s">
        <v>528</v>
      </c>
      <c r="H42" s="1" t="s">
        <v>27</v>
      </c>
      <c r="I42" s="1">
        <v>100</v>
      </c>
    </row>
    <row r="43" spans="1:9" x14ac:dyDescent="0.55000000000000004">
      <c r="A43">
        <v>9</v>
      </c>
      <c r="B43" s="1">
        <v>0</v>
      </c>
      <c r="C43" s="1">
        <v>1</v>
      </c>
      <c r="D43" s="1">
        <v>0</v>
      </c>
      <c r="E43" s="1">
        <v>0</v>
      </c>
      <c r="F43" s="1" t="s">
        <v>263</v>
      </c>
      <c r="G43" s="1" t="s">
        <v>528</v>
      </c>
      <c r="H43" s="1" t="s">
        <v>27</v>
      </c>
      <c r="I43" s="1">
        <v>100</v>
      </c>
    </row>
    <row r="44" spans="1:9" x14ac:dyDescent="0.55000000000000004">
      <c r="A44">
        <v>9</v>
      </c>
      <c r="B44" s="1">
        <v>1</v>
      </c>
      <c r="C44" s="1">
        <v>0</v>
      </c>
      <c r="D44" s="1">
        <v>0</v>
      </c>
      <c r="E44" s="1">
        <v>0</v>
      </c>
      <c r="F44" s="1" t="s">
        <v>263</v>
      </c>
      <c r="G44" s="1" t="s">
        <v>528</v>
      </c>
      <c r="H44" s="1" t="s">
        <v>27</v>
      </c>
      <c r="I44" s="1">
        <v>100</v>
      </c>
    </row>
    <row r="45" spans="1:9" x14ac:dyDescent="0.55000000000000004">
      <c r="A45">
        <v>9</v>
      </c>
      <c r="B45" s="1">
        <v>0</v>
      </c>
      <c r="C45" s="1">
        <v>0</v>
      </c>
      <c r="D45" s="1">
        <v>1</v>
      </c>
      <c r="E45" s="1">
        <v>0</v>
      </c>
      <c r="F45" s="1" t="s">
        <v>263</v>
      </c>
      <c r="G45" s="1" t="s">
        <v>528</v>
      </c>
      <c r="H45" s="1" t="s">
        <v>32</v>
      </c>
      <c r="I45" s="1">
        <v>100</v>
      </c>
    </row>
    <row r="46" spans="1:9" x14ac:dyDescent="0.55000000000000004">
      <c r="A46">
        <v>9</v>
      </c>
      <c r="B46" s="1">
        <v>0</v>
      </c>
      <c r="C46" s="1">
        <v>0</v>
      </c>
      <c r="D46" s="1">
        <v>1</v>
      </c>
      <c r="E46" s="1">
        <v>0</v>
      </c>
      <c r="F46" s="1" t="s">
        <v>263</v>
      </c>
      <c r="G46" s="1" t="s">
        <v>528</v>
      </c>
      <c r="H46" s="1" t="s">
        <v>32</v>
      </c>
      <c r="I46" s="1">
        <v>100</v>
      </c>
    </row>
    <row r="47" spans="1:9" x14ac:dyDescent="0.55000000000000004">
      <c r="A47">
        <v>10</v>
      </c>
      <c r="B47" s="1">
        <v>0</v>
      </c>
      <c r="C47" s="1">
        <v>0</v>
      </c>
      <c r="D47" s="1">
        <v>1</v>
      </c>
      <c r="E47" s="1">
        <v>0</v>
      </c>
      <c r="F47" s="1" t="s">
        <v>263</v>
      </c>
      <c r="G47" s="1" t="s">
        <v>528</v>
      </c>
      <c r="H47" s="1" t="s">
        <v>32</v>
      </c>
      <c r="I47" s="1">
        <v>100</v>
      </c>
    </row>
    <row r="48" spans="1:9" x14ac:dyDescent="0.55000000000000004">
      <c r="A48">
        <v>10</v>
      </c>
      <c r="B48" s="1">
        <v>0</v>
      </c>
      <c r="C48" s="1">
        <v>0</v>
      </c>
      <c r="D48" s="1">
        <v>1</v>
      </c>
      <c r="E48" s="1">
        <v>0</v>
      </c>
      <c r="F48" s="1" t="s">
        <v>263</v>
      </c>
      <c r="G48" t="s">
        <v>528</v>
      </c>
      <c r="H48" s="1" t="s">
        <v>32</v>
      </c>
      <c r="I48" s="1">
        <v>50</v>
      </c>
    </row>
    <row r="49" spans="1:9" x14ac:dyDescent="0.55000000000000004">
      <c r="A49">
        <v>10</v>
      </c>
      <c r="B49" s="1">
        <v>0</v>
      </c>
      <c r="C49" s="1">
        <v>0</v>
      </c>
      <c r="D49" s="1">
        <v>1</v>
      </c>
      <c r="E49" s="1">
        <v>0</v>
      </c>
      <c r="F49" s="1" t="s">
        <v>263</v>
      </c>
      <c r="G49" t="s">
        <v>528</v>
      </c>
      <c r="H49" s="1" t="s">
        <v>32</v>
      </c>
      <c r="I49" s="1">
        <v>50</v>
      </c>
    </row>
    <row r="50" spans="1:9" x14ac:dyDescent="0.55000000000000004">
      <c r="A50">
        <v>10</v>
      </c>
      <c r="B50" s="1">
        <v>0</v>
      </c>
      <c r="C50" s="1">
        <v>0</v>
      </c>
      <c r="D50" s="1">
        <v>1</v>
      </c>
      <c r="E50" s="1">
        <v>0</v>
      </c>
      <c r="F50" s="1" t="s">
        <v>263</v>
      </c>
      <c r="G50" t="s">
        <v>528</v>
      </c>
      <c r="H50" s="1" t="s">
        <v>27</v>
      </c>
      <c r="I50" s="1">
        <v>100</v>
      </c>
    </row>
    <row r="51" spans="1:9" x14ac:dyDescent="0.55000000000000004">
      <c r="A51">
        <v>10</v>
      </c>
      <c r="B51" s="1">
        <v>0</v>
      </c>
      <c r="C51" s="1">
        <v>0</v>
      </c>
      <c r="D51" s="1">
        <v>1</v>
      </c>
      <c r="E51" s="1">
        <v>0</v>
      </c>
      <c r="F51" s="1" t="s">
        <v>263</v>
      </c>
      <c r="G51" s="1" t="s">
        <v>528</v>
      </c>
      <c r="H51" s="1" t="s">
        <v>27</v>
      </c>
      <c r="I51" s="1">
        <v>100</v>
      </c>
    </row>
    <row r="52" spans="1:9" x14ac:dyDescent="0.55000000000000004">
      <c r="A52">
        <v>11</v>
      </c>
      <c r="B52" s="1">
        <v>0</v>
      </c>
      <c r="C52" s="1">
        <v>1</v>
      </c>
      <c r="D52" s="1">
        <v>0</v>
      </c>
      <c r="E52" s="1">
        <v>0</v>
      </c>
      <c r="F52" s="1" t="s">
        <v>263</v>
      </c>
      <c r="G52" s="1" t="s">
        <v>528</v>
      </c>
      <c r="H52" s="1" t="s">
        <v>32</v>
      </c>
      <c r="I52" s="1">
        <v>100</v>
      </c>
    </row>
    <row r="53" spans="1:9" x14ac:dyDescent="0.55000000000000004">
      <c r="A53">
        <v>11</v>
      </c>
      <c r="B53" s="1">
        <v>0</v>
      </c>
      <c r="C53" s="1">
        <v>0</v>
      </c>
      <c r="D53" s="1">
        <v>1</v>
      </c>
      <c r="E53" s="1">
        <v>0</v>
      </c>
      <c r="F53" s="1" t="s">
        <v>263</v>
      </c>
      <c r="G53" s="1" t="s">
        <v>528</v>
      </c>
      <c r="H53" s="1" t="s">
        <v>27</v>
      </c>
      <c r="I53" s="1">
        <v>100</v>
      </c>
    </row>
    <row r="54" spans="1:9" x14ac:dyDescent="0.55000000000000004">
      <c r="A54">
        <v>11</v>
      </c>
      <c r="B54" s="1">
        <v>0</v>
      </c>
      <c r="C54" s="1">
        <v>1</v>
      </c>
      <c r="D54" s="1">
        <v>0</v>
      </c>
      <c r="E54" s="1">
        <v>0</v>
      </c>
      <c r="F54" s="1" t="s">
        <v>263</v>
      </c>
      <c r="G54" s="1" t="s">
        <v>528</v>
      </c>
      <c r="H54" s="1" t="s">
        <v>27</v>
      </c>
      <c r="I54" s="1">
        <v>100</v>
      </c>
    </row>
    <row r="55" spans="1:9" x14ac:dyDescent="0.55000000000000004">
      <c r="A55">
        <v>11</v>
      </c>
      <c r="B55" s="1">
        <v>0</v>
      </c>
      <c r="C55" s="1">
        <v>1</v>
      </c>
      <c r="D55" s="1">
        <v>0</v>
      </c>
      <c r="E55" s="1">
        <v>0</v>
      </c>
      <c r="F55" s="1" t="s">
        <v>263</v>
      </c>
      <c r="G55" s="1" t="s">
        <v>528</v>
      </c>
      <c r="H55" s="1" t="s">
        <v>32</v>
      </c>
      <c r="I55" s="1">
        <v>100</v>
      </c>
    </row>
    <row r="56" spans="1:9" x14ac:dyDescent="0.55000000000000004">
      <c r="A56">
        <v>12</v>
      </c>
      <c r="B56" s="1">
        <v>1</v>
      </c>
      <c r="C56" s="1">
        <v>0</v>
      </c>
      <c r="D56" s="1">
        <v>0</v>
      </c>
      <c r="E56" s="1">
        <v>0</v>
      </c>
      <c r="F56" s="1" t="s">
        <v>263</v>
      </c>
      <c r="G56" s="1" t="s">
        <v>528</v>
      </c>
      <c r="H56" s="1" t="s">
        <v>32</v>
      </c>
      <c r="I56" s="1">
        <v>50</v>
      </c>
    </row>
    <row r="57" spans="1:9" x14ac:dyDescent="0.55000000000000004">
      <c r="A57">
        <v>12</v>
      </c>
      <c r="B57" s="1">
        <v>0</v>
      </c>
      <c r="C57" s="1">
        <v>1</v>
      </c>
      <c r="D57" s="1">
        <v>0</v>
      </c>
      <c r="E57" s="1">
        <v>0</v>
      </c>
      <c r="F57" s="1" t="s">
        <v>263</v>
      </c>
      <c r="G57" t="s">
        <v>528</v>
      </c>
      <c r="H57" s="1" t="s">
        <v>32</v>
      </c>
      <c r="I57" s="1">
        <v>50</v>
      </c>
    </row>
    <row r="58" spans="1:9" x14ac:dyDescent="0.55000000000000004">
      <c r="A58">
        <v>12</v>
      </c>
      <c r="B58" s="1">
        <v>0</v>
      </c>
      <c r="C58" s="1">
        <v>0</v>
      </c>
      <c r="D58" s="1">
        <v>1</v>
      </c>
      <c r="E58" s="1">
        <v>0</v>
      </c>
      <c r="F58" s="1" t="s">
        <v>263</v>
      </c>
      <c r="G58" t="s">
        <v>528</v>
      </c>
      <c r="H58" s="1" t="s">
        <v>27</v>
      </c>
      <c r="I58" s="1">
        <v>50</v>
      </c>
    </row>
    <row r="59" spans="1:9" x14ac:dyDescent="0.55000000000000004">
      <c r="A59">
        <v>12</v>
      </c>
      <c r="B59" s="1">
        <v>0</v>
      </c>
      <c r="C59" s="1">
        <v>0</v>
      </c>
      <c r="D59" s="1">
        <v>1</v>
      </c>
      <c r="E59" s="1">
        <v>0</v>
      </c>
      <c r="F59" s="1" t="s">
        <v>263</v>
      </c>
      <c r="G59" s="1" t="s">
        <v>528</v>
      </c>
      <c r="H59" s="1" t="s">
        <v>27</v>
      </c>
      <c r="I59" s="1">
        <v>50</v>
      </c>
    </row>
    <row r="60" spans="1:9" x14ac:dyDescent="0.55000000000000004">
      <c r="A60">
        <v>13</v>
      </c>
      <c r="B60" s="1">
        <v>1</v>
      </c>
      <c r="C60" s="1">
        <v>0</v>
      </c>
      <c r="D60" s="1">
        <v>0</v>
      </c>
      <c r="E60" s="1">
        <v>0</v>
      </c>
      <c r="F60" s="1" t="s">
        <v>263</v>
      </c>
      <c r="G60" s="1" t="s">
        <v>528</v>
      </c>
      <c r="H60" s="1" t="s">
        <v>32</v>
      </c>
      <c r="I60" s="1">
        <v>50</v>
      </c>
    </row>
    <row r="61" spans="1:9" x14ac:dyDescent="0.55000000000000004">
      <c r="A61">
        <v>13</v>
      </c>
      <c r="B61" s="1">
        <v>1</v>
      </c>
      <c r="C61" s="1">
        <v>0</v>
      </c>
      <c r="D61" s="1">
        <v>0</v>
      </c>
      <c r="E61" s="1">
        <v>0</v>
      </c>
      <c r="F61" s="1" t="s">
        <v>263</v>
      </c>
      <c r="G61" s="1" t="s">
        <v>528</v>
      </c>
      <c r="H61" s="1" t="s">
        <v>27</v>
      </c>
      <c r="I61" s="1">
        <v>50</v>
      </c>
    </row>
    <row r="62" spans="1:9" x14ac:dyDescent="0.55000000000000004">
      <c r="A62">
        <v>13</v>
      </c>
      <c r="B62" s="1">
        <v>0</v>
      </c>
      <c r="C62" s="1">
        <v>0</v>
      </c>
      <c r="D62" s="1">
        <v>1</v>
      </c>
      <c r="E62" s="1">
        <v>0</v>
      </c>
      <c r="F62" s="1" t="s">
        <v>263</v>
      </c>
      <c r="G62" s="1" t="s">
        <v>528</v>
      </c>
      <c r="H62" s="1" t="s">
        <v>27</v>
      </c>
      <c r="I62" s="1">
        <v>50</v>
      </c>
    </row>
    <row r="63" spans="1:9" x14ac:dyDescent="0.55000000000000004">
      <c r="A63">
        <v>13</v>
      </c>
      <c r="B63" s="1">
        <v>0</v>
      </c>
      <c r="C63" s="1">
        <v>0</v>
      </c>
      <c r="D63" s="1">
        <v>1</v>
      </c>
      <c r="E63" s="1">
        <v>0</v>
      </c>
      <c r="F63" s="1" t="s">
        <v>263</v>
      </c>
      <c r="G63" s="1" t="s">
        <v>528</v>
      </c>
      <c r="H63" s="1" t="s">
        <v>27</v>
      </c>
      <c r="I63" s="1">
        <v>50</v>
      </c>
    </row>
    <row r="64" spans="1:9" x14ac:dyDescent="0.55000000000000004">
      <c r="A64">
        <v>13</v>
      </c>
      <c r="B64" s="1">
        <v>0</v>
      </c>
      <c r="C64" s="1">
        <v>0</v>
      </c>
      <c r="D64" s="1">
        <v>1</v>
      </c>
      <c r="E64" s="1">
        <v>0</v>
      </c>
      <c r="F64" s="1" t="s">
        <v>263</v>
      </c>
      <c r="G64" s="1" t="s">
        <v>528</v>
      </c>
      <c r="H64" s="1" t="s">
        <v>27</v>
      </c>
      <c r="I64" s="1">
        <v>50</v>
      </c>
    </row>
    <row r="65" spans="1:9" x14ac:dyDescent="0.55000000000000004">
      <c r="A65">
        <v>14</v>
      </c>
      <c r="B65" s="1">
        <v>0</v>
      </c>
      <c r="C65" s="1">
        <v>1</v>
      </c>
      <c r="D65" s="1">
        <v>0</v>
      </c>
      <c r="E65" s="1">
        <v>0</v>
      </c>
      <c r="F65" s="1" t="s">
        <v>263</v>
      </c>
      <c r="G65" t="s">
        <v>528</v>
      </c>
      <c r="H65" s="1" t="s">
        <v>32</v>
      </c>
      <c r="I65" s="1">
        <v>50</v>
      </c>
    </row>
    <row r="66" spans="1:9" x14ac:dyDescent="0.55000000000000004">
      <c r="A66">
        <v>14</v>
      </c>
      <c r="B66" s="1">
        <v>0</v>
      </c>
      <c r="C66" s="1">
        <v>0</v>
      </c>
      <c r="D66" s="1">
        <v>1</v>
      </c>
      <c r="E66" s="1">
        <v>0</v>
      </c>
      <c r="F66" s="1" t="s">
        <v>263</v>
      </c>
      <c r="G66" t="s">
        <v>528</v>
      </c>
      <c r="H66" s="1" t="s">
        <v>32</v>
      </c>
      <c r="I66" s="1">
        <v>50</v>
      </c>
    </row>
    <row r="67" spans="1:9" x14ac:dyDescent="0.55000000000000004">
      <c r="A67">
        <v>14</v>
      </c>
      <c r="B67" s="1">
        <v>0</v>
      </c>
      <c r="C67" s="1">
        <v>1</v>
      </c>
      <c r="D67" s="1">
        <v>0</v>
      </c>
      <c r="E67" s="1">
        <v>0</v>
      </c>
      <c r="F67" s="1" t="s">
        <v>263</v>
      </c>
      <c r="G67" t="s">
        <v>528</v>
      </c>
      <c r="H67" s="1" t="s">
        <v>27</v>
      </c>
      <c r="I67" s="1">
        <v>100</v>
      </c>
    </row>
    <row r="68" spans="1:9" x14ac:dyDescent="0.55000000000000004">
      <c r="A68">
        <v>14</v>
      </c>
      <c r="B68" s="1">
        <v>0</v>
      </c>
      <c r="C68" s="1">
        <v>0</v>
      </c>
      <c r="D68" s="1">
        <v>1</v>
      </c>
      <c r="E68" s="1">
        <v>0</v>
      </c>
      <c r="F68" s="1" t="s">
        <v>263</v>
      </c>
      <c r="G68" s="1" t="s">
        <v>528</v>
      </c>
      <c r="H68" s="1" t="s">
        <v>27</v>
      </c>
      <c r="I68" s="1">
        <v>100</v>
      </c>
    </row>
    <row r="69" spans="1:9" x14ac:dyDescent="0.55000000000000004">
      <c r="A69">
        <v>15</v>
      </c>
      <c r="B69" s="1">
        <v>1</v>
      </c>
      <c r="C69" s="1">
        <v>0</v>
      </c>
      <c r="D69" s="1">
        <v>0</v>
      </c>
      <c r="E69" s="1">
        <v>0</v>
      </c>
      <c r="F69" s="1" t="s">
        <v>314</v>
      </c>
      <c r="G69" s="1" t="s">
        <v>528</v>
      </c>
      <c r="H69" s="1" t="s">
        <v>27</v>
      </c>
      <c r="I69" s="14">
        <v>50</v>
      </c>
    </row>
    <row r="70" spans="1:9" x14ac:dyDescent="0.55000000000000004">
      <c r="A70">
        <v>15</v>
      </c>
      <c r="B70" s="1">
        <v>1</v>
      </c>
      <c r="C70" s="1">
        <v>0</v>
      </c>
      <c r="D70" s="1">
        <v>0</v>
      </c>
      <c r="E70" s="1">
        <v>0</v>
      </c>
      <c r="F70" s="1" t="s">
        <v>314</v>
      </c>
      <c r="G70" s="1" t="s">
        <v>528</v>
      </c>
      <c r="H70" s="1" t="s">
        <v>32</v>
      </c>
      <c r="I70" s="14">
        <v>0</v>
      </c>
    </row>
    <row r="71" spans="1:9" x14ac:dyDescent="0.55000000000000004">
      <c r="A71">
        <v>15</v>
      </c>
      <c r="B71" s="1">
        <v>1</v>
      </c>
      <c r="C71" s="1">
        <v>0</v>
      </c>
      <c r="D71" s="1">
        <v>0</v>
      </c>
      <c r="E71" s="1">
        <v>0</v>
      </c>
      <c r="F71" s="1" t="s">
        <v>314</v>
      </c>
      <c r="G71" s="1" t="s">
        <v>528</v>
      </c>
      <c r="H71" s="1" t="s">
        <v>27</v>
      </c>
      <c r="I71" s="14">
        <v>0</v>
      </c>
    </row>
    <row r="72" spans="1:9" x14ac:dyDescent="0.55000000000000004">
      <c r="A72">
        <v>15</v>
      </c>
      <c r="B72" s="1">
        <v>1</v>
      </c>
      <c r="C72" s="1">
        <v>0</v>
      </c>
      <c r="D72" s="1">
        <v>0</v>
      </c>
      <c r="E72" s="1">
        <v>0</v>
      </c>
      <c r="F72" s="1" t="s">
        <v>314</v>
      </c>
      <c r="G72" s="1" t="s">
        <v>528</v>
      </c>
      <c r="H72" s="1" t="s">
        <v>27</v>
      </c>
      <c r="I72" s="14">
        <v>0</v>
      </c>
    </row>
    <row r="73" spans="1:9" x14ac:dyDescent="0.55000000000000004">
      <c r="A73">
        <v>16</v>
      </c>
      <c r="B73" s="1">
        <v>1</v>
      </c>
      <c r="C73" s="1">
        <v>0</v>
      </c>
      <c r="D73" s="1">
        <v>0</v>
      </c>
      <c r="E73" s="1">
        <v>0</v>
      </c>
      <c r="F73" s="1" t="s">
        <v>314</v>
      </c>
      <c r="G73" s="1" t="s">
        <v>528</v>
      </c>
      <c r="H73" s="1" t="s">
        <v>27</v>
      </c>
      <c r="I73" s="1">
        <v>100</v>
      </c>
    </row>
    <row r="74" spans="1:9" x14ac:dyDescent="0.55000000000000004">
      <c r="A74">
        <v>16</v>
      </c>
      <c r="B74" s="1">
        <v>1</v>
      </c>
      <c r="C74" s="1">
        <v>0</v>
      </c>
      <c r="D74" s="1">
        <v>0</v>
      </c>
      <c r="E74" s="1">
        <v>0</v>
      </c>
      <c r="F74" s="1" t="s">
        <v>314</v>
      </c>
      <c r="G74" t="s">
        <v>528</v>
      </c>
      <c r="H74" s="1" t="s">
        <v>32</v>
      </c>
      <c r="I74" s="1">
        <v>100</v>
      </c>
    </row>
    <row r="75" spans="1:9" x14ac:dyDescent="0.55000000000000004">
      <c r="A75">
        <v>16</v>
      </c>
      <c r="B75" s="1">
        <v>1</v>
      </c>
      <c r="C75">
        <v>0</v>
      </c>
      <c r="D75" s="1">
        <v>0</v>
      </c>
      <c r="E75" s="1">
        <v>0</v>
      </c>
      <c r="F75" s="1" t="s">
        <v>314</v>
      </c>
      <c r="G75" t="s">
        <v>528</v>
      </c>
      <c r="H75" s="1" t="s">
        <v>27</v>
      </c>
      <c r="I75" s="1">
        <v>100</v>
      </c>
    </row>
    <row r="76" spans="1:9" x14ac:dyDescent="0.55000000000000004">
      <c r="A76">
        <v>16</v>
      </c>
      <c r="B76" s="1">
        <v>0</v>
      </c>
      <c r="C76" s="1">
        <v>0</v>
      </c>
      <c r="D76" s="1">
        <v>1</v>
      </c>
      <c r="E76" s="1">
        <v>0</v>
      </c>
      <c r="F76" s="1" t="s">
        <v>314</v>
      </c>
      <c r="G76" s="1" t="s">
        <v>528</v>
      </c>
      <c r="H76" s="1" t="s">
        <v>27</v>
      </c>
      <c r="I76" s="1">
        <v>100</v>
      </c>
    </row>
    <row r="77" spans="1:9" x14ac:dyDescent="0.55000000000000004">
      <c r="A77">
        <v>17</v>
      </c>
      <c r="B77" s="1">
        <v>1</v>
      </c>
      <c r="C77" s="1">
        <v>0</v>
      </c>
      <c r="D77" s="1">
        <v>0</v>
      </c>
      <c r="E77" s="1">
        <v>0</v>
      </c>
      <c r="F77" s="1" t="s">
        <v>314</v>
      </c>
      <c r="G77" s="1" t="s">
        <v>528</v>
      </c>
      <c r="H77" s="1" t="s">
        <v>32</v>
      </c>
      <c r="I77" s="1">
        <v>50</v>
      </c>
    </row>
    <row r="78" spans="1:9" x14ac:dyDescent="0.55000000000000004">
      <c r="A78">
        <v>17</v>
      </c>
      <c r="B78" s="1">
        <v>1</v>
      </c>
      <c r="C78" s="1">
        <v>0</v>
      </c>
      <c r="D78" s="1">
        <v>0</v>
      </c>
      <c r="E78" s="1">
        <v>0</v>
      </c>
      <c r="F78" s="1" t="s">
        <v>314</v>
      </c>
      <c r="G78" s="1" t="s">
        <v>528</v>
      </c>
      <c r="H78" s="1" t="s">
        <v>32</v>
      </c>
      <c r="I78" s="1">
        <v>50</v>
      </c>
    </row>
    <row r="79" spans="1:9" x14ac:dyDescent="0.55000000000000004">
      <c r="A79">
        <v>17</v>
      </c>
      <c r="B79" s="1">
        <v>1</v>
      </c>
      <c r="C79" s="1">
        <v>0</v>
      </c>
      <c r="D79" s="1">
        <v>0</v>
      </c>
      <c r="E79" s="1">
        <v>0</v>
      </c>
      <c r="F79" s="1" t="s">
        <v>314</v>
      </c>
      <c r="G79" s="1" t="s">
        <v>528</v>
      </c>
      <c r="H79" s="1" t="s">
        <v>32</v>
      </c>
      <c r="I79" s="1">
        <v>50</v>
      </c>
    </row>
    <row r="80" spans="1:9" x14ac:dyDescent="0.55000000000000004">
      <c r="A80">
        <v>17</v>
      </c>
      <c r="B80" s="1">
        <v>0</v>
      </c>
      <c r="C80" s="1">
        <v>0</v>
      </c>
      <c r="D80" s="1">
        <v>1</v>
      </c>
      <c r="E80" s="1">
        <v>0</v>
      </c>
      <c r="F80" s="1" t="s">
        <v>314</v>
      </c>
      <c r="G80" s="1" t="s">
        <v>528</v>
      </c>
      <c r="H80" s="1" t="s">
        <v>32</v>
      </c>
      <c r="I80" s="1">
        <v>50</v>
      </c>
    </row>
    <row r="81" spans="1:9" x14ac:dyDescent="0.55000000000000004">
      <c r="A81">
        <v>17</v>
      </c>
      <c r="B81" s="1">
        <v>0</v>
      </c>
      <c r="C81" s="1">
        <v>0</v>
      </c>
      <c r="D81" s="1">
        <v>1</v>
      </c>
      <c r="E81" s="1">
        <v>0</v>
      </c>
      <c r="F81" s="1" t="s">
        <v>314</v>
      </c>
      <c r="G81" s="1" t="s">
        <v>528</v>
      </c>
      <c r="H81" s="1" t="s">
        <v>27</v>
      </c>
      <c r="I81" s="1">
        <v>50</v>
      </c>
    </row>
    <row r="82" spans="1:9" x14ac:dyDescent="0.55000000000000004">
      <c r="A82">
        <v>18</v>
      </c>
      <c r="B82" s="1">
        <v>1</v>
      </c>
      <c r="C82" s="1">
        <v>0</v>
      </c>
      <c r="D82" s="1">
        <v>0</v>
      </c>
      <c r="E82" s="1">
        <v>0</v>
      </c>
      <c r="F82" s="1" t="s">
        <v>314</v>
      </c>
      <c r="G82" t="s">
        <v>528</v>
      </c>
      <c r="H82" s="1" t="s">
        <v>27</v>
      </c>
      <c r="I82" s="1">
        <v>50</v>
      </c>
    </row>
    <row r="83" spans="1:9" x14ac:dyDescent="0.55000000000000004">
      <c r="A83">
        <v>18</v>
      </c>
      <c r="B83" s="1">
        <v>1</v>
      </c>
      <c r="C83" s="1">
        <v>0</v>
      </c>
      <c r="D83" s="1">
        <v>0</v>
      </c>
      <c r="E83" s="1">
        <v>0</v>
      </c>
      <c r="F83" s="1" t="s">
        <v>314</v>
      </c>
      <c r="G83" t="s">
        <v>528</v>
      </c>
      <c r="H83" s="1" t="s">
        <v>27</v>
      </c>
      <c r="I83" s="1">
        <v>50</v>
      </c>
    </row>
    <row r="84" spans="1:9" x14ac:dyDescent="0.55000000000000004">
      <c r="A84">
        <v>18</v>
      </c>
      <c r="B84" s="1">
        <v>1</v>
      </c>
      <c r="C84" s="1">
        <v>0</v>
      </c>
      <c r="D84" s="1">
        <v>0</v>
      </c>
      <c r="E84" s="1">
        <v>0</v>
      </c>
      <c r="F84" s="1" t="s">
        <v>314</v>
      </c>
      <c r="G84" t="s">
        <v>528</v>
      </c>
      <c r="H84" s="1" t="s">
        <v>32</v>
      </c>
      <c r="I84" s="1">
        <v>50</v>
      </c>
    </row>
    <row r="85" spans="1:9" x14ac:dyDescent="0.55000000000000004">
      <c r="A85">
        <v>18</v>
      </c>
      <c r="B85" s="1">
        <v>1</v>
      </c>
      <c r="C85">
        <v>0</v>
      </c>
      <c r="D85" s="1">
        <v>0</v>
      </c>
      <c r="E85" s="1">
        <v>0</v>
      </c>
      <c r="F85" s="1" t="s">
        <v>314</v>
      </c>
      <c r="G85" s="1" t="s">
        <v>528</v>
      </c>
      <c r="H85" s="1" t="s">
        <v>32</v>
      </c>
      <c r="I85" s="1">
        <v>50</v>
      </c>
    </row>
    <row r="86" spans="1:9" x14ac:dyDescent="0.55000000000000004">
      <c r="A86">
        <v>18</v>
      </c>
      <c r="B86" s="1">
        <v>1</v>
      </c>
      <c r="C86">
        <v>0</v>
      </c>
      <c r="D86" s="1">
        <v>0</v>
      </c>
      <c r="E86" s="1">
        <v>0</v>
      </c>
      <c r="F86" s="1" t="s">
        <v>314</v>
      </c>
      <c r="G86" s="1" t="s">
        <v>528</v>
      </c>
      <c r="H86" s="1" t="s">
        <v>32</v>
      </c>
      <c r="I86" s="1">
        <v>0</v>
      </c>
    </row>
    <row r="87" spans="1:9" x14ac:dyDescent="0.55000000000000004">
      <c r="A87">
        <v>19</v>
      </c>
      <c r="B87" s="1">
        <v>0</v>
      </c>
      <c r="C87" s="1">
        <v>1</v>
      </c>
      <c r="D87" s="1">
        <v>0</v>
      </c>
      <c r="E87" s="1">
        <v>0</v>
      </c>
      <c r="F87" s="1" t="s">
        <v>263</v>
      </c>
      <c r="G87" s="1" t="s">
        <v>528</v>
      </c>
      <c r="H87" s="1" t="s">
        <v>32</v>
      </c>
      <c r="I87" s="1">
        <v>0</v>
      </c>
    </row>
    <row r="88" spans="1:9" x14ac:dyDescent="0.55000000000000004">
      <c r="A88">
        <v>19</v>
      </c>
      <c r="B88" s="1">
        <v>0</v>
      </c>
      <c r="C88" s="1">
        <v>0</v>
      </c>
      <c r="D88" s="1">
        <v>1</v>
      </c>
      <c r="E88" s="1">
        <v>0</v>
      </c>
      <c r="F88" s="1" t="s">
        <v>263</v>
      </c>
      <c r="G88" s="1" t="s">
        <v>528</v>
      </c>
      <c r="H88" s="1" t="s">
        <v>32</v>
      </c>
      <c r="I88" s="1">
        <v>0</v>
      </c>
    </row>
    <row r="89" spans="1:9" x14ac:dyDescent="0.55000000000000004">
      <c r="A89">
        <v>19</v>
      </c>
      <c r="B89" s="1">
        <v>0</v>
      </c>
      <c r="C89" s="1">
        <v>1</v>
      </c>
      <c r="D89" s="1">
        <v>0</v>
      </c>
      <c r="E89" s="1">
        <v>0</v>
      </c>
      <c r="F89" s="1" t="s">
        <v>263</v>
      </c>
      <c r="G89" s="1" t="s">
        <v>528</v>
      </c>
      <c r="H89" s="1" t="s">
        <v>27</v>
      </c>
      <c r="I89" s="1">
        <v>0</v>
      </c>
    </row>
    <row r="90" spans="1:9" x14ac:dyDescent="0.55000000000000004">
      <c r="A90">
        <v>19</v>
      </c>
      <c r="B90" s="1">
        <v>0</v>
      </c>
      <c r="C90" s="1">
        <v>1</v>
      </c>
      <c r="D90" s="1">
        <v>0</v>
      </c>
      <c r="E90" s="1">
        <v>0</v>
      </c>
      <c r="F90" s="1" t="s">
        <v>263</v>
      </c>
      <c r="G90" s="1" t="s">
        <v>528</v>
      </c>
      <c r="H90" s="1" t="s">
        <v>32</v>
      </c>
      <c r="I90" s="1">
        <v>0</v>
      </c>
    </row>
    <row r="91" spans="1:9" x14ac:dyDescent="0.55000000000000004">
      <c r="A91">
        <v>19</v>
      </c>
      <c r="B91" s="1">
        <v>0</v>
      </c>
      <c r="C91" s="1">
        <v>0</v>
      </c>
      <c r="D91" s="1">
        <v>1</v>
      </c>
      <c r="E91" s="1">
        <v>0</v>
      </c>
      <c r="F91" s="1" t="s">
        <v>263</v>
      </c>
      <c r="G91" t="s">
        <v>528</v>
      </c>
      <c r="H91" s="1" t="s">
        <v>27</v>
      </c>
      <c r="I91" s="1">
        <v>0</v>
      </c>
    </row>
    <row r="92" spans="1:9" x14ac:dyDescent="0.55000000000000004">
      <c r="A92">
        <v>20</v>
      </c>
      <c r="B92" s="1">
        <v>0</v>
      </c>
      <c r="C92" s="1">
        <v>0</v>
      </c>
      <c r="D92" s="1">
        <v>0</v>
      </c>
      <c r="E92" s="1">
        <v>1</v>
      </c>
      <c r="F92" s="1" t="s">
        <v>263</v>
      </c>
      <c r="G92" t="s">
        <v>528</v>
      </c>
      <c r="H92" s="1" t="s">
        <v>32</v>
      </c>
      <c r="I92" s="1">
        <v>0</v>
      </c>
    </row>
    <row r="93" spans="1:9" x14ac:dyDescent="0.55000000000000004">
      <c r="A93">
        <v>20</v>
      </c>
      <c r="B93" s="1">
        <v>0</v>
      </c>
      <c r="C93" s="1">
        <v>0</v>
      </c>
      <c r="D93" s="1">
        <v>0</v>
      </c>
      <c r="E93" s="1">
        <v>1</v>
      </c>
      <c r="F93" s="1" t="s">
        <v>263</v>
      </c>
      <c r="G93" s="1" t="s">
        <v>528</v>
      </c>
      <c r="H93" s="1" t="s">
        <v>32</v>
      </c>
      <c r="I93" s="1">
        <v>0</v>
      </c>
    </row>
    <row r="94" spans="1:9" x14ac:dyDescent="0.55000000000000004">
      <c r="A94">
        <v>20</v>
      </c>
      <c r="B94" s="1">
        <v>0</v>
      </c>
      <c r="C94" s="1">
        <v>0</v>
      </c>
      <c r="D94" s="1">
        <v>1</v>
      </c>
      <c r="E94" s="1">
        <v>0</v>
      </c>
      <c r="F94" s="1" t="s">
        <v>263</v>
      </c>
      <c r="G94" s="1" t="s">
        <v>528</v>
      </c>
      <c r="H94" s="1" t="s">
        <v>32</v>
      </c>
      <c r="I94" s="1">
        <v>0</v>
      </c>
    </row>
    <row r="95" spans="1:9" x14ac:dyDescent="0.55000000000000004">
      <c r="A95">
        <v>20</v>
      </c>
      <c r="B95" s="1">
        <v>0</v>
      </c>
      <c r="C95" s="1">
        <v>0</v>
      </c>
      <c r="D95" s="1">
        <v>1</v>
      </c>
      <c r="E95" s="1">
        <v>0</v>
      </c>
      <c r="F95" s="1" t="s">
        <v>263</v>
      </c>
      <c r="G95" s="1" t="s">
        <v>528</v>
      </c>
      <c r="H95" s="1" t="s">
        <v>27</v>
      </c>
      <c r="I95" s="1">
        <v>0</v>
      </c>
    </row>
    <row r="96" spans="1:9" x14ac:dyDescent="0.55000000000000004">
      <c r="A96">
        <v>21</v>
      </c>
      <c r="B96" s="1">
        <v>1</v>
      </c>
      <c r="C96" s="1">
        <v>0</v>
      </c>
      <c r="D96" s="1">
        <v>0</v>
      </c>
      <c r="E96" s="1">
        <v>0</v>
      </c>
      <c r="F96" s="1" t="s">
        <v>263</v>
      </c>
      <c r="G96" s="1" t="s">
        <v>528</v>
      </c>
      <c r="H96" s="1" t="s">
        <v>32</v>
      </c>
      <c r="I96" s="1">
        <v>0</v>
      </c>
    </row>
    <row r="97" spans="1:9" x14ac:dyDescent="0.55000000000000004">
      <c r="A97">
        <v>21</v>
      </c>
      <c r="B97" s="1">
        <v>0</v>
      </c>
      <c r="C97" s="1">
        <v>0</v>
      </c>
      <c r="D97" s="1">
        <v>0</v>
      </c>
      <c r="E97" s="1">
        <v>1</v>
      </c>
      <c r="F97" s="1" t="s">
        <v>263</v>
      </c>
      <c r="G97" s="1" t="s">
        <v>528</v>
      </c>
      <c r="H97" s="1" t="s">
        <v>32</v>
      </c>
      <c r="I97" s="1">
        <v>0</v>
      </c>
    </row>
    <row r="98" spans="1:9" x14ac:dyDescent="0.55000000000000004">
      <c r="A98">
        <v>21</v>
      </c>
      <c r="B98" s="1">
        <v>1</v>
      </c>
      <c r="C98" s="1">
        <v>0</v>
      </c>
      <c r="D98" s="1">
        <v>0</v>
      </c>
      <c r="E98" s="1">
        <v>0</v>
      </c>
      <c r="F98" s="1" t="s">
        <v>263</v>
      </c>
      <c r="G98" s="1" t="s">
        <v>528</v>
      </c>
      <c r="H98" s="1" t="s">
        <v>32</v>
      </c>
      <c r="I98" s="1">
        <v>0</v>
      </c>
    </row>
    <row r="99" spans="1:9" x14ac:dyDescent="0.55000000000000004">
      <c r="A99">
        <v>21</v>
      </c>
      <c r="B99" s="1">
        <v>0</v>
      </c>
      <c r="C99" s="1">
        <v>0</v>
      </c>
      <c r="D99" s="1">
        <v>0</v>
      </c>
      <c r="E99" s="1">
        <v>1</v>
      </c>
      <c r="F99" s="1" t="s">
        <v>263</v>
      </c>
      <c r="G99" t="s">
        <v>528</v>
      </c>
      <c r="H99" s="1" t="s">
        <v>27</v>
      </c>
      <c r="I99" s="1">
        <v>0</v>
      </c>
    </row>
    <row r="100" spans="1:9" x14ac:dyDescent="0.55000000000000004">
      <c r="A100">
        <v>21</v>
      </c>
      <c r="B100" s="1">
        <v>0</v>
      </c>
      <c r="C100" s="1">
        <v>0</v>
      </c>
      <c r="D100" s="1">
        <v>0</v>
      </c>
      <c r="E100" s="1">
        <v>1</v>
      </c>
      <c r="F100" s="1" t="s">
        <v>263</v>
      </c>
      <c r="G100" t="s">
        <v>528</v>
      </c>
      <c r="H100" s="1" t="s">
        <v>27</v>
      </c>
      <c r="I100" s="1">
        <v>0</v>
      </c>
    </row>
    <row r="101" spans="1:9" x14ac:dyDescent="0.55000000000000004">
      <c r="A101">
        <v>22</v>
      </c>
      <c r="B101" s="1">
        <v>0</v>
      </c>
      <c r="C101" s="1">
        <v>1</v>
      </c>
      <c r="D101" s="1">
        <v>0</v>
      </c>
      <c r="E101" s="1">
        <v>0</v>
      </c>
      <c r="F101" s="1" t="s">
        <v>263</v>
      </c>
      <c r="G101" t="s">
        <v>528</v>
      </c>
      <c r="H101" s="1" t="s">
        <v>32</v>
      </c>
      <c r="I101" s="1">
        <v>0</v>
      </c>
    </row>
    <row r="102" spans="1:9" x14ac:dyDescent="0.55000000000000004">
      <c r="A102">
        <v>22</v>
      </c>
      <c r="B102" s="1">
        <v>0</v>
      </c>
      <c r="C102" s="1">
        <v>0</v>
      </c>
      <c r="D102" s="1">
        <v>0</v>
      </c>
      <c r="E102" s="1">
        <v>1</v>
      </c>
      <c r="F102" s="1" t="s">
        <v>263</v>
      </c>
      <c r="G102" s="1" t="s">
        <v>528</v>
      </c>
      <c r="H102" s="1" t="s">
        <v>32</v>
      </c>
      <c r="I102" s="1">
        <v>0</v>
      </c>
    </row>
    <row r="103" spans="1:9" x14ac:dyDescent="0.55000000000000004">
      <c r="A103">
        <v>22</v>
      </c>
      <c r="B103" s="1">
        <v>0</v>
      </c>
      <c r="C103" s="1">
        <v>1</v>
      </c>
      <c r="D103" s="1">
        <v>0</v>
      </c>
      <c r="E103" s="1">
        <v>0</v>
      </c>
      <c r="F103" s="1" t="s">
        <v>263</v>
      </c>
      <c r="G103" s="1" t="s">
        <v>528</v>
      </c>
      <c r="H103" s="1" t="s">
        <v>27</v>
      </c>
      <c r="I103" s="1">
        <v>0</v>
      </c>
    </row>
    <row r="104" spans="1:9" x14ac:dyDescent="0.55000000000000004">
      <c r="A104">
        <v>22</v>
      </c>
      <c r="B104" s="1">
        <v>1</v>
      </c>
      <c r="C104" s="1">
        <v>0</v>
      </c>
      <c r="D104" s="1">
        <v>0</v>
      </c>
      <c r="E104" s="1">
        <v>0</v>
      </c>
      <c r="F104" s="1" t="s">
        <v>263</v>
      </c>
      <c r="G104" s="1" t="s">
        <v>528</v>
      </c>
      <c r="H104" s="1" t="s">
        <v>27</v>
      </c>
      <c r="I104" s="1">
        <v>0</v>
      </c>
    </row>
    <row r="105" spans="1:9" x14ac:dyDescent="0.55000000000000004">
      <c r="A105">
        <v>22</v>
      </c>
      <c r="B105" s="1">
        <v>0</v>
      </c>
      <c r="C105" s="1">
        <v>1</v>
      </c>
      <c r="D105" s="1">
        <v>0</v>
      </c>
      <c r="E105" s="1">
        <v>0</v>
      </c>
      <c r="F105" s="1" t="s">
        <v>263</v>
      </c>
      <c r="G105" s="1" t="s">
        <v>528</v>
      </c>
      <c r="H105" s="1" t="s">
        <v>32</v>
      </c>
      <c r="I105" s="1">
        <v>0</v>
      </c>
    </row>
    <row r="106" spans="1:9" x14ac:dyDescent="0.55000000000000004">
      <c r="A106">
        <v>23</v>
      </c>
      <c r="B106" s="1">
        <v>1</v>
      </c>
      <c r="C106" s="1">
        <v>0</v>
      </c>
      <c r="D106" s="1">
        <v>0</v>
      </c>
      <c r="E106" s="1">
        <v>0</v>
      </c>
      <c r="F106" s="1" t="s">
        <v>314</v>
      </c>
      <c r="G106" s="1" t="s">
        <v>528</v>
      </c>
      <c r="H106" s="1" t="s">
        <v>32</v>
      </c>
      <c r="I106" s="1">
        <v>100</v>
      </c>
    </row>
    <row r="107" spans="1:9" x14ac:dyDescent="0.55000000000000004">
      <c r="A107">
        <v>23</v>
      </c>
      <c r="B107" s="1">
        <v>1</v>
      </c>
      <c r="C107" s="1">
        <v>0</v>
      </c>
      <c r="D107" s="1">
        <v>0</v>
      </c>
      <c r="E107" s="1">
        <v>0</v>
      </c>
      <c r="F107" s="1" t="s">
        <v>314</v>
      </c>
      <c r="G107" s="1" t="s">
        <v>528</v>
      </c>
      <c r="H107" s="1" t="s">
        <v>32</v>
      </c>
      <c r="I107" s="1">
        <v>100</v>
      </c>
    </row>
    <row r="108" spans="1:9" x14ac:dyDescent="0.55000000000000004">
      <c r="A108">
        <v>23</v>
      </c>
      <c r="B108" s="1">
        <v>1</v>
      </c>
      <c r="C108" s="1">
        <v>0</v>
      </c>
      <c r="D108" s="1">
        <v>0</v>
      </c>
      <c r="E108" s="1">
        <v>0</v>
      </c>
      <c r="F108" s="1" t="s">
        <v>314</v>
      </c>
      <c r="G108" s="1" t="s">
        <v>528</v>
      </c>
      <c r="H108" s="1" t="s">
        <v>32</v>
      </c>
      <c r="I108" s="1">
        <v>100</v>
      </c>
    </row>
    <row r="109" spans="1:9" x14ac:dyDescent="0.55000000000000004">
      <c r="A109">
        <v>23</v>
      </c>
      <c r="B109" s="1">
        <v>0</v>
      </c>
      <c r="C109" s="1">
        <v>0</v>
      </c>
      <c r="D109" s="1">
        <v>0</v>
      </c>
      <c r="E109" s="1">
        <v>1</v>
      </c>
      <c r="F109" s="1" t="s">
        <v>314</v>
      </c>
      <c r="G109" s="1" t="s">
        <v>528</v>
      </c>
      <c r="H109" s="1" t="s">
        <v>32</v>
      </c>
      <c r="I109" s="1">
        <v>100</v>
      </c>
    </row>
    <row r="110" spans="1:9" x14ac:dyDescent="0.55000000000000004">
      <c r="A110">
        <v>23</v>
      </c>
      <c r="B110" s="1">
        <v>0</v>
      </c>
      <c r="C110" s="1">
        <v>1</v>
      </c>
      <c r="D110" s="1">
        <v>0</v>
      </c>
      <c r="E110" s="1">
        <v>0</v>
      </c>
      <c r="F110" s="1" t="s">
        <v>314</v>
      </c>
      <c r="G110" s="1" t="s">
        <v>528</v>
      </c>
      <c r="H110" s="1" t="s">
        <v>32</v>
      </c>
      <c r="I110" s="1">
        <v>100</v>
      </c>
    </row>
    <row r="111" spans="1:9" x14ac:dyDescent="0.55000000000000004">
      <c r="A111" s="1">
        <v>24</v>
      </c>
      <c r="B111" s="1">
        <v>1</v>
      </c>
      <c r="C111" s="1">
        <v>0</v>
      </c>
      <c r="D111" s="1">
        <v>0</v>
      </c>
      <c r="E111" s="1">
        <v>0</v>
      </c>
      <c r="F111" s="1" t="s">
        <v>3</v>
      </c>
      <c r="G111" s="1" t="s">
        <v>528</v>
      </c>
      <c r="H111" s="1" t="s">
        <v>27</v>
      </c>
      <c r="I111" s="1">
        <v>100</v>
      </c>
    </row>
    <row r="112" spans="1:9" x14ac:dyDescent="0.55000000000000004">
      <c r="A112" s="1">
        <v>24</v>
      </c>
      <c r="B112" s="1">
        <v>1</v>
      </c>
      <c r="C112" s="1">
        <v>0</v>
      </c>
      <c r="D112" s="1">
        <v>0</v>
      </c>
      <c r="E112" s="1">
        <v>0</v>
      </c>
      <c r="F112" s="1" t="s">
        <v>3</v>
      </c>
      <c r="G112" t="s">
        <v>528</v>
      </c>
      <c r="H112" s="1" t="s">
        <v>27</v>
      </c>
      <c r="I112" s="1">
        <v>100</v>
      </c>
    </row>
    <row r="113" spans="1:9" x14ac:dyDescent="0.55000000000000004">
      <c r="A113" s="1">
        <v>24</v>
      </c>
      <c r="B113" s="1">
        <v>0</v>
      </c>
      <c r="C113" s="1">
        <v>0</v>
      </c>
      <c r="D113" s="1">
        <v>1</v>
      </c>
      <c r="E113" s="1">
        <v>0</v>
      </c>
      <c r="F113" s="1" t="s">
        <v>3</v>
      </c>
      <c r="G113" t="s">
        <v>528</v>
      </c>
      <c r="H113" s="1" t="s">
        <v>27</v>
      </c>
      <c r="I113" s="1">
        <v>100</v>
      </c>
    </row>
    <row r="114" spans="1:9" x14ac:dyDescent="0.55000000000000004">
      <c r="A114" s="1">
        <v>24</v>
      </c>
      <c r="B114" s="1">
        <v>0</v>
      </c>
      <c r="C114" s="1">
        <v>0</v>
      </c>
      <c r="D114" s="1">
        <v>1</v>
      </c>
      <c r="E114" s="1">
        <v>0</v>
      </c>
      <c r="F114" s="1" t="s">
        <v>3</v>
      </c>
      <c r="G114" t="s">
        <v>528</v>
      </c>
      <c r="H114" s="1" t="s">
        <v>32</v>
      </c>
      <c r="I114" s="1">
        <v>200</v>
      </c>
    </row>
    <row r="115" spans="1:9" x14ac:dyDescent="0.55000000000000004">
      <c r="A115" s="1">
        <v>24</v>
      </c>
      <c r="B115" s="1">
        <v>0</v>
      </c>
      <c r="C115" s="1">
        <v>0</v>
      </c>
      <c r="D115" s="1">
        <v>1</v>
      </c>
      <c r="E115" s="1">
        <v>0</v>
      </c>
      <c r="F115" s="1" t="s">
        <v>3</v>
      </c>
      <c r="G115" s="1" t="s">
        <v>528</v>
      </c>
      <c r="H115" s="1" t="s">
        <v>27</v>
      </c>
      <c r="I115" s="1">
        <v>200</v>
      </c>
    </row>
    <row r="116" spans="1:9" x14ac:dyDescent="0.55000000000000004">
      <c r="A116" s="1">
        <v>24</v>
      </c>
      <c r="B116" s="1">
        <v>0</v>
      </c>
      <c r="C116" s="1">
        <v>0</v>
      </c>
      <c r="D116" s="1">
        <v>1</v>
      </c>
      <c r="E116" s="1">
        <v>0</v>
      </c>
      <c r="F116" s="1" t="s">
        <v>3</v>
      </c>
      <c r="G116" s="1" t="s">
        <v>528</v>
      </c>
      <c r="H116" s="1" t="s">
        <v>32</v>
      </c>
      <c r="I116" s="1">
        <v>100</v>
      </c>
    </row>
    <row r="117" spans="1:9" x14ac:dyDescent="0.55000000000000004">
      <c r="A117" s="1">
        <v>25</v>
      </c>
      <c r="B117" s="1">
        <v>0</v>
      </c>
      <c r="C117" s="1">
        <v>1</v>
      </c>
      <c r="D117" s="1">
        <v>0</v>
      </c>
      <c r="E117" s="1">
        <v>0</v>
      </c>
      <c r="F117" s="1" t="s">
        <v>3</v>
      </c>
      <c r="G117" s="1" t="s">
        <v>528</v>
      </c>
      <c r="H117" s="1" t="s">
        <v>27</v>
      </c>
      <c r="I117" s="1">
        <v>50</v>
      </c>
    </row>
    <row r="118" spans="1:9" x14ac:dyDescent="0.55000000000000004">
      <c r="A118" s="1">
        <v>25</v>
      </c>
      <c r="B118" s="1">
        <v>0</v>
      </c>
      <c r="C118" s="1">
        <v>0</v>
      </c>
      <c r="D118" s="1">
        <v>1</v>
      </c>
      <c r="E118" s="1">
        <v>0</v>
      </c>
      <c r="F118" s="1" t="s">
        <v>3</v>
      </c>
      <c r="G118" s="1" t="s">
        <v>528</v>
      </c>
      <c r="H118" s="1" t="s">
        <v>27</v>
      </c>
      <c r="I118" s="1">
        <v>100</v>
      </c>
    </row>
    <row r="119" spans="1:9" x14ac:dyDescent="0.55000000000000004">
      <c r="A119" s="1">
        <v>25</v>
      </c>
      <c r="B119" s="1">
        <v>0</v>
      </c>
      <c r="C119" s="1">
        <v>0</v>
      </c>
      <c r="D119" s="1">
        <v>1</v>
      </c>
      <c r="E119" s="1">
        <v>0</v>
      </c>
      <c r="F119" s="1" t="s">
        <v>3</v>
      </c>
      <c r="G119" s="1" t="s">
        <v>528</v>
      </c>
      <c r="H119" s="1" t="s">
        <v>27</v>
      </c>
      <c r="I119" s="1">
        <v>100</v>
      </c>
    </row>
    <row r="120" spans="1:9" x14ac:dyDescent="0.55000000000000004">
      <c r="A120" s="1">
        <v>25</v>
      </c>
      <c r="B120" s="1">
        <v>0</v>
      </c>
      <c r="C120" s="1">
        <v>0</v>
      </c>
      <c r="D120" s="1">
        <v>1</v>
      </c>
      <c r="E120" s="1">
        <v>0</v>
      </c>
      <c r="F120" s="1" t="s">
        <v>3</v>
      </c>
      <c r="G120" s="1" t="s">
        <v>528</v>
      </c>
      <c r="H120" s="1" t="s">
        <v>32</v>
      </c>
      <c r="I120" s="1">
        <v>50</v>
      </c>
    </row>
    <row r="121" spans="1:9" x14ac:dyDescent="0.55000000000000004">
      <c r="A121" s="1">
        <v>25</v>
      </c>
      <c r="B121" s="1">
        <v>0</v>
      </c>
      <c r="C121" s="1">
        <v>0</v>
      </c>
      <c r="D121" s="1">
        <v>1</v>
      </c>
      <c r="E121" s="1">
        <v>0</v>
      </c>
      <c r="F121" s="1" t="s">
        <v>3</v>
      </c>
      <c r="G121" s="1" t="s">
        <v>528</v>
      </c>
      <c r="H121" s="1" t="s">
        <v>32</v>
      </c>
      <c r="I121" s="1">
        <v>50</v>
      </c>
    </row>
    <row r="122" spans="1:9" x14ac:dyDescent="0.55000000000000004">
      <c r="A122" s="1">
        <v>26</v>
      </c>
      <c r="B122" s="1">
        <v>0</v>
      </c>
      <c r="C122" s="1">
        <v>1</v>
      </c>
      <c r="D122" s="1">
        <v>0</v>
      </c>
      <c r="E122" s="1">
        <v>0</v>
      </c>
      <c r="F122" s="1" t="s">
        <v>3</v>
      </c>
      <c r="G122" s="1" t="s">
        <v>528</v>
      </c>
      <c r="H122" s="1" t="s">
        <v>32</v>
      </c>
      <c r="I122" s="1">
        <v>100</v>
      </c>
    </row>
    <row r="123" spans="1:9" x14ac:dyDescent="0.55000000000000004">
      <c r="A123" s="1">
        <v>26</v>
      </c>
      <c r="B123" s="1">
        <v>0</v>
      </c>
      <c r="C123" s="1">
        <v>1</v>
      </c>
      <c r="D123" s="1">
        <v>0</v>
      </c>
      <c r="E123" s="1">
        <v>0</v>
      </c>
      <c r="F123" s="1" t="s">
        <v>3</v>
      </c>
      <c r="G123" s="1" t="s">
        <v>528</v>
      </c>
      <c r="H123" s="1" t="s">
        <v>32</v>
      </c>
      <c r="I123" s="1">
        <v>50</v>
      </c>
    </row>
    <row r="124" spans="1:9" x14ac:dyDescent="0.55000000000000004">
      <c r="A124" s="1">
        <v>26</v>
      </c>
      <c r="B124" s="1">
        <v>0</v>
      </c>
      <c r="C124" s="1">
        <v>1</v>
      </c>
      <c r="D124" s="1">
        <v>0</v>
      </c>
      <c r="E124" s="1">
        <v>0</v>
      </c>
      <c r="F124" s="1" t="s">
        <v>3</v>
      </c>
      <c r="G124" s="1" t="s">
        <v>528</v>
      </c>
      <c r="H124" s="1" t="s">
        <v>32</v>
      </c>
      <c r="I124" s="1">
        <v>50</v>
      </c>
    </row>
    <row r="125" spans="1:9" x14ac:dyDescent="0.55000000000000004">
      <c r="A125" s="1">
        <v>26</v>
      </c>
      <c r="B125" s="1">
        <v>0</v>
      </c>
      <c r="C125" s="1">
        <v>1</v>
      </c>
      <c r="D125" s="1">
        <v>0</v>
      </c>
      <c r="E125" s="1">
        <v>0</v>
      </c>
      <c r="F125" s="1" t="s">
        <v>3</v>
      </c>
      <c r="G125" t="s">
        <v>528</v>
      </c>
      <c r="H125" s="1" t="s">
        <v>27</v>
      </c>
      <c r="I125" s="1">
        <v>100</v>
      </c>
    </row>
    <row r="126" spans="1:9" x14ac:dyDescent="0.55000000000000004">
      <c r="A126" s="1">
        <v>26</v>
      </c>
      <c r="B126" s="1">
        <v>0</v>
      </c>
      <c r="C126" s="1">
        <v>0</v>
      </c>
      <c r="D126" s="1">
        <v>1</v>
      </c>
      <c r="E126" s="1">
        <v>0</v>
      </c>
      <c r="F126" s="1" t="s">
        <v>3</v>
      </c>
      <c r="G126" t="s">
        <v>528</v>
      </c>
      <c r="H126" s="1" t="s">
        <v>32</v>
      </c>
      <c r="I126" s="1">
        <v>100</v>
      </c>
    </row>
    <row r="127" spans="1:9" x14ac:dyDescent="0.55000000000000004">
      <c r="A127" s="1">
        <v>27</v>
      </c>
      <c r="B127" s="1">
        <v>1</v>
      </c>
      <c r="C127" s="1">
        <v>0</v>
      </c>
      <c r="D127" s="1">
        <v>0</v>
      </c>
      <c r="E127" s="1">
        <v>0</v>
      </c>
      <c r="F127" s="1" t="s">
        <v>211</v>
      </c>
      <c r="G127" t="s">
        <v>528</v>
      </c>
      <c r="H127" s="1" t="s">
        <v>27</v>
      </c>
      <c r="I127" s="14">
        <v>50</v>
      </c>
    </row>
    <row r="128" spans="1:9" x14ac:dyDescent="0.55000000000000004">
      <c r="A128" s="1">
        <v>27</v>
      </c>
      <c r="B128" s="1">
        <v>1</v>
      </c>
      <c r="C128" s="1">
        <v>0</v>
      </c>
      <c r="D128" s="1">
        <v>0</v>
      </c>
      <c r="E128" s="1">
        <v>0</v>
      </c>
      <c r="F128" s="1" t="s">
        <v>211</v>
      </c>
      <c r="G128" s="1" t="s">
        <v>528</v>
      </c>
      <c r="H128" s="1" t="s">
        <v>27</v>
      </c>
      <c r="I128" s="14">
        <v>50</v>
      </c>
    </row>
    <row r="129" spans="1:9" x14ac:dyDescent="0.55000000000000004">
      <c r="A129" s="1">
        <v>27</v>
      </c>
      <c r="B129" s="1">
        <v>1</v>
      </c>
      <c r="C129" s="1">
        <v>0</v>
      </c>
      <c r="D129" s="1">
        <v>0</v>
      </c>
      <c r="E129" s="1">
        <v>0</v>
      </c>
      <c r="F129" s="1" t="s">
        <v>211</v>
      </c>
      <c r="G129" s="1" t="s">
        <v>528</v>
      </c>
      <c r="H129" s="1" t="s">
        <v>32</v>
      </c>
      <c r="I129" s="14">
        <v>100</v>
      </c>
    </row>
    <row r="130" spans="1:9" x14ac:dyDescent="0.55000000000000004">
      <c r="A130" s="1">
        <v>27</v>
      </c>
      <c r="B130" s="1">
        <v>0</v>
      </c>
      <c r="C130" s="1">
        <v>0</v>
      </c>
      <c r="D130" s="1">
        <v>1</v>
      </c>
      <c r="E130" s="1">
        <v>0</v>
      </c>
      <c r="F130" s="1" t="s">
        <v>211</v>
      </c>
      <c r="G130" s="1" t="s">
        <v>528</v>
      </c>
      <c r="H130" s="1" t="s">
        <v>32</v>
      </c>
      <c r="I130" s="14">
        <v>100</v>
      </c>
    </row>
    <row r="131" spans="1:9" x14ac:dyDescent="0.55000000000000004">
      <c r="A131" s="1">
        <v>27</v>
      </c>
      <c r="B131" s="1">
        <v>0</v>
      </c>
      <c r="C131" s="1">
        <v>0</v>
      </c>
      <c r="D131" s="1">
        <v>1</v>
      </c>
      <c r="E131" s="1">
        <v>0</v>
      </c>
      <c r="F131" s="1" t="s">
        <v>211</v>
      </c>
      <c r="G131" s="1" t="s">
        <v>528</v>
      </c>
      <c r="H131" s="1" t="s">
        <v>27</v>
      </c>
      <c r="I131" s="14">
        <v>50</v>
      </c>
    </row>
    <row r="132" spans="1:9" x14ac:dyDescent="0.55000000000000004">
      <c r="A132" s="1">
        <v>27</v>
      </c>
      <c r="B132" s="1">
        <v>0</v>
      </c>
      <c r="C132" s="1">
        <v>0</v>
      </c>
      <c r="D132" s="1">
        <v>1</v>
      </c>
      <c r="E132" s="1">
        <v>0</v>
      </c>
      <c r="F132" s="1" t="s">
        <v>211</v>
      </c>
      <c r="G132" s="1" t="s">
        <v>528</v>
      </c>
      <c r="H132" s="1" t="s">
        <v>27</v>
      </c>
      <c r="I132" s="1">
        <v>100</v>
      </c>
    </row>
    <row r="133" spans="1:9" x14ac:dyDescent="0.55000000000000004">
      <c r="A133" s="1">
        <v>28</v>
      </c>
      <c r="B133" s="1">
        <v>1</v>
      </c>
      <c r="C133" s="1">
        <v>0</v>
      </c>
      <c r="D133" s="1">
        <v>0</v>
      </c>
      <c r="E133" s="1">
        <v>0</v>
      </c>
      <c r="F133" s="1" t="s">
        <v>3</v>
      </c>
      <c r="G133" s="1" t="s">
        <v>528</v>
      </c>
      <c r="H133" s="1" t="s">
        <v>32</v>
      </c>
      <c r="I133" s="1">
        <v>100</v>
      </c>
    </row>
    <row r="134" spans="1:9" x14ac:dyDescent="0.55000000000000004">
      <c r="A134" s="1">
        <v>28</v>
      </c>
      <c r="B134" s="1">
        <v>0</v>
      </c>
      <c r="C134" s="1">
        <v>1</v>
      </c>
      <c r="D134" s="1">
        <v>0</v>
      </c>
      <c r="E134" s="1">
        <v>0</v>
      </c>
      <c r="F134" s="1" t="s">
        <v>3</v>
      </c>
      <c r="G134" s="1" t="s">
        <v>528</v>
      </c>
      <c r="H134" s="1" t="s">
        <v>32</v>
      </c>
      <c r="I134" s="1">
        <v>100</v>
      </c>
    </row>
    <row r="135" spans="1:9" x14ac:dyDescent="0.55000000000000004">
      <c r="A135" s="1">
        <v>28</v>
      </c>
      <c r="B135" s="1">
        <v>0</v>
      </c>
      <c r="C135" s="1">
        <v>1</v>
      </c>
      <c r="D135" s="1">
        <v>0</v>
      </c>
      <c r="E135" s="1">
        <v>0</v>
      </c>
      <c r="F135" s="1" t="s">
        <v>3</v>
      </c>
      <c r="G135" s="1" t="s">
        <v>528</v>
      </c>
      <c r="H135" s="1" t="s">
        <v>27</v>
      </c>
      <c r="I135" s="1">
        <v>100</v>
      </c>
    </row>
    <row r="136" spans="1:9" x14ac:dyDescent="0.55000000000000004">
      <c r="A136" s="1">
        <v>28</v>
      </c>
      <c r="B136" s="1">
        <v>1</v>
      </c>
      <c r="C136" s="1">
        <v>0</v>
      </c>
      <c r="D136" s="1">
        <v>0</v>
      </c>
      <c r="E136" s="1">
        <v>0</v>
      </c>
      <c r="F136" s="1" t="s">
        <v>3</v>
      </c>
      <c r="G136" s="1" t="s">
        <v>528</v>
      </c>
      <c r="H136" s="1" t="s">
        <v>32</v>
      </c>
      <c r="I136" s="1">
        <v>100</v>
      </c>
    </row>
    <row r="137" spans="1:9" x14ac:dyDescent="0.55000000000000004">
      <c r="A137" s="1">
        <v>28</v>
      </c>
      <c r="B137" s="1">
        <v>0</v>
      </c>
      <c r="C137" s="1">
        <v>0</v>
      </c>
      <c r="D137" s="1">
        <v>1</v>
      </c>
      <c r="E137" s="1">
        <v>0</v>
      </c>
      <c r="F137" s="1" t="s">
        <v>3</v>
      </c>
      <c r="G137" s="1" t="s">
        <v>528</v>
      </c>
      <c r="H137" s="1" t="s">
        <v>32</v>
      </c>
      <c r="I137" s="1">
        <v>100</v>
      </c>
    </row>
    <row r="138" spans="1:9" x14ac:dyDescent="0.55000000000000004">
      <c r="A138" s="1">
        <v>28</v>
      </c>
      <c r="B138" s="1">
        <v>0</v>
      </c>
      <c r="C138" s="1">
        <v>0</v>
      </c>
      <c r="D138" s="1">
        <v>1</v>
      </c>
      <c r="E138" s="1">
        <v>0</v>
      </c>
      <c r="F138" s="1" t="s">
        <v>3</v>
      </c>
      <c r="G138" t="s">
        <v>528</v>
      </c>
      <c r="H138" s="1" t="s">
        <v>32</v>
      </c>
      <c r="I138" s="1">
        <v>50</v>
      </c>
    </row>
    <row r="139" spans="1:9" x14ac:dyDescent="0.55000000000000004">
      <c r="A139" s="1">
        <v>29</v>
      </c>
      <c r="B139" s="1">
        <v>1</v>
      </c>
      <c r="C139" s="1">
        <v>0</v>
      </c>
      <c r="D139" s="1">
        <v>0</v>
      </c>
      <c r="E139" s="1">
        <v>0</v>
      </c>
      <c r="F139" s="1" t="s">
        <v>3</v>
      </c>
      <c r="G139" t="s">
        <v>528</v>
      </c>
      <c r="H139" s="1" t="s">
        <v>32</v>
      </c>
      <c r="I139" s="1">
        <v>50</v>
      </c>
    </row>
    <row r="140" spans="1:9" x14ac:dyDescent="0.55000000000000004">
      <c r="A140" s="1">
        <v>29</v>
      </c>
      <c r="B140" s="1">
        <v>1</v>
      </c>
      <c r="C140" s="1">
        <v>0</v>
      </c>
      <c r="D140" s="1">
        <v>0</v>
      </c>
      <c r="E140" s="1">
        <v>0</v>
      </c>
      <c r="F140" s="1" t="s">
        <v>3</v>
      </c>
      <c r="G140" t="s">
        <v>528</v>
      </c>
      <c r="H140" s="1" t="s">
        <v>32</v>
      </c>
      <c r="I140" s="1">
        <v>50</v>
      </c>
    </row>
    <row r="141" spans="1:9" x14ac:dyDescent="0.55000000000000004">
      <c r="A141" s="1">
        <v>29</v>
      </c>
      <c r="B141" s="1">
        <v>0</v>
      </c>
      <c r="C141" s="1">
        <v>1</v>
      </c>
      <c r="D141" s="1">
        <v>0</v>
      </c>
      <c r="E141" s="1">
        <v>0</v>
      </c>
      <c r="F141" s="1" t="s">
        <v>3</v>
      </c>
      <c r="G141" s="1" t="s">
        <v>528</v>
      </c>
      <c r="H141" s="1" t="s">
        <v>32</v>
      </c>
      <c r="I141" s="1">
        <v>50</v>
      </c>
    </row>
    <row r="142" spans="1:9" x14ac:dyDescent="0.55000000000000004">
      <c r="A142" s="1">
        <v>29</v>
      </c>
      <c r="B142" s="1">
        <v>0</v>
      </c>
      <c r="C142" s="1">
        <v>0</v>
      </c>
      <c r="D142" s="1">
        <v>1</v>
      </c>
      <c r="E142" s="1">
        <v>0</v>
      </c>
      <c r="F142" s="1" t="s">
        <v>3</v>
      </c>
      <c r="G142" s="1" t="s">
        <v>528</v>
      </c>
      <c r="H142" s="1" t="s">
        <v>27</v>
      </c>
      <c r="I142" s="1">
        <v>100</v>
      </c>
    </row>
    <row r="143" spans="1:9" x14ac:dyDescent="0.55000000000000004">
      <c r="A143" s="1">
        <v>29</v>
      </c>
      <c r="B143" s="1">
        <v>1</v>
      </c>
      <c r="C143" s="1">
        <v>0</v>
      </c>
      <c r="D143" s="1">
        <v>0</v>
      </c>
      <c r="E143" s="1">
        <v>0</v>
      </c>
      <c r="F143" s="1" t="s">
        <v>3</v>
      </c>
      <c r="G143" s="1" t="s">
        <v>528</v>
      </c>
      <c r="H143" s="1" t="s">
        <v>27</v>
      </c>
      <c r="I143" s="1">
        <v>100</v>
      </c>
    </row>
    <row r="144" spans="1:9" x14ac:dyDescent="0.55000000000000004">
      <c r="A144" s="1">
        <v>29</v>
      </c>
      <c r="B144" s="1">
        <v>0</v>
      </c>
      <c r="C144" s="1">
        <v>1</v>
      </c>
      <c r="D144" s="1">
        <v>0</v>
      </c>
      <c r="E144" s="1">
        <v>0</v>
      </c>
      <c r="F144" s="1" t="s">
        <v>3</v>
      </c>
      <c r="G144" s="1" t="s">
        <v>528</v>
      </c>
      <c r="H144" s="1" t="s">
        <v>27</v>
      </c>
      <c r="I144" s="1">
        <v>100</v>
      </c>
    </row>
    <row r="145" spans="1:9" x14ac:dyDescent="0.55000000000000004">
      <c r="A145" s="1">
        <v>29</v>
      </c>
      <c r="B145" s="1">
        <v>0</v>
      </c>
      <c r="C145" s="1">
        <v>0</v>
      </c>
      <c r="D145" s="1">
        <v>1</v>
      </c>
      <c r="E145" s="1">
        <v>0</v>
      </c>
      <c r="F145" s="1" t="s">
        <v>3</v>
      </c>
      <c r="G145" s="1" t="s">
        <v>528</v>
      </c>
      <c r="H145" s="1" t="s">
        <v>32</v>
      </c>
      <c r="I145" s="1">
        <v>100</v>
      </c>
    </row>
    <row r="146" spans="1:9" x14ac:dyDescent="0.55000000000000004">
      <c r="A146" s="1">
        <v>29</v>
      </c>
      <c r="B146" s="1">
        <v>0</v>
      </c>
      <c r="C146" s="1">
        <v>0</v>
      </c>
      <c r="D146" s="1">
        <v>1</v>
      </c>
      <c r="E146" s="1">
        <v>0</v>
      </c>
      <c r="F146" s="1" t="s">
        <v>3</v>
      </c>
      <c r="G146" s="1" t="s">
        <v>528</v>
      </c>
      <c r="H146" s="1" t="s">
        <v>27</v>
      </c>
      <c r="I146" s="1">
        <v>0</v>
      </c>
    </row>
    <row r="147" spans="1:9" x14ac:dyDescent="0.55000000000000004">
      <c r="A147" s="1">
        <v>30</v>
      </c>
      <c r="B147" s="1">
        <v>0</v>
      </c>
      <c r="C147" s="1">
        <v>0</v>
      </c>
      <c r="D147" s="1">
        <v>1</v>
      </c>
      <c r="E147" s="1">
        <v>0</v>
      </c>
      <c r="F147" s="1" t="s">
        <v>211</v>
      </c>
      <c r="G147" s="1" t="s">
        <v>528</v>
      </c>
      <c r="H147" s="1" t="s">
        <v>32</v>
      </c>
      <c r="I147" s="1">
        <v>50</v>
      </c>
    </row>
    <row r="148" spans="1:9" x14ac:dyDescent="0.55000000000000004">
      <c r="A148" s="1">
        <v>30</v>
      </c>
      <c r="B148" s="1">
        <v>1</v>
      </c>
      <c r="C148" s="1">
        <v>0</v>
      </c>
      <c r="D148" s="1">
        <v>0</v>
      </c>
      <c r="E148" s="1">
        <v>0</v>
      </c>
      <c r="F148" s="1" t="s">
        <v>211</v>
      </c>
      <c r="G148" s="1" t="s">
        <v>528</v>
      </c>
      <c r="H148" s="1" t="s">
        <v>32</v>
      </c>
      <c r="I148" s="1">
        <v>50</v>
      </c>
    </row>
    <row r="149" spans="1:9" x14ac:dyDescent="0.55000000000000004">
      <c r="A149" s="1">
        <v>30</v>
      </c>
      <c r="B149" s="1">
        <v>0</v>
      </c>
      <c r="C149" s="1">
        <v>0</v>
      </c>
      <c r="D149" s="1">
        <v>1</v>
      </c>
      <c r="E149" s="1">
        <v>0</v>
      </c>
      <c r="F149" s="1" t="s">
        <v>211</v>
      </c>
      <c r="G149" s="1" t="s">
        <v>528</v>
      </c>
      <c r="H149" s="1" t="s">
        <v>32</v>
      </c>
      <c r="I149" s="1">
        <v>100</v>
      </c>
    </row>
    <row r="150" spans="1:9" x14ac:dyDescent="0.55000000000000004">
      <c r="A150" s="1">
        <v>30</v>
      </c>
      <c r="B150" s="1">
        <v>0</v>
      </c>
      <c r="C150" s="1">
        <v>0</v>
      </c>
      <c r="D150" s="1">
        <v>1</v>
      </c>
      <c r="E150" s="1">
        <v>0</v>
      </c>
      <c r="F150" s="1" t="s">
        <v>211</v>
      </c>
      <c r="G150" s="1" t="s">
        <v>528</v>
      </c>
      <c r="H150" s="1" t="s">
        <v>27</v>
      </c>
      <c r="I150" s="1">
        <v>100</v>
      </c>
    </row>
    <row r="151" spans="1:9" x14ac:dyDescent="0.55000000000000004">
      <c r="A151" s="1">
        <v>31</v>
      </c>
      <c r="B151" s="1">
        <v>1</v>
      </c>
      <c r="C151" s="1">
        <v>0</v>
      </c>
      <c r="D151" s="1">
        <v>0</v>
      </c>
      <c r="E151" s="1">
        <v>0</v>
      </c>
      <c r="F151" s="1" t="s">
        <v>211</v>
      </c>
      <c r="G151" t="s">
        <v>528</v>
      </c>
      <c r="H151" s="1" t="s">
        <v>27</v>
      </c>
      <c r="I151" s="1">
        <v>100</v>
      </c>
    </row>
    <row r="152" spans="1:9" x14ac:dyDescent="0.55000000000000004">
      <c r="A152" s="1">
        <v>31</v>
      </c>
      <c r="B152" s="1">
        <v>0</v>
      </c>
      <c r="C152" s="1">
        <v>0</v>
      </c>
      <c r="D152" s="1">
        <v>1</v>
      </c>
      <c r="E152" s="1">
        <v>0</v>
      </c>
      <c r="F152" s="1" t="s">
        <v>211</v>
      </c>
      <c r="G152" t="s">
        <v>528</v>
      </c>
      <c r="H152" s="1" t="s">
        <v>27</v>
      </c>
      <c r="I152" s="1">
        <v>100</v>
      </c>
    </row>
    <row r="153" spans="1:9" x14ac:dyDescent="0.55000000000000004">
      <c r="A153" s="1">
        <v>31</v>
      </c>
      <c r="B153" s="1">
        <v>1</v>
      </c>
      <c r="C153" s="1">
        <v>0</v>
      </c>
      <c r="D153" s="1">
        <v>0</v>
      </c>
      <c r="E153" s="1">
        <v>0</v>
      </c>
      <c r="F153" s="1" t="s">
        <v>211</v>
      </c>
      <c r="G153" t="s">
        <v>528</v>
      </c>
      <c r="H153" s="1" t="s">
        <v>27</v>
      </c>
      <c r="I153" s="1">
        <v>100</v>
      </c>
    </row>
    <row r="154" spans="1:9" x14ac:dyDescent="0.55000000000000004">
      <c r="A154" s="1">
        <v>31</v>
      </c>
      <c r="B154" s="1">
        <v>0</v>
      </c>
      <c r="C154" s="1">
        <v>0</v>
      </c>
      <c r="D154" s="1">
        <v>1</v>
      </c>
      <c r="E154" s="1">
        <v>0</v>
      </c>
      <c r="F154" s="1" t="s">
        <v>211</v>
      </c>
      <c r="G154" s="1" t="s">
        <v>528</v>
      </c>
      <c r="H154" s="1" t="s">
        <v>32</v>
      </c>
      <c r="I154" s="1">
        <v>50</v>
      </c>
    </row>
    <row r="155" spans="1:9" x14ac:dyDescent="0.55000000000000004">
      <c r="A155" s="1">
        <v>31</v>
      </c>
      <c r="B155" s="1">
        <v>0</v>
      </c>
      <c r="C155" s="1">
        <v>0</v>
      </c>
      <c r="D155" s="1">
        <v>1</v>
      </c>
      <c r="E155" s="1">
        <v>0</v>
      </c>
      <c r="F155" s="1" t="s">
        <v>211</v>
      </c>
      <c r="G155" s="1" t="s">
        <v>528</v>
      </c>
      <c r="H155" s="1" t="s">
        <v>27</v>
      </c>
      <c r="I155" s="1">
        <v>50</v>
      </c>
    </row>
    <row r="156" spans="1:9" x14ac:dyDescent="0.55000000000000004">
      <c r="A156" s="1">
        <v>31</v>
      </c>
      <c r="B156" s="1">
        <v>1</v>
      </c>
      <c r="C156" s="1">
        <v>0</v>
      </c>
      <c r="D156" s="1">
        <v>0</v>
      </c>
      <c r="E156" s="1">
        <v>0</v>
      </c>
      <c r="F156" s="1" t="s">
        <v>211</v>
      </c>
      <c r="G156" s="1" t="s">
        <v>528</v>
      </c>
      <c r="H156" s="1" t="s">
        <v>27</v>
      </c>
      <c r="I156" s="1">
        <v>50</v>
      </c>
    </row>
    <row r="157" spans="1:9" x14ac:dyDescent="0.55000000000000004">
      <c r="A157" s="1">
        <v>32</v>
      </c>
      <c r="B157" s="1">
        <v>1</v>
      </c>
      <c r="C157">
        <v>0</v>
      </c>
      <c r="D157" s="1">
        <v>0</v>
      </c>
      <c r="E157" s="1">
        <v>0</v>
      </c>
      <c r="F157" s="1" t="s">
        <v>3</v>
      </c>
      <c r="G157" s="1" t="s">
        <v>528</v>
      </c>
      <c r="H157" s="1" t="s">
        <v>32</v>
      </c>
      <c r="I157" s="1">
        <v>50</v>
      </c>
    </row>
    <row r="158" spans="1:9" x14ac:dyDescent="0.55000000000000004">
      <c r="A158" s="1">
        <v>32</v>
      </c>
      <c r="B158" s="1">
        <v>0</v>
      </c>
      <c r="C158">
        <v>0</v>
      </c>
      <c r="D158" s="1">
        <v>1</v>
      </c>
      <c r="E158" s="1">
        <v>0</v>
      </c>
      <c r="F158" s="1" t="s">
        <v>3</v>
      </c>
      <c r="G158" s="1" t="s">
        <v>528</v>
      </c>
      <c r="H158" s="1" t="s">
        <v>32</v>
      </c>
      <c r="I158" s="1">
        <v>50</v>
      </c>
    </row>
    <row r="159" spans="1:9" x14ac:dyDescent="0.55000000000000004">
      <c r="A159" s="1">
        <v>32</v>
      </c>
      <c r="B159" s="1">
        <v>0</v>
      </c>
      <c r="C159">
        <v>0</v>
      </c>
      <c r="D159" s="1">
        <v>1</v>
      </c>
      <c r="E159" s="1">
        <v>0</v>
      </c>
      <c r="F159" s="1" t="s">
        <v>3</v>
      </c>
      <c r="G159" s="1" t="s">
        <v>528</v>
      </c>
      <c r="H159" s="1" t="s">
        <v>32</v>
      </c>
      <c r="I159" s="1">
        <v>50</v>
      </c>
    </row>
    <row r="160" spans="1:9" x14ac:dyDescent="0.55000000000000004">
      <c r="A160" s="1">
        <v>32</v>
      </c>
      <c r="B160" s="1">
        <v>0</v>
      </c>
      <c r="C160">
        <v>0</v>
      </c>
      <c r="D160" s="1">
        <v>1</v>
      </c>
      <c r="E160" s="1">
        <v>0</v>
      </c>
      <c r="F160" s="1" t="s">
        <v>3</v>
      </c>
      <c r="G160" s="1" t="s">
        <v>528</v>
      </c>
      <c r="H160" s="1" t="s">
        <v>32</v>
      </c>
      <c r="I160" s="1">
        <v>50</v>
      </c>
    </row>
    <row r="161" spans="1:9" x14ac:dyDescent="0.55000000000000004">
      <c r="A161" s="1">
        <v>32</v>
      </c>
      <c r="B161" s="1">
        <v>0</v>
      </c>
      <c r="C161">
        <v>0</v>
      </c>
      <c r="D161" s="1">
        <v>1</v>
      </c>
      <c r="E161" s="1">
        <v>0</v>
      </c>
      <c r="F161" s="1" t="s">
        <v>3</v>
      </c>
      <c r="G161" s="1" t="s">
        <v>528</v>
      </c>
      <c r="H161" s="1" t="s">
        <v>32</v>
      </c>
      <c r="I161" s="1">
        <v>50</v>
      </c>
    </row>
    <row r="162" spans="1:9" x14ac:dyDescent="0.55000000000000004">
      <c r="A162" s="1">
        <v>32</v>
      </c>
      <c r="B162" s="1">
        <v>1</v>
      </c>
      <c r="C162">
        <v>0</v>
      </c>
      <c r="D162" s="1">
        <v>0</v>
      </c>
      <c r="E162" s="1">
        <v>0</v>
      </c>
      <c r="F162" s="1" t="s">
        <v>3</v>
      </c>
      <c r="G162" s="1" t="s">
        <v>528</v>
      </c>
      <c r="H162" s="1" t="s">
        <v>32</v>
      </c>
      <c r="I162" s="1">
        <v>50</v>
      </c>
    </row>
    <row r="163" spans="1:9" x14ac:dyDescent="0.55000000000000004">
      <c r="A163" s="1">
        <v>32</v>
      </c>
      <c r="B163" s="1">
        <v>0</v>
      </c>
      <c r="C163">
        <v>0</v>
      </c>
      <c r="D163" s="1">
        <v>1</v>
      </c>
      <c r="E163" s="1">
        <v>0</v>
      </c>
      <c r="F163" s="1" t="s">
        <v>3</v>
      </c>
      <c r="G163" s="1" t="s">
        <v>528</v>
      </c>
      <c r="H163" s="1" t="s">
        <v>27</v>
      </c>
      <c r="I163" s="1">
        <v>100</v>
      </c>
    </row>
    <row r="164" spans="1:9" x14ac:dyDescent="0.55000000000000004">
      <c r="A164" s="1">
        <v>32</v>
      </c>
      <c r="B164" s="1">
        <v>0</v>
      </c>
      <c r="C164">
        <v>0</v>
      </c>
      <c r="D164" s="1">
        <v>1</v>
      </c>
      <c r="E164" s="1">
        <v>0</v>
      </c>
      <c r="F164" s="1" t="s">
        <v>3</v>
      </c>
      <c r="G164" t="s">
        <v>528</v>
      </c>
      <c r="H164" s="1" t="s">
        <v>74</v>
      </c>
      <c r="I164" s="1">
        <v>0</v>
      </c>
    </row>
    <row r="165" spans="1:9" x14ac:dyDescent="0.55000000000000004">
      <c r="A165" s="1">
        <v>32</v>
      </c>
      <c r="B165" s="1">
        <v>1</v>
      </c>
      <c r="C165">
        <v>0</v>
      </c>
      <c r="D165" s="1">
        <v>0</v>
      </c>
      <c r="E165" s="1">
        <v>0</v>
      </c>
      <c r="F165" s="1" t="s">
        <v>3</v>
      </c>
      <c r="G165" t="s">
        <v>528</v>
      </c>
      <c r="H165" s="1" t="s">
        <v>74</v>
      </c>
      <c r="I165" s="1">
        <v>0</v>
      </c>
    </row>
    <row r="166" spans="1:9" x14ac:dyDescent="0.55000000000000004">
      <c r="A166" s="1">
        <v>33</v>
      </c>
      <c r="B166" s="1">
        <v>0</v>
      </c>
      <c r="C166">
        <v>0</v>
      </c>
      <c r="D166" s="1">
        <v>1</v>
      </c>
      <c r="E166" s="1">
        <v>0</v>
      </c>
      <c r="F166" s="1" t="s">
        <v>211</v>
      </c>
      <c r="G166" t="s">
        <v>528</v>
      </c>
      <c r="H166" s="1" t="s">
        <v>27</v>
      </c>
      <c r="I166" s="1">
        <v>100</v>
      </c>
    </row>
    <row r="167" spans="1:9" x14ac:dyDescent="0.55000000000000004">
      <c r="A167" s="1">
        <v>33</v>
      </c>
      <c r="B167" s="1">
        <v>0</v>
      </c>
      <c r="C167">
        <v>0</v>
      </c>
      <c r="D167" s="1">
        <v>1</v>
      </c>
      <c r="E167" s="1">
        <v>0</v>
      </c>
      <c r="F167" s="1" t="s">
        <v>211</v>
      </c>
      <c r="G167" s="1" t="s">
        <v>528</v>
      </c>
      <c r="H167" s="1" t="s">
        <v>27</v>
      </c>
      <c r="I167" s="1">
        <v>100</v>
      </c>
    </row>
    <row r="168" spans="1:9" x14ac:dyDescent="0.55000000000000004">
      <c r="A168" s="1">
        <v>33</v>
      </c>
      <c r="B168" s="1">
        <v>0</v>
      </c>
      <c r="C168">
        <v>1</v>
      </c>
      <c r="D168" s="1">
        <v>0</v>
      </c>
      <c r="E168" s="1">
        <v>0</v>
      </c>
      <c r="F168" s="1" t="s">
        <v>211</v>
      </c>
      <c r="G168" s="1" t="s">
        <v>528</v>
      </c>
      <c r="H168" s="1" t="s">
        <v>27</v>
      </c>
      <c r="I168" s="1">
        <v>100</v>
      </c>
    </row>
    <row r="169" spans="1:9" x14ac:dyDescent="0.55000000000000004">
      <c r="A169" s="1">
        <v>33</v>
      </c>
      <c r="B169" s="1">
        <v>0</v>
      </c>
      <c r="C169">
        <v>1</v>
      </c>
      <c r="D169" s="1">
        <v>0</v>
      </c>
      <c r="E169" s="1">
        <v>0</v>
      </c>
      <c r="F169" s="1" t="s">
        <v>211</v>
      </c>
      <c r="G169" s="1" t="s">
        <v>528</v>
      </c>
      <c r="H169" s="1" t="s">
        <v>27</v>
      </c>
      <c r="I169" s="1">
        <v>100</v>
      </c>
    </row>
    <row r="170" spans="1:9" x14ac:dyDescent="0.55000000000000004">
      <c r="A170" s="1">
        <v>33</v>
      </c>
      <c r="B170" s="1">
        <v>0</v>
      </c>
      <c r="C170">
        <v>0</v>
      </c>
      <c r="D170" s="1">
        <v>1</v>
      </c>
      <c r="E170" s="1">
        <v>0</v>
      </c>
      <c r="F170" s="1" t="s">
        <v>211</v>
      </c>
      <c r="G170" s="1" t="s">
        <v>528</v>
      </c>
      <c r="H170" s="1" t="s">
        <v>32</v>
      </c>
      <c r="I170" s="14">
        <v>0</v>
      </c>
    </row>
    <row r="171" spans="1:9" x14ac:dyDescent="0.55000000000000004">
      <c r="A171" s="1">
        <v>34</v>
      </c>
      <c r="B171" s="1">
        <v>0</v>
      </c>
      <c r="C171">
        <v>0</v>
      </c>
      <c r="D171" s="1">
        <v>1</v>
      </c>
      <c r="E171" s="1">
        <v>0</v>
      </c>
      <c r="F171" s="1" t="s">
        <v>3</v>
      </c>
      <c r="G171" s="1" t="s">
        <v>528</v>
      </c>
      <c r="H171" s="1" t="s">
        <v>27</v>
      </c>
      <c r="I171" s="1">
        <v>50</v>
      </c>
    </row>
    <row r="172" spans="1:9" x14ac:dyDescent="0.55000000000000004">
      <c r="A172" s="1">
        <v>34</v>
      </c>
      <c r="B172" s="1">
        <v>1</v>
      </c>
      <c r="C172">
        <v>0</v>
      </c>
      <c r="D172" s="1">
        <v>0</v>
      </c>
      <c r="E172" s="1">
        <v>0</v>
      </c>
      <c r="F172" s="1" t="s">
        <v>3</v>
      </c>
      <c r="G172" s="1" t="s">
        <v>528</v>
      </c>
      <c r="H172" s="1" t="s">
        <v>27</v>
      </c>
      <c r="I172" s="1">
        <v>50</v>
      </c>
    </row>
    <row r="173" spans="1:9" x14ac:dyDescent="0.55000000000000004">
      <c r="A173" s="1">
        <v>34</v>
      </c>
      <c r="B173" s="1">
        <v>1</v>
      </c>
      <c r="C173">
        <v>0</v>
      </c>
      <c r="D173" s="1">
        <v>0</v>
      </c>
      <c r="E173" s="1">
        <v>0</v>
      </c>
      <c r="F173" s="1" t="s">
        <v>3</v>
      </c>
      <c r="G173" s="1" t="s">
        <v>528</v>
      </c>
      <c r="H173" s="1" t="s">
        <v>27</v>
      </c>
      <c r="I173" s="1">
        <v>50</v>
      </c>
    </row>
    <row r="174" spans="1:9" x14ac:dyDescent="0.55000000000000004">
      <c r="A174" s="1">
        <v>34</v>
      </c>
      <c r="B174" s="1">
        <v>1</v>
      </c>
      <c r="C174">
        <v>0</v>
      </c>
      <c r="D174" s="1">
        <v>0</v>
      </c>
      <c r="E174" s="1">
        <v>0</v>
      </c>
      <c r="F174" s="1" t="s">
        <v>3</v>
      </c>
      <c r="G174" s="1" t="s">
        <v>528</v>
      </c>
      <c r="H174" s="1" t="s">
        <v>32</v>
      </c>
      <c r="I174" s="1">
        <v>100</v>
      </c>
    </row>
    <row r="175" spans="1:9" x14ac:dyDescent="0.55000000000000004">
      <c r="A175" s="1">
        <v>34</v>
      </c>
      <c r="B175" s="1">
        <v>0</v>
      </c>
      <c r="C175">
        <v>1</v>
      </c>
      <c r="D175" s="1">
        <v>0</v>
      </c>
      <c r="E175" s="1">
        <v>0</v>
      </c>
      <c r="F175" s="1" t="s">
        <v>3</v>
      </c>
      <c r="G175" s="1" t="s">
        <v>528</v>
      </c>
      <c r="H175" s="1" t="s">
        <v>32</v>
      </c>
      <c r="I175" s="1">
        <v>100</v>
      </c>
    </row>
    <row r="176" spans="1:9" x14ac:dyDescent="0.55000000000000004">
      <c r="A176" s="1">
        <v>34</v>
      </c>
      <c r="B176" s="1">
        <v>0</v>
      </c>
      <c r="C176">
        <v>1</v>
      </c>
      <c r="D176" s="1">
        <v>0</v>
      </c>
      <c r="E176" s="1">
        <v>0</v>
      </c>
      <c r="F176" s="1" t="s">
        <v>3</v>
      </c>
      <c r="G176" s="1" t="s">
        <v>528</v>
      </c>
      <c r="H176" s="1" t="s">
        <v>27</v>
      </c>
      <c r="I176" s="1">
        <v>200</v>
      </c>
    </row>
    <row r="177" spans="1:9" x14ac:dyDescent="0.55000000000000004">
      <c r="A177" s="1">
        <v>34</v>
      </c>
      <c r="B177" s="1">
        <v>1</v>
      </c>
      <c r="C177">
        <v>0</v>
      </c>
      <c r="D177" s="1">
        <v>0</v>
      </c>
      <c r="E177" s="1">
        <v>0</v>
      </c>
      <c r="F177" s="1" t="s">
        <v>3</v>
      </c>
      <c r="G177" t="s">
        <v>528</v>
      </c>
      <c r="H177" s="1" t="s">
        <v>27</v>
      </c>
      <c r="I177" s="1">
        <v>200</v>
      </c>
    </row>
    <row r="178" spans="1:9" x14ac:dyDescent="0.55000000000000004">
      <c r="A178" s="1">
        <v>34</v>
      </c>
      <c r="B178" s="1">
        <v>0</v>
      </c>
      <c r="C178">
        <v>0</v>
      </c>
      <c r="D178" s="1">
        <v>1</v>
      </c>
      <c r="E178" s="1">
        <v>0</v>
      </c>
      <c r="F178" s="1" t="s">
        <v>3</v>
      </c>
      <c r="G178" t="s">
        <v>528</v>
      </c>
      <c r="H178" s="1" t="s">
        <v>32</v>
      </c>
      <c r="I178" s="1">
        <v>200</v>
      </c>
    </row>
    <row r="179" spans="1:9" x14ac:dyDescent="0.55000000000000004">
      <c r="A179" s="1">
        <v>35</v>
      </c>
      <c r="B179" s="1">
        <v>0</v>
      </c>
      <c r="C179">
        <v>0</v>
      </c>
      <c r="D179" s="1">
        <v>1</v>
      </c>
      <c r="E179" s="1">
        <v>0</v>
      </c>
      <c r="F179" s="1" t="s">
        <v>211</v>
      </c>
      <c r="G179" t="s">
        <v>528</v>
      </c>
      <c r="H179" s="1" t="s">
        <v>32</v>
      </c>
      <c r="I179" s="1">
        <v>100</v>
      </c>
    </row>
    <row r="180" spans="1:9" x14ac:dyDescent="0.55000000000000004">
      <c r="A180" s="1">
        <v>35</v>
      </c>
      <c r="B180" s="1">
        <v>0</v>
      </c>
      <c r="C180">
        <v>0</v>
      </c>
      <c r="D180" s="1">
        <v>1</v>
      </c>
      <c r="E180" s="1">
        <v>0</v>
      </c>
      <c r="F180" s="1" t="s">
        <v>211</v>
      </c>
      <c r="G180" s="1" t="s">
        <v>528</v>
      </c>
      <c r="H180" s="1" t="s">
        <v>32</v>
      </c>
      <c r="I180" s="1">
        <v>100</v>
      </c>
    </row>
    <row r="181" spans="1:9" x14ac:dyDescent="0.55000000000000004">
      <c r="A181" s="1">
        <v>35</v>
      </c>
      <c r="B181" s="1">
        <v>1</v>
      </c>
      <c r="C181">
        <v>0</v>
      </c>
      <c r="D181" s="1">
        <v>0</v>
      </c>
      <c r="E181" s="1">
        <v>0</v>
      </c>
      <c r="F181" s="1" t="s">
        <v>211</v>
      </c>
      <c r="G181" s="1" t="s">
        <v>528</v>
      </c>
      <c r="H181" s="1" t="s">
        <v>32</v>
      </c>
      <c r="I181" s="1">
        <v>100</v>
      </c>
    </row>
    <row r="182" spans="1:9" x14ac:dyDescent="0.55000000000000004">
      <c r="A182" s="1">
        <v>35</v>
      </c>
      <c r="B182" s="1">
        <v>0</v>
      </c>
      <c r="C182">
        <v>0</v>
      </c>
      <c r="D182" s="1">
        <v>0</v>
      </c>
      <c r="E182" s="1">
        <v>1</v>
      </c>
      <c r="F182" s="1" t="s">
        <v>211</v>
      </c>
      <c r="G182" s="1" t="s">
        <v>528</v>
      </c>
      <c r="H182" s="1" t="s">
        <v>32</v>
      </c>
      <c r="I182" s="1">
        <v>100</v>
      </c>
    </row>
    <row r="183" spans="1:9" x14ac:dyDescent="0.55000000000000004">
      <c r="A183" s="1">
        <v>36</v>
      </c>
      <c r="B183" s="1">
        <v>0</v>
      </c>
      <c r="C183">
        <v>0</v>
      </c>
      <c r="D183" s="1">
        <v>1</v>
      </c>
      <c r="E183" s="1">
        <v>0</v>
      </c>
      <c r="F183" s="1" t="s">
        <v>3</v>
      </c>
      <c r="G183" s="1" t="s">
        <v>528</v>
      </c>
      <c r="H183" s="1" t="s">
        <v>27</v>
      </c>
      <c r="I183" s="1">
        <v>100</v>
      </c>
    </row>
    <row r="184" spans="1:9" x14ac:dyDescent="0.55000000000000004">
      <c r="A184" s="1">
        <v>36</v>
      </c>
      <c r="B184" s="1">
        <v>0</v>
      </c>
      <c r="C184">
        <v>0</v>
      </c>
      <c r="D184" s="1">
        <v>1</v>
      </c>
      <c r="E184" s="1">
        <v>0</v>
      </c>
      <c r="F184" s="1" t="s">
        <v>3</v>
      </c>
      <c r="G184" s="1" t="s">
        <v>528</v>
      </c>
      <c r="H184" s="1" t="s">
        <v>32</v>
      </c>
      <c r="I184" s="1">
        <v>100</v>
      </c>
    </row>
    <row r="185" spans="1:9" x14ac:dyDescent="0.55000000000000004">
      <c r="A185" s="1">
        <v>36</v>
      </c>
      <c r="B185" s="1">
        <v>0</v>
      </c>
      <c r="C185">
        <v>1</v>
      </c>
      <c r="D185" s="1">
        <v>0</v>
      </c>
      <c r="E185" s="1">
        <v>0</v>
      </c>
      <c r="F185" s="1" t="s">
        <v>3</v>
      </c>
      <c r="G185" s="1" t="s">
        <v>528</v>
      </c>
      <c r="H185" s="1" t="s">
        <v>95</v>
      </c>
      <c r="I185" s="1">
        <v>0</v>
      </c>
    </row>
    <row r="186" spans="1:9" x14ac:dyDescent="0.55000000000000004">
      <c r="A186" s="1">
        <v>36</v>
      </c>
      <c r="B186" s="1">
        <v>0</v>
      </c>
      <c r="C186">
        <v>0</v>
      </c>
      <c r="D186" s="1">
        <v>1</v>
      </c>
      <c r="E186" s="1">
        <v>0</v>
      </c>
      <c r="F186" s="1" t="s">
        <v>3</v>
      </c>
      <c r="G186" s="1" t="s">
        <v>528</v>
      </c>
      <c r="H186" s="1" t="s">
        <v>32</v>
      </c>
      <c r="I186" s="1">
        <v>100</v>
      </c>
    </row>
    <row r="187" spans="1:9" x14ac:dyDescent="0.55000000000000004">
      <c r="A187" s="1">
        <v>36</v>
      </c>
      <c r="B187" s="1">
        <v>1</v>
      </c>
      <c r="C187">
        <v>0</v>
      </c>
      <c r="D187" s="1">
        <v>0</v>
      </c>
      <c r="E187" s="1">
        <v>0</v>
      </c>
      <c r="F187" s="1" t="s">
        <v>3</v>
      </c>
      <c r="G187" s="1" t="s">
        <v>528</v>
      </c>
      <c r="H187" s="1" t="s">
        <v>32</v>
      </c>
      <c r="I187" s="1">
        <v>100</v>
      </c>
    </row>
    <row r="188" spans="1:9" x14ac:dyDescent="0.55000000000000004">
      <c r="A188" s="1">
        <v>36</v>
      </c>
      <c r="B188" s="1">
        <v>0</v>
      </c>
      <c r="C188">
        <v>1</v>
      </c>
      <c r="D188" s="1">
        <v>0</v>
      </c>
      <c r="E188" s="1">
        <v>0</v>
      </c>
      <c r="F188" s="1" t="s">
        <v>3</v>
      </c>
      <c r="G188" s="1" t="s">
        <v>528</v>
      </c>
      <c r="H188" s="1" t="s">
        <v>27</v>
      </c>
      <c r="I188" s="1">
        <v>50</v>
      </c>
    </row>
    <row r="189" spans="1:9" x14ac:dyDescent="0.55000000000000004">
      <c r="A189" s="1">
        <v>36</v>
      </c>
      <c r="B189" s="1">
        <v>0</v>
      </c>
      <c r="C189">
        <v>0</v>
      </c>
      <c r="D189" s="1">
        <v>1</v>
      </c>
      <c r="E189" s="1">
        <v>0</v>
      </c>
      <c r="F189" s="1" t="s">
        <v>3</v>
      </c>
      <c r="G189" s="1" t="s">
        <v>528</v>
      </c>
      <c r="H189" s="1" t="s">
        <v>27</v>
      </c>
      <c r="I189" s="1">
        <v>100</v>
      </c>
    </row>
    <row r="190" spans="1:9" x14ac:dyDescent="0.55000000000000004">
      <c r="A190" s="1">
        <v>36</v>
      </c>
      <c r="B190" s="1">
        <v>0</v>
      </c>
      <c r="C190">
        <v>0</v>
      </c>
      <c r="D190" s="1">
        <v>1</v>
      </c>
      <c r="E190" s="1">
        <v>0</v>
      </c>
      <c r="F190" s="1" t="s">
        <v>3</v>
      </c>
      <c r="G190" t="s">
        <v>528</v>
      </c>
      <c r="H190" s="1" t="s">
        <v>27</v>
      </c>
      <c r="I190" s="1">
        <v>100</v>
      </c>
    </row>
    <row r="191" spans="1:9" x14ac:dyDescent="0.55000000000000004">
      <c r="A191" s="1">
        <v>37</v>
      </c>
      <c r="B191" s="1">
        <v>0</v>
      </c>
      <c r="C191">
        <v>0</v>
      </c>
      <c r="D191" s="1">
        <v>1</v>
      </c>
      <c r="E191" s="1">
        <v>0</v>
      </c>
      <c r="F191" s="1" t="s">
        <v>3</v>
      </c>
      <c r="G191" t="s">
        <v>528</v>
      </c>
      <c r="H191" s="1" t="s">
        <v>27</v>
      </c>
      <c r="I191" s="1">
        <v>50</v>
      </c>
    </row>
    <row r="192" spans="1:9" x14ac:dyDescent="0.55000000000000004">
      <c r="A192" s="1">
        <v>37</v>
      </c>
      <c r="B192" s="1">
        <v>1</v>
      </c>
      <c r="C192">
        <v>0</v>
      </c>
      <c r="D192" s="1">
        <v>0</v>
      </c>
      <c r="E192" s="1">
        <v>0</v>
      </c>
      <c r="F192" s="1" t="s">
        <v>3</v>
      </c>
      <c r="G192" t="s">
        <v>528</v>
      </c>
      <c r="H192" s="1" t="s">
        <v>27</v>
      </c>
      <c r="I192" s="1">
        <v>50</v>
      </c>
    </row>
    <row r="193" spans="1:9" x14ac:dyDescent="0.55000000000000004">
      <c r="A193" s="1">
        <v>37</v>
      </c>
      <c r="B193" s="1">
        <v>1</v>
      </c>
      <c r="C193">
        <v>0</v>
      </c>
      <c r="D193" s="1">
        <v>0</v>
      </c>
      <c r="E193" s="1">
        <v>0</v>
      </c>
      <c r="F193" s="1" t="s">
        <v>3</v>
      </c>
      <c r="G193" s="1" t="s">
        <v>528</v>
      </c>
      <c r="H193" s="1" t="s">
        <v>32</v>
      </c>
      <c r="I193" s="1">
        <v>100</v>
      </c>
    </row>
    <row r="194" spans="1:9" x14ac:dyDescent="0.55000000000000004">
      <c r="A194" s="1">
        <v>37</v>
      </c>
      <c r="B194" s="1">
        <v>0</v>
      </c>
      <c r="C194">
        <v>1</v>
      </c>
      <c r="D194" s="1">
        <v>0</v>
      </c>
      <c r="E194" s="1">
        <v>0</v>
      </c>
      <c r="F194" s="1" t="s">
        <v>3</v>
      </c>
      <c r="G194" s="1" t="s">
        <v>528</v>
      </c>
      <c r="H194" s="1" t="s">
        <v>32</v>
      </c>
      <c r="I194" s="1">
        <v>100</v>
      </c>
    </row>
    <row r="195" spans="1:9" x14ac:dyDescent="0.55000000000000004">
      <c r="A195" s="1">
        <v>37</v>
      </c>
      <c r="B195" s="1">
        <v>0</v>
      </c>
      <c r="C195">
        <v>0</v>
      </c>
      <c r="D195" s="1">
        <v>1</v>
      </c>
      <c r="E195" s="1">
        <v>0</v>
      </c>
      <c r="F195" s="1" t="s">
        <v>3</v>
      </c>
      <c r="G195" s="1" t="s">
        <v>528</v>
      </c>
      <c r="H195" s="1" t="s">
        <v>32</v>
      </c>
      <c r="I195" s="1">
        <v>100</v>
      </c>
    </row>
    <row r="196" spans="1:9" x14ac:dyDescent="0.55000000000000004">
      <c r="A196" s="1">
        <v>37</v>
      </c>
      <c r="B196" s="1">
        <v>0</v>
      </c>
      <c r="C196">
        <v>0</v>
      </c>
      <c r="D196" s="1">
        <v>1</v>
      </c>
      <c r="E196" s="1">
        <v>0</v>
      </c>
      <c r="F196" s="1" t="s">
        <v>3</v>
      </c>
      <c r="G196" s="1" t="s">
        <v>528</v>
      </c>
      <c r="H196" s="1" t="s">
        <v>32</v>
      </c>
      <c r="I196" s="1">
        <v>100</v>
      </c>
    </row>
    <row r="197" spans="1:9" x14ac:dyDescent="0.55000000000000004">
      <c r="A197" s="1">
        <v>37</v>
      </c>
      <c r="B197" s="1">
        <v>0</v>
      </c>
      <c r="C197">
        <v>0</v>
      </c>
      <c r="D197" s="1">
        <v>1</v>
      </c>
      <c r="E197" s="1">
        <v>0</v>
      </c>
      <c r="F197" s="1" t="s">
        <v>3</v>
      </c>
      <c r="G197" s="1" t="s">
        <v>528</v>
      </c>
      <c r="H197" s="1" t="s">
        <v>27</v>
      </c>
      <c r="I197" s="1">
        <v>100</v>
      </c>
    </row>
    <row r="198" spans="1:9" x14ac:dyDescent="0.55000000000000004">
      <c r="A198" s="1">
        <v>38</v>
      </c>
      <c r="B198" s="1">
        <v>0</v>
      </c>
      <c r="C198">
        <v>0</v>
      </c>
      <c r="D198" s="1">
        <v>1</v>
      </c>
      <c r="E198" s="1">
        <v>0</v>
      </c>
      <c r="F198" s="1" t="s">
        <v>3</v>
      </c>
      <c r="G198" s="1" t="s">
        <v>528</v>
      </c>
      <c r="H198" s="1" t="s">
        <v>27</v>
      </c>
      <c r="I198">
        <v>100</v>
      </c>
    </row>
    <row r="199" spans="1:9" x14ac:dyDescent="0.55000000000000004">
      <c r="A199" s="1">
        <v>38</v>
      </c>
      <c r="B199" s="1">
        <v>1</v>
      </c>
      <c r="C199">
        <v>0</v>
      </c>
      <c r="D199" s="1">
        <v>0</v>
      </c>
      <c r="E199" s="1">
        <v>0</v>
      </c>
      <c r="F199" s="1" t="s">
        <v>3</v>
      </c>
      <c r="G199" s="1" t="s">
        <v>528</v>
      </c>
      <c r="H199" s="1" t="s">
        <v>27</v>
      </c>
      <c r="I199">
        <v>100</v>
      </c>
    </row>
    <row r="200" spans="1:9" x14ac:dyDescent="0.55000000000000004">
      <c r="A200" s="1">
        <v>38</v>
      </c>
      <c r="B200" s="1">
        <v>0</v>
      </c>
      <c r="C200">
        <v>0</v>
      </c>
      <c r="D200" s="1">
        <v>0</v>
      </c>
      <c r="E200" s="1">
        <v>1</v>
      </c>
      <c r="F200" s="1" t="s">
        <v>3</v>
      </c>
      <c r="G200" s="1" t="s">
        <v>528</v>
      </c>
      <c r="H200" s="1" t="s">
        <v>32</v>
      </c>
      <c r="I200">
        <v>50</v>
      </c>
    </row>
    <row r="201" spans="1:9" x14ac:dyDescent="0.55000000000000004">
      <c r="A201" s="1">
        <v>38</v>
      </c>
      <c r="B201" s="1">
        <v>0</v>
      </c>
      <c r="C201">
        <v>0</v>
      </c>
      <c r="D201" s="1">
        <v>1</v>
      </c>
      <c r="E201" s="1">
        <v>0</v>
      </c>
      <c r="F201" s="1" t="s">
        <v>3</v>
      </c>
      <c r="G201" s="1" t="s">
        <v>528</v>
      </c>
      <c r="H201" s="1" t="s">
        <v>32</v>
      </c>
      <c r="I201">
        <v>50</v>
      </c>
    </row>
    <row r="202" spans="1:9" x14ac:dyDescent="0.55000000000000004">
      <c r="A202" s="1">
        <v>38</v>
      </c>
      <c r="B202" s="1">
        <v>0</v>
      </c>
      <c r="C202">
        <v>0</v>
      </c>
      <c r="D202" s="1">
        <v>1</v>
      </c>
      <c r="E202" s="1">
        <v>0</v>
      </c>
      <c r="F202" s="1" t="s">
        <v>3</v>
      </c>
      <c r="G202" s="1" t="s">
        <v>528</v>
      </c>
      <c r="H202" s="1" t="s">
        <v>32</v>
      </c>
      <c r="I202">
        <v>50</v>
      </c>
    </row>
    <row r="203" spans="1:9" x14ac:dyDescent="0.55000000000000004">
      <c r="A203" s="1">
        <v>38</v>
      </c>
      <c r="B203" s="1">
        <v>0</v>
      </c>
      <c r="C203">
        <v>0</v>
      </c>
      <c r="D203" s="1">
        <v>1</v>
      </c>
      <c r="E203" s="1">
        <v>0</v>
      </c>
      <c r="F203" s="1" t="s">
        <v>3</v>
      </c>
      <c r="G203" t="s">
        <v>528</v>
      </c>
      <c r="H203" s="1" t="s">
        <v>32</v>
      </c>
      <c r="I203">
        <v>50</v>
      </c>
    </row>
    <row r="204" spans="1:9" x14ac:dyDescent="0.55000000000000004">
      <c r="A204" s="1">
        <v>39</v>
      </c>
      <c r="B204" s="1">
        <v>0</v>
      </c>
      <c r="C204">
        <v>0</v>
      </c>
      <c r="D204" s="1">
        <v>1</v>
      </c>
      <c r="E204" s="1">
        <v>0</v>
      </c>
      <c r="F204" s="1" t="s">
        <v>3</v>
      </c>
      <c r="G204" t="s">
        <v>528</v>
      </c>
      <c r="H204" s="1" t="s">
        <v>27</v>
      </c>
      <c r="I204">
        <v>100</v>
      </c>
    </row>
    <row r="205" spans="1:9" x14ac:dyDescent="0.55000000000000004">
      <c r="A205" s="1">
        <v>39</v>
      </c>
      <c r="B205" s="1">
        <v>0</v>
      </c>
      <c r="C205">
        <v>0</v>
      </c>
      <c r="D205" s="1">
        <v>1</v>
      </c>
      <c r="E205" s="1">
        <v>0</v>
      </c>
      <c r="F205" s="1" t="s">
        <v>3</v>
      </c>
      <c r="G205" t="s">
        <v>528</v>
      </c>
      <c r="H205" s="1" t="s">
        <v>27</v>
      </c>
      <c r="I205">
        <v>100</v>
      </c>
    </row>
    <row r="206" spans="1:9" x14ac:dyDescent="0.55000000000000004">
      <c r="A206" s="1">
        <v>39</v>
      </c>
      <c r="B206" s="1">
        <v>0</v>
      </c>
      <c r="C206">
        <v>0</v>
      </c>
      <c r="D206" s="1">
        <v>1</v>
      </c>
      <c r="E206" s="1">
        <v>0</v>
      </c>
      <c r="F206" s="1" t="s">
        <v>3</v>
      </c>
      <c r="G206" s="1" t="s">
        <v>528</v>
      </c>
      <c r="H206" s="1" t="s">
        <v>27</v>
      </c>
      <c r="I206">
        <v>100</v>
      </c>
    </row>
    <row r="207" spans="1:9" x14ac:dyDescent="0.55000000000000004">
      <c r="A207" s="1">
        <v>39</v>
      </c>
      <c r="B207" s="1">
        <v>0</v>
      </c>
      <c r="C207">
        <v>0</v>
      </c>
      <c r="D207" s="1">
        <v>1</v>
      </c>
      <c r="E207" s="1">
        <v>0</v>
      </c>
      <c r="F207" s="1" t="s">
        <v>3</v>
      </c>
      <c r="G207" s="1" t="s">
        <v>528</v>
      </c>
      <c r="H207" s="1" t="s">
        <v>27</v>
      </c>
      <c r="I207">
        <v>100</v>
      </c>
    </row>
    <row r="208" spans="1:9" x14ac:dyDescent="0.55000000000000004">
      <c r="A208" s="1">
        <v>40</v>
      </c>
      <c r="B208" s="1">
        <v>0</v>
      </c>
      <c r="C208">
        <v>0</v>
      </c>
      <c r="D208" s="1">
        <v>1</v>
      </c>
      <c r="E208" s="1">
        <v>0</v>
      </c>
      <c r="F208" s="1" t="s">
        <v>3</v>
      </c>
      <c r="G208" s="1" t="s">
        <v>528</v>
      </c>
      <c r="H208" s="1" t="s">
        <v>27</v>
      </c>
      <c r="I208">
        <v>100</v>
      </c>
    </row>
    <row r="209" spans="1:9" x14ac:dyDescent="0.55000000000000004">
      <c r="A209" s="1">
        <v>40</v>
      </c>
      <c r="B209" s="1">
        <v>0</v>
      </c>
      <c r="C209">
        <v>0</v>
      </c>
      <c r="D209" s="1">
        <v>1</v>
      </c>
      <c r="E209" s="1">
        <v>0</v>
      </c>
      <c r="F209" s="1" t="s">
        <v>3</v>
      </c>
      <c r="G209" s="1" t="s">
        <v>528</v>
      </c>
      <c r="H209" s="1" t="s">
        <v>27</v>
      </c>
      <c r="I209">
        <v>100</v>
      </c>
    </row>
    <row r="210" spans="1:9" x14ac:dyDescent="0.55000000000000004">
      <c r="A210" s="1">
        <v>40</v>
      </c>
      <c r="B210" s="1">
        <v>0</v>
      </c>
      <c r="C210">
        <v>0</v>
      </c>
      <c r="D210" s="1">
        <v>1</v>
      </c>
      <c r="E210" s="1">
        <v>0</v>
      </c>
      <c r="F210" s="1" t="s">
        <v>3</v>
      </c>
      <c r="G210" s="1" t="s">
        <v>528</v>
      </c>
      <c r="H210" s="1" t="s">
        <v>32</v>
      </c>
      <c r="I210">
        <v>100</v>
      </c>
    </row>
    <row r="211" spans="1:9" x14ac:dyDescent="0.55000000000000004">
      <c r="A211" s="1">
        <v>40</v>
      </c>
      <c r="B211" s="1">
        <v>0</v>
      </c>
      <c r="C211">
        <v>0</v>
      </c>
      <c r="D211" s="1">
        <v>1</v>
      </c>
      <c r="E211" s="1">
        <v>0</v>
      </c>
      <c r="F211" s="1" t="s">
        <v>3</v>
      </c>
      <c r="G211" s="1" t="s">
        <v>528</v>
      </c>
      <c r="H211" s="1" t="s">
        <v>32</v>
      </c>
      <c r="I211">
        <v>100</v>
      </c>
    </row>
    <row r="212" spans="1:9" x14ac:dyDescent="0.55000000000000004">
      <c r="A212" s="1">
        <v>41</v>
      </c>
      <c r="B212">
        <v>0</v>
      </c>
      <c r="C212">
        <v>0</v>
      </c>
      <c r="D212" s="1">
        <v>1</v>
      </c>
      <c r="E212" s="1">
        <v>0</v>
      </c>
      <c r="F212" s="1" t="s">
        <v>211</v>
      </c>
      <c r="G212" s="1" t="s">
        <v>528</v>
      </c>
      <c r="H212" s="1" t="s">
        <v>32</v>
      </c>
      <c r="I212">
        <v>100</v>
      </c>
    </row>
    <row r="213" spans="1:9" x14ac:dyDescent="0.55000000000000004">
      <c r="A213" s="1">
        <v>41</v>
      </c>
      <c r="B213">
        <v>1</v>
      </c>
      <c r="C213">
        <v>0</v>
      </c>
      <c r="D213" s="1">
        <v>0</v>
      </c>
      <c r="E213" s="1">
        <v>0</v>
      </c>
      <c r="F213" s="1" t="s">
        <v>211</v>
      </c>
      <c r="G213" s="1" t="s">
        <v>528</v>
      </c>
      <c r="H213" s="1" t="s">
        <v>32</v>
      </c>
      <c r="I213">
        <v>100</v>
      </c>
    </row>
    <row r="214" spans="1:9" x14ac:dyDescent="0.55000000000000004">
      <c r="A214" s="1">
        <v>41</v>
      </c>
      <c r="B214" s="1">
        <v>0</v>
      </c>
      <c r="C214">
        <v>1</v>
      </c>
      <c r="D214" s="1">
        <v>0</v>
      </c>
      <c r="E214" s="1">
        <v>0</v>
      </c>
      <c r="F214" s="1" t="s">
        <v>211</v>
      </c>
      <c r="G214" s="1" t="s">
        <v>528</v>
      </c>
      <c r="H214" s="1" t="s">
        <v>32</v>
      </c>
      <c r="I214">
        <v>100</v>
      </c>
    </row>
    <row r="215" spans="1:9" x14ac:dyDescent="0.55000000000000004">
      <c r="A215" s="1">
        <v>41</v>
      </c>
      <c r="B215" s="1">
        <v>1</v>
      </c>
      <c r="C215">
        <v>0</v>
      </c>
      <c r="D215" s="1">
        <v>0</v>
      </c>
      <c r="E215" s="1">
        <v>0</v>
      </c>
      <c r="F215" s="1" t="s">
        <v>211</v>
      </c>
      <c r="G215" s="1" t="s">
        <v>528</v>
      </c>
      <c r="H215" s="1" t="s">
        <v>32</v>
      </c>
      <c r="I215">
        <v>100</v>
      </c>
    </row>
    <row r="216" spans="1:9" x14ac:dyDescent="0.55000000000000004">
      <c r="A216" s="1">
        <v>41</v>
      </c>
      <c r="B216" s="1">
        <v>1</v>
      </c>
      <c r="C216">
        <v>0</v>
      </c>
      <c r="D216" s="1">
        <v>0</v>
      </c>
      <c r="E216" s="1">
        <v>0</v>
      </c>
      <c r="F216" s="1" t="s">
        <v>211</v>
      </c>
      <c r="G216" t="s">
        <v>528</v>
      </c>
      <c r="H216" s="1" t="s">
        <v>32</v>
      </c>
      <c r="I216">
        <v>100</v>
      </c>
    </row>
    <row r="217" spans="1:9" x14ac:dyDescent="0.55000000000000004">
      <c r="A217" s="1">
        <v>41</v>
      </c>
      <c r="B217" s="1">
        <v>1</v>
      </c>
      <c r="C217">
        <v>0</v>
      </c>
      <c r="D217" s="1">
        <v>0</v>
      </c>
      <c r="E217" s="1">
        <v>0</v>
      </c>
      <c r="F217" s="1" t="s">
        <v>211</v>
      </c>
      <c r="G217" t="s">
        <v>528</v>
      </c>
      <c r="H217" s="1" t="s">
        <v>32</v>
      </c>
      <c r="I217">
        <v>100</v>
      </c>
    </row>
    <row r="218" spans="1:9" x14ac:dyDescent="0.55000000000000004">
      <c r="A218" s="1">
        <v>42</v>
      </c>
      <c r="B218" s="1">
        <v>0</v>
      </c>
      <c r="C218">
        <v>0</v>
      </c>
      <c r="D218" s="1">
        <v>0</v>
      </c>
      <c r="E218" s="1">
        <v>1</v>
      </c>
      <c r="F218" s="1" t="s">
        <v>3</v>
      </c>
      <c r="G218" t="s">
        <v>528</v>
      </c>
      <c r="H218" s="1" t="s">
        <v>32</v>
      </c>
      <c r="I218">
        <v>100</v>
      </c>
    </row>
    <row r="219" spans="1:9" x14ac:dyDescent="0.55000000000000004">
      <c r="A219" s="1">
        <v>42</v>
      </c>
      <c r="B219" s="1">
        <v>0</v>
      </c>
      <c r="C219">
        <v>1</v>
      </c>
      <c r="D219" s="1">
        <v>0</v>
      </c>
      <c r="E219" s="1">
        <v>0</v>
      </c>
      <c r="F219" s="1" t="s">
        <v>3</v>
      </c>
      <c r="G219" s="1" t="s">
        <v>528</v>
      </c>
      <c r="H219" s="1" t="s">
        <v>27</v>
      </c>
      <c r="I219">
        <v>100</v>
      </c>
    </row>
    <row r="220" spans="1:9" x14ac:dyDescent="0.55000000000000004">
      <c r="A220" s="1">
        <v>42</v>
      </c>
      <c r="B220" s="1">
        <v>0</v>
      </c>
      <c r="C220">
        <v>1</v>
      </c>
      <c r="D220" s="1">
        <v>0</v>
      </c>
      <c r="E220" s="1">
        <v>0</v>
      </c>
      <c r="F220" s="1" t="s">
        <v>3</v>
      </c>
      <c r="G220" s="1" t="s">
        <v>528</v>
      </c>
      <c r="H220" s="1" t="s">
        <v>32</v>
      </c>
      <c r="I220">
        <v>100</v>
      </c>
    </row>
    <row r="221" spans="1:9" x14ac:dyDescent="0.55000000000000004">
      <c r="A221" s="1">
        <v>42</v>
      </c>
      <c r="B221" s="1">
        <v>0</v>
      </c>
      <c r="C221">
        <v>1</v>
      </c>
      <c r="D221" s="1">
        <v>0</v>
      </c>
      <c r="E221" s="1">
        <v>0</v>
      </c>
      <c r="F221" s="1" t="s">
        <v>3</v>
      </c>
      <c r="G221" s="1" t="s">
        <v>528</v>
      </c>
      <c r="H221" s="1" t="s">
        <v>32</v>
      </c>
      <c r="I221">
        <v>100</v>
      </c>
    </row>
    <row r="222" spans="1:9" x14ac:dyDescent="0.55000000000000004">
      <c r="A222" s="1">
        <v>43</v>
      </c>
      <c r="B222" s="1">
        <v>0</v>
      </c>
      <c r="C222">
        <v>1</v>
      </c>
      <c r="D222" s="1">
        <v>0</v>
      </c>
      <c r="E222" s="1">
        <v>0</v>
      </c>
      <c r="F222" s="1" t="s">
        <v>3</v>
      </c>
      <c r="G222" s="1" t="s">
        <v>528</v>
      </c>
      <c r="H222" s="1" t="s">
        <v>32</v>
      </c>
      <c r="I222">
        <v>100</v>
      </c>
    </row>
    <row r="223" spans="1:9" x14ac:dyDescent="0.55000000000000004">
      <c r="A223" s="1">
        <v>43</v>
      </c>
      <c r="B223">
        <v>0</v>
      </c>
      <c r="C223">
        <v>1</v>
      </c>
      <c r="D223">
        <v>0</v>
      </c>
      <c r="E223" s="1">
        <v>0</v>
      </c>
      <c r="F223" s="1" t="s">
        <v>3</v>
      </c>
      <c r="G223" s="1" t="s">
        <v>528</v>
      </c>
      <c r="H223" s="1" t="s">
        <v>32</v>
      </c>
      <c r="I223">
        <v>100</v>
      </c>
    </row>
    <row r="224" spans="1:9" x14ac:dyDescent="0.55000000000000004">
      <c r="A224" s="1">
        <v>43</v>
      </c>
      <c r="B224">
        <v>0</v>
      </c>
      <c r="C224">
        <v>1</v>
      </c>
      <c r="D224">
        <v>0</v>
      </c>
      <c r="E224" s="1">
        <v>0</v>
      </c>
      <c r="F224" s="1" t="s">
        <v>3</v>
      </c>
      <c r="G224" s="1" t="s">
        <v>528</v>
      </c>
      <c r="H224" s="1" t="s">
        <v>27</v>
      </c>
      <c r="I224">
        <v>50</v>
      </c>
    </row>
    <row r="225" spans="1:9" x14ac:dyDescent="0.55000000000000004">
      <c r="A225" s="1">
        <v>43</v>
      </c>
      <c r="B225" s="1">
        <v>1</v>
      </c>
      <c r="C225">
        <v>0</v>
      </c>
      <c r="D225" s="1">
        <v>0</v>
      </c>
      <c r="E225" s="1">
        <v>0</v>
      </c>
      <c r="F225" s="1" t="s">
        <v>3</v>
      </c>
      <c r="G225" s="1" t="s">
        <v>528</v>
      </c>
      <c r="H225" s="1" t="s">
        <v>27</v>
      </c>
      <c r="I225">
        <v>50</v>
      </c>
    </row>
    <row r="226" spans="1:9" x14ac:dyDescent="0.55000000000000004">
      <c r="A226" s="1">
        <v>43</v>
      </c>
      <c r="B226" s="1">
        <v>0</v>
      </c>
      <c r="C226">
        <v>0</v>
      </c>
      <c r="D226" s="1">
        <v>1</v>
      </c>
      <c r="E226" s="1">
        <v>0</v>
      </c>
      <c r="F226" s="1" t="s">
        <v>3</v>
      </c>
      <c r="G226" s="1" t="s">
        <v>528</v>
      </c>
      <c r="H226" s="1" t="s">
        <v>32</v>
      </c>
      <c r="I226">
        <v>100</v>
      </c>
    </row>
    <row r="227" spans="1:9" x14ac:dyDescent="0.55000000000000004">
      <c r="A227" s="1">
        <v>44</v>
      </c>
      <c r="B227" s="1">
        <v>1</v>
      </c>
      <c r="C227">
        <v>0</v>
      </c>
      <c r="D227" s="1">
        <v>0</v>
      </c>
      <c r="E227" s="1">
        <v>0</v>
      </c>
      <c r="F227" s="1" t="s">
        <v>211</v>
      </c>
      <c r="G227" s="1" t="s">
        <v>528</v>
      </c>
      <c r="H227" s="1" t="s">
        <v>32</v>
      </c>
      <c r="I227">
        <v>100</v>
      </c>
    </row>
    <row r="228" spans="1:9" x14ac:dyDescent="0.55000000000000004">
      <c r="A228" s="1">
        <v>44</v>
      </c>
      <c r="B228" s="1">
        <v>1</v>
      </c>
      <c r="C228">
        <v>0</v>
      </c>
      <c r="D228" s="1">
        <v>0</v>
      </c>
      <c r="E228" s="1">
        <v>0</v>
      </c>
      <c r="F228" s="1" t="s">
        <v>211</v>
      </c>
      <c r="G228" s="1" t="s">
        <v>528</v>
      </c>
      <c r="H228" s="1" t="s">
        <v>32</v>
      </c>
      <c r="I228">
        <v>100</v>
      </c>
    </row>
    <row r="229" spans="1:9" x14ac:dyDescent="0.55000000000000004">
      <c r="A229" s="1">
        <v>44</v>
      </c>
      <c r="B229" s="1">
        <v>0</v>
      </c>
      <c r="C229">
        <v>0</v>
      </c>
      <c r="D229" s="1">
        <v>0</v>
      </c>
      <c r="E229" s="1">
        <v>1</v>
      </c>
      <c r="F229" s="1" t="s">
        <v>211</v>
      </c>
      <c r="G229" t="s">
        <v>528</v>
      </c>
      <c r="H229" s="1" t="s">
        <v>32</v>
      </c>
      <c r="I229">
        <v>100</v>
      </c>
    </row>
    <row r="230" spans="1:9" x14ac:dyDescent="0.55000000000000004">
      <c r="A230" s="1">
        <v>44</v>
      </c>
      <c r="B230" s="1">
        <v>0</v>
      </c>
      <c r="C230">
        <v>0</v>
      </c>
      <c r="D230" s="1">
        <v>0</v>
      </c>
      <c r="E230" s="1">
        <v>1</v>
      </c>
      <c r="F230" s="1" t="s">
        <v>211</v>
      </c>
      <c r="G230" t="s">
        <v>528</v>
      </c>
      <c r="H230" s="1" t="s">
        <v>27</v>
      </c>
      <c r="I230">
        <v>50</v>
      </c>
    </row>
    <row r="231" spans="1:9" x14ac:dyDescent="0.55000000000000004">
      <c r="A231" s="1">
        <v>45</v>
      </c>
      <c r="B231" s="1">
        <v>1</v>
      </c>
      <c r="C231">
        <v>0</v>
      </c>
      <c r="D231" s="1">
        <v>0</v>
      </c>
      <c r="E231" s="1">
        <v>0</v>
      </c>
      <c r="F231" s="1" t="s">
        <v>211</v>
      </c>
      <c r="G231" t="s">
        <v>528</v>
      </c>
      <c r="H231" s="1" t="s">
        <v>27</v>
      </c>
      <c r="I231">
        <v>100</v>
      </c>
    </row>
    <row r="232" spans="1:9" x14ac:dyDescent="0.55000000000000004">
      <c r="A232" s="1">
        <v>45</v>
      </c>
      <c r="B232" s="1">
        <v>1</v>
      </c>
      <c r="C232">
        <v>0</v>
      </c>
      <c r="D232" s="1">
        <v>0</v>
      </c>
      <c r="E232" s="1">
        <v>0</v>
      </c>
      <c r="F232" s="1" t="s">
        <v>211</v>
      </c>
      <c r="G232" s="1" t="s">
        <v>528</v>
      </c>
      <c r="H232" s="1" t="s">
        <v>32</v>
      </c>
      <c r="I232">
        <v>100</v>
      </c>
    </row>
    <row r="233" spans="1:9" x14ac:dyDescent="0.55000000000000004">
      <c r="A233" s="1">
        <v>45</v>
      </c>
      <c r="B233" s="1">
        <v>0</v>
      </c>
      <c r="C233">
        <v>0</v>
      </c>
      <c r="D233" s="1">
        <v>0</v>
      </c>
      <c r="E233" s="1">
        <v>1</v>
      </c>
      <c r="F233" s="1" t="s">
        <v>211</v>
      </c>
      <c r="G233" s="1" t="s">
        <v>528</v>
      </c>
      <c r="H233" s="1" t="s">
        <v>32</v>
      </c>
      <c r="I233">
        <v>100</v>
      </c>
    </row>
    <row r="234" spans="1:9" x14ac:dyDescent="0.55000000000000004">
      <c r="A234" s="1">
        <v>45</v>
      </c>
      <c r="B234" s="1">
        <v>1</v>
      </c>
      <c r="C234">
        <v>0</v>
      </c>
      <c r="D234" s="1">
        <v>0</v>
      </c>
      <c r="E234" s="1">
        <v>0</v>
      </c>
      <c r="F234" s="1" t="s">
        <v>211</v>
      </c>
      <c r="G234" s="1" t="s">
        <v>528</v>
      </c>
      <c r="H234" s="1" t="s">
        <v>27</v>
      </c>
      <c r="I234">
        <v>100</v>
      </c>
    </row>
    <row r="235" spans="1:9" x14ac:dyDescent="0.55000000000000004">
      <c r="A235" s="1">
        <v>46</v>
      </c>
      <c r="B235" s="1">
        <v>0</v>
      </c>
      <c r="C235">
        <v>0</v>
      </c>
      <c r="D235" s="1">
        <v>1</v>
      </c>
      <c r="E235" s="1">
        <v>0</v>
      </c>
      <c r="F235" s="1" t="s">
        <v>211</v>
      </c>
      <c r="G235" s="1" t="s">
        <v>528</v>
      </c>
      <c r="H235" s="1" t="s">
        <v>32</v>
      </c>
      <c r="I235">
        <v>100</v>
      </c>
    </row>
    <row r="236" spans="1:9" x14ac:dyDescent="0.55000000000000004">
      <c r="A236" s="1">
        <v>46</v>
      </c>
      <c r="B236" s="1">
        <v>0</v>
      </c>
      <c r="C236">
        <v>0</v>
      </c>
      <c r="D236" s="1">
        <v>1</v>
      </c>
      <c r="E236" s="1">
        <v>0</v>
      </c>
      <c r="F236" s="1" t="s">
        <v>211</v>
      </c>
      <c r="G236" s="1" t="s">
        <v>528</v>
      </c>
      <c r="H236" s="1" t="s">
        <v>32</v>
      </c>
      <c r="I236">
        <v>100</v>
      </c>
    </row>
    <row r="237" spans="1:9" x14ac:dyDescent="0.55000000000000004">
      <c r="A237" s="1">
        <v>46</v>
      </c>
      <c r="B237" s="1">
        <v>0</v>
      </c>
      <c r="C237">
        <v>0</v>
      </c>
      <c r="D237" s="1">
        <v>1</v>
      </c>
      <c r="E237" s="1">
        <v>0</v>
      </c>
      <c r="F237" s="1" t="s">
        <v>211</v>
      </c>
      <c r="G237" s="1" t="s">
        <v>528</v>
      </c>
      <c r="H237" s="1" t="s">
        <v>32</v>
      </c>
      <c r="I237">
        <v>100</v>
      </c>
    </row>
    <row r="238" spans="1:9" x14ac:dyDescent="0.55000000000000004">
      <c r="A238" s="1">
        <v>46</v>
      </c>
      <c r="B238" s="1">
        <v>1</v>
      </c>
      <c r="C238">
        <v>0</v>
      </c>
      <c r="D238" s="1">
        <v>0</v>
      </c>
      <c r="E238" s="1">
        <v>0</v>
      </c>
      <c r="F238" s="1" t="s">
        <v>211</v>
      </c>
      <c r="G238" s="1" t="s">
        <v>528</v>
      </c>
      <c r="H238" s="1" t="s">
        <v>95</v>
      </c>
      <c r="I238" s="14">
        <v>0</v>
      </c>
    </row>
    <row r="239" spans="1:9" x14ac:dyDescent="0.55000000000000004">
      <c r="A239" s="1">
        <v>46</v>
      </c>
      <c r="B239" s="1">
        <v>0</v>
      </c>
      <c r="C239">
        <v>0</v>
      </c>
      <c r="D239" s="1">
        <v>1</v>
      </c>
      <c r="E239" s="1">
        <v>0</v>
      </c>
      <c r="F239" s="1" t="s">
        <v>211</v>
      </c>
      <c r="G239" s="1" t="s">
        <v>528</v>
      </c>
      <c r="H239" s="1" t="s">
        <v>32</v>
      </c>
      <c r="I239">
        <v>100</v>
      </c>
    </row>
    <row r="240" spans="1:9" x14ac:dyDescent="0.55000000000000004">
      <c r="A240" s="1">
        <v>47</v>
      </c>
      <c r="B240" s="1">
        <v>0</v>
      </c>
      <c r="C240">
        <v>0</v>
      </c>
      <c r="D240" s="1">
        <v>1</v>
      </c>
      <c r="E240" s="1">
        <v>0</v>
      </c>
      <c r="F240" s="1" t="s">
        <v>211</v>
      </c>
      <c r="G240" s="1" t="s">
        <v>528</v>
      </c>
      <c r="H240" s="1" t="s">
        <v>27</v>
      </c>
      <c r="I240">
        <v>100</v>
      </c>
    </row>
    <row r="241" spans="1:9" x14ac:dyDescent="0.55000000000000004">
      <c r="A241" s="1">
        <v>47</v>
      </c>
      <c r="B241" s="1">
        <v>0</v>
      </c>
      <c r="C241">
        <v>0</v>
      </c>
      <c r="D241" s="1">
        <v>1</v>
      </c>
      <c r="E241" s="1">
        <v>0</v>
      </c>
      <c r="F241" s="1" t="s">
        <v>211</v>
      </c>
      <c r="G241" s="1" t="s">
        <v>528</v>
      </c>
      <c r="H241" s="1" t="s">
        <v>32</v>
      </c>
      <c r="I241">
        <v>100</v>
      </c>
    </row>
    <row r="242" spans="1:9" x14ac:dyDescent="0.55000000000000004">
      <c r="A242" s="1">
        <v>47</v>
      </c>
      <c r="B242" s="1">
        <v>0</v>
      </c>
      <c r="C242">
        <v>0</v>
      </c>
      <c r="D242" s="1">
        <v>1</v>
      </c>
      <c r="E242" s="1">
        <v>0</v>
      </c>
      <c r="F242" s="1" t="s">
        <v>211</v>
      </c>
      <c r="G242" t="s">
        <v>528</v>
      </c>
      <c r="H242" s="1" t="s">
        <v>32</v>
      </c>
      <c r="I242">
        <v>100</v>
      </c>
    </row>
    <row r="243" spans="1:9" x14ac:dyDescent="0.55000000000000004">
      <c r="A243" s="1">
        <v>47</v>
      </c>
      <c r="B243" s="1">
        <v>0</v>
      </c>
      <c r="C243">
        <v>0</v>
      </c>
      <c r="D243" s="1">
        <v>1</v>
      </c>
      <c r="E243" s="1">
        <v>0</v>
      </c>
      <c r="F243" s="1" t="s">
        <v>211</v>
      </c>
      <c r="G243" t="s">
        <v>528</v>
      </c>
      <c r="H243" s="1" t="s">
        <v>32</v>
      </c>
      <c r="I243">
        <v>100</v>
      </c>
    </row>
    <row r="244" spans="1:9" x14ac:dyDescent="0.55000000000000004">
      <c r="A244" s="1">
        <v>48</v>
      </c>
      <c r="B244" s="1">
        <v>0</v>
      </c>
      <c r="C244">
        <v>0</v>
      </c>
      <c r="D244" s="1">
        <v>1</v>
      </c>
      <c r="E244" s="1">
        <v>0</v>
      </c>
      <c r="F244" s="1" t="s">
        <v>3</v>
      </c>
      <c r="G244" t="s">
        <v>528</v>
      </c>
      <c r="H244" s="1" t="s">
        <v>27</v>
      </c>
      <c r="I244">
        <v>100</v>
      </c>
    </row>
    <row r="245" spans="1:9" x14ac:dyDescent="0.55000000000000004">
      <c r="A245" s="1">
        <v>48</v>
      </c>
      <c r="B245" s="1">
        <v>0</v>
      </c>
      <c r="C245">
        <v>0</v>
      </c>
      <c r="D245" s="1">
        <v>1</v>
      </c>
      <c r="E245" s="1">
        <v>0</v>
      </c>
      <c r="F245" s="1" t="s">
        <v>3</v>
      </c>
      <c r="G245" s="1" t="s">
        <v>528</v>
      </c>
      <c r="H245" s="1" t="s">
        <v>32</v>
      </c>
      <c r="I245">
        <v>100</v>
      </c>
    </row>
    <row r="246" spans="1:9" x14ac:dyDescent="0.55000000000000004">
      <c r="A246" s="1">
        <v>48</v>
      </c>
      <c r="B246">
        <v>0</v>
      </c>
      <c r="C246">
        <v>0</v>
      </c>
      <c r="D246" s="1">
        <v>1</v>
      </c>
      <c r="E246" s="1">
        <v>0</v>
      </c>
      <c r="F246" s="1" t="s">
        <v>3</v>
      </c>
      <c r="G246" s="1" t="s">
        <v>528</v>
      </c>
      <c r="H246" s="1" t="s">
        <v>32</v>
      </c>
      <c r="I246">
        <v>100</v>
      </c>
    </row>
    <row r="247" spans="1:9" x14ac:dyDescent="0.55000000000000004">
      <c r="A247" s="1">
        <v>48</v>
      </c>
      <c r="B247" s="1">
        <v>0</v>
      </c>
      <c r="C247">
        <v>0</v>
      </c>
      <c r="D247" s="1">
        <v>1</v>
      </c>
      <c r="E247" s="1">
        <v>0</v>
      </c>
      <c r="F247" s="1" t="s">
        <v>3</v>
      </c>
      <c r="G247" s="1" t="s">
        <v>528</v>
      </c>
      <c r="H247" s="1" t="s">
        <v>27</v>
      </c>
      <c r="I247">
        <v>100</v>
      </c>
    </row>
    <row r="248" spans="1:9" x14ac:dyDescent="0.55000000000000004">
      <c r="A248" s="1">
        <v>48</v>
      </c>
      <c r="B248" s="1">
        <v>0</v>
      </c>
      <c r="C248">
        <v>0</v>
      </c>
      <c r="D248" s="1">
        <v>1</v>
      </c>
      <c r="E248" s="1">
        <v>0</v>
      </c>
      <c r="F248" s="1" t="s">
        <v>3</v>
      </c>
      <c r="G248" s="1" t="s">
        <v>528</v>
      </c>
      <c r="H248" s="1" t="s">
        <v>27</v>
      </c>
      <c r="I248">
        <v>100</v>
      </c>
    </row>
    <row r="249" spans="1:9" x14ac:dyDescent="0.55000000000000004">
      <c r="A249" s="1">
        <v>49</v>
      </c>
      <c r="B249">
        <v>0</v>
      </c>
      <c r="C249">
        <v>0</v>
      </c>
      <c r="D249" s="1">
        <v>1</v>
      </c>
      <c r="E249" s="1">
        <v>0</v>
      </c>
      <c r="F249" s="1" t="s">
        <v>3</v>
      </c>
      <c r="G249" s="1" t="s">
        <v>528</v>
      </c>
      <c r="H249" s="1" t="s">
        <v>32</v>
      </c>
      <c r="I249" s="1">
        <v>100</v>
      </c>
    </row>
    <row r="250" spans="1:9" x14ac:dyDescent="0.55000000000000004">
      <c r="A250" s="1">
        <v>49</v>
      </c>
      <c r="B250" s="1">
        <v>1</v>
      </c>
      <c r="C250">
        <v>0</v>
      </c>
      <c r="D250" s="1">
        <v>0</v>
      </c>
      <c r="E250" s="1">
        <v>0</v>
      </c>
      <c r="F250" s="1" t="s">
        <v>3</v>
      </c>
      <c r="G250" s="1" t="s">
        <v>528</v>
      </c>
      <c r="H250" s="1" t="s">
        <v>74</v>
      </c>
      <c r="I250" s="1">
        <v>0</v>
      </c>
    </row>
    <row r="251" spans="1:9" x14ac:dyDescent="0.55000000000000004">
      <c r="A251" s="1">
        <v>49</v>
      </c>
      <c r="B251" s="1">
        <v>0</v>
      </c>
      <c r="C251">
        <v>0</v>
      </c>
      <c r="D251" s="1">
        <v>1</v>
      </c>
      <c r="E251" s="1">
        <v>0</v>
      </c>
      <c r="F251" s="1" t="s">
        <v>3</v>
      </c>
      <c r="G251" s="1" t="s">
        <v>528</v>
      </c>
      <c r="H251" s="1" t="s">
        <v>27</v>
      </c>
      <c r="I251" s="1">
        <v>50</v>
      </c>
    </row>
    <row r="252" spans="1:9" x14ac:dyDescent="0.55000000000000004">
      <c r="A252" s="1">
        <v>49</v>
      </c>
      <c r="B252" s="1">
        <v>0</v>
      </c>
      <c r="C252">
        <v>0</v>
      </c>
      <c r="D252" s="1">
        <v>1</v>
      </c>
      <c r="E252" s="1">
        <v>0</v>
      </c>
      <c r="F252" s="1" t="s">
        <v>3</v>
      </c>
      <c r="G252" s="1" t="s">
        <v>528</v>
      </c>
      <c r="H252" s="1" t="s">
        <v>32</v>
      </c>
      <c r="I252" s="1">
        <v>50</v>
      </c>
    </row>
    <row r="253" spans="1:9" x14ac:dyDescent="0.55000000000000004">
      <c r="A253" s="1">
        <v>50</v>
      </c>
      <c r="B253" s="1">
        <v>0</v>
      </c>
      <c r="C253">
        <v>0</v>
      </c>
      <c r="D253" s="1">
        <v>1</v>
      </c>
      <c r="E253" s="1">
        <v>0</v>
      </c>
      <c r="F253" s="1" t="s">
        <v>3</v>
      </c>
      <c r="G253" s="1" t="s">
        <v>528</v>
      </c>
      <c r="H253" s="1" t="s">
        <v>32</v>
      </c>
      <c r="I253" s="1">
        <v>50</v>
      </c>
    </row>
    <row r="254" spans="1:9" x14ac:dyDescent="0.55000000000000004">
      <c r="A254" s="1">
        <v>50</v>
      </c>
      <c r="B254" s="1">
        <v>1</v>
      </c>
      <c r="C254">
        <v>0</v>
      </c>
      <c r="D254" s="1">
        <v>0</v>
      </c>
      <c r="E254" s="1">
        <v>0</v>
      </c>
      <c r="F254" s="1" t="s">
        <v>3</v>
      </c>
      <c r="G254" s="1" t="s">
        <v>528</v>
      </c>
      <c r="H254" s="1" t="s">
        <v>32</v>
      </c>
      <c r="I254" s="1">
        <v>50</v>
      </c>
    </row>
    <row r="255" spans="1:9" x14ac:dyDescent="0.55000000000000004">
      <c r="A255" s="1">
        <v>50</v>
      </c>
      <c r="B255" s="1">
        <v>0</v>
      </c>
      <c r="C255">
        <v>0</v>
      </c>
      <c r="D255" s="1">
        <v>0</v>
      </c>
      <c r="E255" s="1">
        <v>1</v>
      </c>
      <c r="F255" s="1" t="s">
        <v>3</v>
      </c>
      <c r="G255" t="s">
        <v>528</v>
      </c>
      <c r="H255" s="1" t="s">
        <v>27</v>
      </c>
      <c r="I255" s="1">
        <v>50</v>
      </c>
    </row>
    <row r="256" spans="1:9" x14ac:dyDescent="0.55000000000000004">
      <c r="A256" s="1">
        <v>50</v>
      </c>
      <c r="B256" s="1">
        <v>0</v>
      </c>
      <c r="C256">
        <v>0</v>
      </c>
      <c r="D256" s="1">
        <v>0</v>
      </c>
      <c r="E256" s="1">
        <v>1</v>
      </c>
      <c r="F256" s="1" t="s">
        <v>3</v>
      </c>
      <c r="G256" t="s">
        <v>528</v>
      </c>
      <c r="H256" s="1" t="s">
        <v>32</v>
      </c>
      <c r="I256" s="1">
        <v>50</v>
      </c>
    </row>
    <row r="257" spans="1:9" x14ac:dyDescent="0.55000000000000004">
      <c r="A257" s="1">
        <v>50</v>
      </c>
      <c r="B257" s="1">
        <v>1</v>
      </c>
      <c r="C257">
        <v>0</v>
      </c>
      <c r="D257" s="1">
        <v>0</v>
      </c>
      <c r="E257" s="1">
        <v>0</v>
      </c>
      <c r="F257" s="1" t="s">
        <v>3</v>
      </c>
      <c r="G257" t="s">
        <v>528</v>
      </c>
      <c r="H257" s="1" t="s">
        <v>32</v>
      </c>
      <c r="I257" s="1">
        <v>100</v>
      </c>
    </row>
    <row r="258" spans="1:9" x14ac:dyDescent="0.55000000000000004">
      <c r="A258" s="1">
        <v>51</v>
      </c>
      <c r="B258" s="1">
        <v>0</v>
      </c>
      <c r="C258">
        <v>0</v>
      </c>
      <c r="D258" s="1">
        <v>0</v>
      </c>
      <c r="E258" s="1">
        <v>1</v>
      </c>
      <c r="F258" s="1" t="s">
        <v>3</v>
      </c>
      <c r="G258" s="1" t="s">
        <v>528</v>
      </c>
      <c r="H258" s="1" t="s">
        <v>32</v>
      </c>
      <c r="I258" s="1">
        <v>50</v>
      </c>
    </row>
    <row r="259" spans="1:9" x14ac:dyDescent="0.55000000000000004">
      <c r="A259" s="1">
        <v>51</v>
      </c>
      <c r="B259" s="1">
        <v>0</v>
      </c>
      <c r="C259">
        <v>1</v>
      </c>
      <c r="D259" s="1">
        <v>0</v>
      </c>
      <c r="E259" s="1">
        <v>0</v>
      </c>
      <c r="F259" s="1" t="s">
        <v>3</v>
      </c>
      <c r="G259" s="1" t="s">
        <v>528</v>
      </c>
      <c r="H259" s="1" t="s">
        <v>32</v>
      </c>
      <c r="I259" s="1">
        <v>100</v>
      </c>
    </row>
    <row r="260" spans="1:9" x14ac:dyDescent="0.55000000000000004">
      <c r="A260" s="1">
        <v>51</v>
      </c>
      <c r="B260" s="1">
        <v>0</v>
      </c>
      <c r="C260">
        <v>0</v>
      </c>
      <c r="D260" s="1">
        <v>0</v>
      </c>
      <c r="E260" s="1">
        <v>1</v>
      </c>
      <c r="F260" s="1" t="s">
        <v>3</v>
      </c>
      <c r="G260" s="1" t="s">
        <v>528</v>
      </c>
      <c r="H260" s="1" t="s">
        <v>27</v>
      </c>
      <c r="I260" s="1">
        <v>50</v>
      </c>
    </row>
    <row r="261" spans="1:9" x14ac:dyDescent="0.55000000000000004">
      <c r="A261" s="1">
        <v>51</v>
      </c>
      <c r="B261" s="1">
        <v>0</v>
      </c>
      <c r="C261">
        <v>0</v>
      </c>
      <c r="D261" s="1">
        <v>1</v>
      </c>
      <c r="E261" s="1">
        <v>0</v>
      </c>
      <c r="F261" s="1" t="s">
        <v>3</v>
      </c>
      <c r="G261" s="1" t="s">
        <v>528</v>
      </c>
      <c r="H261" s="1" t="s">
        <v>27</v>
      </c>
      <c r="I261" s="1">
        <v>100</v>
      </c>
    </row>
    <row r="262" spans="1:9" x14ac:dyDescent="0.55000000000000004">
      <c r="A262" s="1">
        <v>52</v>
      </c>
      <c r="B262" s="1">
        <v>1</v>
      </c>
      <c r="C262">
        <v>0</v>
      </c>
      <c r="D262" s="1">
        <v>0</v>
      </c>
      <c r="E262" s="1">
        <v>0</v>
      </c>
      <c r="F262" s="1" t="s">
        <v>3</v>
      </c>
      <c r="G262" s="1" t="s">
        <v>528</v>
      </c>
      <c r="H262" s="1" t="s">
        <v>32</v>
      </c>
      <c r="I262" s="1">
        <v>100</v>
      </c>
    </row>
    <row r="263" spans="1:9" x14ac:dyDescent="0.55000000000000004">
      <c r="A263" s="1">
        <v>52</v>
      </c>
      <c r="B263" s="1">
        <v>1</v>
      </c>
      <c r="C263">
        <v>0</v>
      </c>
      <c r="D263" s="1">
        <v>0</v>
      </c>
      <c r="E263" s="1">
        <v>0</v>
      </c>
      <c r="F263" s="1" t="s">
        <v>3</v>
      </c>
      <c r="G263" s="1" t="s">
        <v>528</v>
      </c>
      <c r="H263" s="1" t="s">
        <v>32</v>
      </c>
      <c r="I263" s="1">
        <v>100</v>
      </c>
    </row>
    <row r="264" spans="1:9" x14ac:dyDescent="0.55000000000000004">
      <c r="A264" s="1">
        <v>52</v>
      </c>
      <c r="B264" s="1">
        <v>1</v>
      </c>
      <c r="C264">
        <v>0</v>
      </c>
      <c r="D264" s="1">
        <v>0</v>
      </c>
      <c r="E264" s="1">
        <v>0</v>
      </c>
      <c r="F264" s="1" t="s">
        <v>3</v>
      </c>
      <c r="G264" s="1" t="s">
        <v>528</v>
      </c>
      <c r="H264" s="1" t="s">
        <v>32</v>
      </c>
      <c r="I264" s="1">
        <v>100</v>
      </c>
    </row>
    <row r="265" spans="1:9" x14ac:dyDescent="0.55000000000000004">
      <c r="A265" s="1">
        <v>52</v>
      </c>
      <c r="B265" s="1">
        <v>1</v>
      </c>
      <c r="C265">
        <v>0</v>
      </c>
      <c r="D265" s="1">
        <v>0</v>
      </c>
      <c r="E265" s="1">
        <v>0</v>
      </c>
      <c r="F265" s="1" t="s">
        <v>3</v>
      </c>
      <c r="G265" s="1" t="s">
        <v>528</v>
      </c>
      <c r="H265" s="1" t="s">
        <v>32</v>
      </c>
      <c r="I265" s="1">
        <v>100</v>
      </c>
    </row>
    <row r="266" spans="1:9" x14ac:dyDescent="0.55000000000000004">
      <c r="A266" s="1">
        <v>53</v>
      </c>
      <c r="B266" s="1">
        <v>1</v>
      </c>
      <c r="C266">
        <v>0</v>
      </c>
      <c r="D266" s="1">
        <v>0</v>
      </c>
      <c r="E266" s="1">
        <v>0</v>
      </c>
      <c r="F266" s="1" t="s">
        <v>211</v>
      </c>
      <c r="G266" s="1" t="s">
        <v>528</v>
      </c>
      <c r="H266" s="1" t="s">
        <v>27</v>
      </c>
      <c r="I266" s="14">
        <v>50</v>
      </c>
    </row>
    <row r="267" spans="1:9" x14ac:dyDescent="0.55000000000000004">
      <c r="A267" s="1">
        <v>53</v>
      </c>
      <c r="B267" s="1">
        <v>1</v>
      </c>
      <c r="C267">
        <v>0</v>
      </c>
      <c r="D267" s="1">
        <v>0</v>
      </c>
      <c r="E267" s="1">
        <v>0</v>
      </c>
      <c r="F267" s="1" t="s">
        <v>211</v>
      </c>
      <c r="G267" s="1" t="s">
        <v>528</v>
      </c>
      <c r="H267" s="1" t="s">
        <v>32</v>
      </c>
      <c r="I267" s="14">
        <v>0</v>
      </c>
    </row>
    <row r="268" spans="1:9" x14ac:dyDescent="0.55000000000000004">
      <c r="A268" s="1">
        <v>53</v>
      </c>
      <c r="B268" s="1">
        <v>1</v>
      </c>
      <c r="C268">
        <v>0</v>
      </c>
      <c r="D268" s="1">
        <v>0</v>
      </c>
      <c r="E268" s="1">
        <v>0</v>
      </c>
      <c r="F268" s="1" t="s">
        <v>211</v>
      </c>
      <c r="G268" t="s">
        <v>528</v>
      </c>
      <c r="H268" s="1" t="s">
        <v>32</v>
      </c>
      <c r="I268" s="14">
        <v>0</v>
      </c>
    </row>
    <row r="269" spans="1:9" x14ac:dyDescent="0.55000000000000004">
      <c r="A269" s="1">
        <v>53</v>
      </c>
      <c r="B269" s="1">
        <v>1</v>
      </c>
      <c r="C269">
        <v>0</v>
      </c>
      <c r="D269" s="1">
        <v>0</v>
      </c>
      <c r="E269" s="1">
        <v>0</v>
      </c>
      <c r="F269" s="1" t="s">
        <v>211</v>
      </c>
      <c r="G269" t="s">
        <v>528</v>
      </c>
      <c r="H269" s="1" t="s">
        <v>27</v>
      </c>
      <c r="I269" s="14">
        <v>0</v>
      </c>
    </row>
    <row r="270" spans="1:9" x14ac:dyDescent="0.55000000000000004">
      <c r="A270">
        <v>54</v>
      </c>
      <c r="B270" s="1">
        <v>1</v>
      </c>
      <c r="C270">
        <v>0</v>
      </c>
      <c r="D270" s="1">
        <v>0</v>
      </c>
      <c r="E270" s="1">
        <v>0</v>
      </c>
      <c r="F270" s="1" t="s">
        <v>211</v>
      </c>
      <c r="G270" t="s">
        <v>528</v>
      </c>
      <c r="H270" s="1" t="s">
        <v>27</v>
      </c>
      <c r="I270" s="14">
        <v>0</v>
      </c>
    </row>
    <row r="271" spans="1:9" x14ac:dyDescent="0.55000000000000004">
      <c r="A271">
        <v>54</v>
      </c>
      <c r="B271" s="1">
        <v>1</v>
      </c>
      <c r="C271">
        <v>0</v>
      </c>
      <c r="D271" s="1">
        <v>0</v>
      </c>
      <c r="E271" s="1">
        <v>0</v>
      </c>
      <c r="F271" s="1" t="s">
        <v>211</v>
      </c>
      <c r="G271" s="1" t="s">
        <v>528</v>
      </c>
      <c r="H271" s="1" t="s">
        <v>27</v>
      </c>
      <c r="I271" s="14">
        <v>0</v>
      </c>
    </row>
    <row r="272" spans="1:9" x14ac:dyDescent="0.55000000000000004">
      <c r="A272">
        <v>54</v>
      </c>
      <c r="B272" s="1">
        <v>1</v>
      </c>
      <c r="C272">
        <v>0</v>
      </c>
      <c r="D272" s="1">
        <v>0</v>
      </c>
      <c r="E272" s="1">
        <v>0</v>
      </c>
      <c r="F272" s="1" t="s">
        <v>211</v>
      </c>
      <c r="G272" s="1" t="s">
        <v>528</v>
      </c>
      <c r="H272" s="1" t="s">
        <v>27</v>
      </c>
      <c r="I272" s="14">
        <v>0</v>
      </c>
    </row>
    <row r="273" spans="1:9" x14ac:dyDescent="0.55000000000000004">
      <c r="A273">
        <v>54</v>
      </c>
      <c r="B273" s="1">
        <v>1</v>
      </c>
      <c r="C273">
        <v>0</v>
      </c>
      <c r="D273" s="1">
        <v>0</v>
      </c>
      <c r="E273" s="1">
        <v>0</v>
      </c>
      <c r="F273" s="1" t="s">
        <v>211</v>
      </c>
      <c r="G273" s="1" t="s">
        <v>528</v>
      </c>
      <c r="H273" s="1" t="s">
        <v>27</v>
      </c>
      <c r="I273" s="14">
        <v>0</v>
      </c>
    </row>
    <row r="274" spans="1:9" x14ac:dyDescent="0.55000000000000004">
      <c r="A274" s="1">
        <v>55</v>
      </c>
      <c r="B274" s="1">
        <v>1</v>
      </c>
      <c r="C274">
        <v>0</v>
      </c>
      <c r="D274" s="1">
        <v>0</v>
      </c>
      <c r="E274" s="1">
        <v>0</v>
      </c>
      <c r="F274" s="1" t="s">
        <v>211</v>
      </c>
      <c r="G274" s="1" t="s">
        <v>528</v>
      </c>
      <c r="H274" s="1" t="s">
        <v>32</v>
      </c>
      <c r="I274" s="14">
        <v>0</v>
      </c>
    </row>
    <row r="275" spans="1:9" x14ac:dyDescent="0.55000000000000004">
      <c r="A275" s="1">
        <v>55</v>
      </c>
      <c r="B275" s="1">
        <v>1</v>
      </c>
      <c r="C275">
        <v>0</v>
      </c>
      <c r="D275" s="1">
        <v>0</v>
      </c>
      <c r="E275" s="1">
        <v>0</v>
      </c>
      <c r="F275" s="1" t="s">
        <v>211</v>
      </c>
      <c r="G275" s="1" t="s">
        <v>528</v>
      </c>
      <c r="H275" s="1" t="s">
        <v>32</v>
      </c>
      <c r="I275" s="14">
        <v>0</v>
      </c>
    </row>
    <row r="276" spans="1:9" x14ac:dyDescent="0.55000000000000004">
      <c r="A276" s="1">
        <v>55</v>
      </c>
      <c r="B276" s="1">
        <v>1</v>
      </c>
      <c r="C276">
        <v>0</v>
      </c>
      <c r="D276" s="1">
        <v>0</v>
      </c>
      <c r="E276" s="1">
        <v>0</v>
      </c>
      <c r="F276" s="1" t="s">
        <v>211</v>
      </c>
      <c r="G276" s="1" t="s">
        <v>528</v>
      </c>
      <c r="H276" s="1" t="s">
        <v>32</v>
      </c>
      <c r="I276" s="14">
        <v>0</v>
      </c>
    </row>
    <row r="277" spans="1:9" x14ac:dyDescent="0.55000000000000004">
      <c r="A277" s="1">
        <v>55</v>
      </c>
      <c r="B277" s="1">
        <v>0</v>
      </c>
      <c r="C277">
        <v>0</v>
      </c>
      <c r="D277" s="1">
        <v>1</v>
      </c>
      <c r="E277" s="1">
        <v>0</v>
      </c>
      <c r="F277" s="1" t="s">
        <v>211</v>
      </c>
      <c r="G277" s="1" t="s">
        <v>528</v>
      </c>
      <c r="H277" s="1" t="s">
        <v>27</v>
      </c>
      <c r="I277" s="14">
        <v>0</v>
      </c>
    </row>
    <row r="278" spans="1:9" x14ac:dyDescent="0.55000000000000004">
      <c r="A278">
        <v>56</v>
      </c>
      <c r="B278" s="1">
        <v>1</v>
      </c>
      <c r="C278">
        <v>0</v>
      </c>
      <c r="D278" s="1">
        <v>0</v>
      </c>
      <c r="E278" s="1">
        <v>0</v>
      </c>
      <c r="F278" s="1" t="s">
        <v>211</v>
      </c>
      <c r="G278" s="1" t="s">
        <v>528</v>
      </c>
      <c r="H278" s="1" t="s">
        <v>27</v>
      </c>
      <c r="I278" s="14">
        <v>0</v>
      </c>
    </row>
    <row r="279" spans="1:9" x14ac:dyDescent="0.55000000000000004">
      <c r="A279">
        <v>56</v>
      </c>
      <c r="B279" s="1">
        <v>1</v>
      </c>
      <c r="C279">
        <v>0</v>
      </c>
      <c r="D279" s="1">
        <v>0</v>
      </c>
      <c r="E279" s="1">
        <v>0</v>
      </c>
      <c r="F279" s="1" t="s">
        <v>211</v>
      </c>
      <c r="G279" s="1" t="s">
        <v>528</v>
      </c>
      <c r="H279" s="1" t="s">
        <v>27</v>
      </c>
      <c r="I279" s="14">
        <v>0</v>
      </c>
    </row>
    <row r="280" spans="1:9" x14ac:dyDescent="0.55000000000000004">
      <c r="A280">
        <v>56</v>
      </c>
      <c r="B280" s="1">
        <v>1</v>
      </c>
      <c r="C280">
        <v>0</v>
      </c>
      <c r="D280" s="1">
        <v>0</v>
      </c>
      <c r="E280" s="1">
        <v>0</v>
      </c>
      <c r="F280" s="1" t="s">
        <v>211</v>
      </c>
      <c r="G280" s="1" t="s">
        <v>528</v>
      </c>
      <c r="H280" s="1" t="s">
        <v>27</v>
      </c>
      <c r="I280" s="14">
        <v>0</v>
      </c>
    </row>
    <row r="281" spans="1:9" x14ac:dyDescent="0.55000000000000004">
      <c r="A281">
        <v>56</v>
      </c>
      <c r="B281" s="1">
        <v>0</v>
      </c>
      <c r="C281">
        <v>0</v>
      </c>
      <c r="D281" s="1">
        <v>0</v>
      </c>
      <c r="E281" s="1">
        <v>1</v>
      </c>
      <c r="F281" s="1" t="s">
        <v>211</v>
      </c>
      <c r="G281" t="s">
        <v>528</v>
      </c>
      <c r="H281" s="1" t="s">
        <v>27</v>
      </c>
      <c r="I281" s="14">
        <v>0</v>
      </c>
    </row>
    <row r="282" spans="1:9" x14ac:dyDescent="0.55000000000000004">
      <c r="A282">
        <v>57</v>
      </c>
      <c r="B282" s="1">
        <v>1</v>
      </c>
      <c r="C282">
        <v>0</v>
      </c>
      <c r="D282" s="1">
        <v>0</v>
      </c>
      <c r="E282" s="1">
        <v>0</v>
      </c>
      <c r="F282" s="1" t="s">
        <v>211</v>
      </c>
      <c r="G282" t="s">
        <v>528</v>
      </c>
      <c r="H282" s="1" t="s">
        <v>27</v>
      </c>
      <c r="I282" s="14">
        <v>0</v>
      </c>
    </row>
    <row r="283" spans="1:9" x14ac:dyDescent="0.55000000000000004">
      <c r="A283">
        <v>57</v>
      </c>
      <c r="B283" s="1">
        <v>1</v>
      </c>
      <c r="C283">
        <v>0</v>
      </c>
      <c r="D283" s="1">
        <v>0</v>
      </c>
      <c r="E283" s="1">
        <v>0</v>
      </c>
      <c r="F283" s="1" t="s">
        <v>211</v>
      </c>
      <c r="G283" t="s">
        <v>528</v>
      </c>
      <c r="H283" s="1" t="s">
        <v>27</v>
      </c>
      <c r="I283" s="14">
        <v>0</v>
      </c>
    </row>
    <row r="284" spans="1:9" x14ac:dyDescent="0.55000000000000004">
      <c r="A284">
        <v>57</v>
      </c>
      <c r="B284" s="1">
        <v>1</v>
      </c>
      <c r="C284">
        <v>0</v>
      </c>
      <c r="D284" s="1">
        <v>0</v>
      </c>
      <c r="E284" s="1">
        <v>0</v>
      </c>
      <c r="F284" s="1" t="s">
        <v>211</v>
      </c>
      <c r="G284" s="1" t="s">
        <v>528</v>
      </c>
      <c r="H284" s="1" t="s">
        <v>27</v>
      </c>
      <c r="I284" s="14">
        <v>0</v>
      </c>
    </row>
    <row r="285" spans="1:9" x14ac:dyDescent="0.55000000000000004">
      <c r="A285">
        <v>57</v>
      </c>
      <c r="B285" s="1">
        <v>1</v>
      </c>
      <c r="C285">
        <v>0</v>
      </c>
      <c r="D285" s="1">
        <v>0</v>
      </c>
      <c r="E285" s="1">
        <v>0</v>
      </c>
      <c r="F285" s="1" t="s">
        <v>211</v>
      </c>
      <c r="G285" s="1" t="s">
        <v>528</v>
      </c>
      <c r="H285" s="1" t="s">
        <v>32</v>
      </c>
      <c r="I285" s="1">
        <v>50</v>
      </c>
    </row>
    <row r="286" spans="1:9" x14ac:dyDescent="0.55000000000000004">
      <c r="A286">
        <v>57</v>
      </c>
      <c r="B286" s="1">
        <v>1</v>
      </c>
      <c r="C286">
        <v>0</v>
      </c>
      <c r="D286" s="1">
        <v>0</v>
      </c>
      <c r="E286" s="1">
        <v>0</v>
      </c>
      <c r="F286" s="1" t="s">
        <v>211</v>
      </c>
      <c r="G286" s="1" t="s">
        <v>528</v>
      </c>
      <c r="H286" s="1" t="s">
        <v>32</v>
      </c>
      <c r="I286" s="1">
        <v>100</v>
      </c>
    </row>
    <row r="287" spans="1:9" x14ac:dyDescent="0.55000000000000004">
      <c r="A287">
        <v>57</v>
      </c>
      <c r="B287" s="1">
        <v>1</v>
      </c>
      <c r="C287">
        <v>0</v>
      </c>
      <c r="D287" s="1">
        <v>0</v>
      </c>
      <c r="E287" s="1">
        <v>0</v>
      </c>
      <c r="F287" s="1" t="s">
        <v>211</v>
      </c>
      <c r="G287" s="1" t="s">
        <v>528</v>
      </c>
      <c r="H287" s="1" t="s">
        <v>32</v>
      </c>
      <c r="I287" s="1">
        <v>100</v>
      </c>
    </row>
    <row r="288" spans="1:9" x14ac:dyDescent="0.55000000000000004">
      <c r="A288">
        <v>58</v>
      </c>
      <c r="B288" s="1">
        <v>1</v>
      </c>
      <c r="C288">
        <v>0</v>
      </c>
      <c r="D288" s="1">
        <v>0</v>
      </c>
      <c r="E288">
        <v>0</v>
      </c>
      <c r="F288" t="s">
        <v>263</v>
      </c>
      <c r="G288" s="1" t="s">
        <v>530</v>
      </c>
      <c r="H288" t="s">
        <v>74</v>
      </c>
      <c r="I288">
        <v>0</v>
      </c>
    </row>
    <row r="289" spans="1:9" x14ac:dyDescent="0.55000000000000004">
      <c r="A289">
        <v>58</v>
      </c>
      <c r="B289" s="1">
        <v>1</v>
      </c>
      <c r="C289">
        <v>0</v>
      </c>
      <c r="D289" s="1">
        <v>0</v>
      </c>
      <c r="E289">
        <v>0</v>
      </c>
      <c r="F289" t="s">
        <v>263</v>
      </c>
      <c r="G289" s="1" t="s">
        <v>530</v>
      </c>
      <c r="H289" t="s">
        <v>74</v>
      </c>
      <c r="I289">
        <v>0</v>
      </c>
    </row>
    <row r="290" spans="1:9" x14ac:dyDescent="0.55000000000000004">
      <c r="A290">
        <v>58</v>
      </c>
      <c r="B290" s="1">
        <v>1</v>
      </c>
      <c r="C290">
        <v>0</v>
      </c>
      <c r="D290" s="1">
        <v>0</v>
      </c>
      <c r="E290">
        <v>0</v>
      </c>
      <c r="F290" t="s">
        <v>263</v>
      </c>
      <c r="G290" s="1" t="s">
        <v>530</v>
      </c>
      <c r="H290" t="s">
        <v>74</v>
      </c>
      <c r="I290">
        <v>50</v>
      </c>
    </row>
    <row r="291" spans="1:9" x14ac:dyDescent="0.55000000000000004">
      <c r="A291">
        <v>58</v>
      </c>
      <c r="B291" s="1">
        <v>1</v>
      </c>
      <c r="C291">
        <v>0</v>
      </c>
      <c r="D291" s="1">
        <v>0</v>
      </c>
      <c r="E291">
        <v>0</v>
      </c>
      <c r="F291" t="s">
        <v>263</v>
      </c>
      <c r="G291" s="1" t="s">
        <v>530</v>
      </c>
      <c r="H291" t="s">
        <v>74</v>
      </c>
      <c r="I291">
        <v>100</v>
      </c>
    </row>
    <row r="292" spans="1:9" x14ac:dyDescent="0.55000000000000004">
      <c r="A292">
        <v>59</v>
      </c>
      <c r="B292" s="1">
        <v>1</v>
      </c>
      <c r="C292">
        <v>0</v>
      </c>
      <c r="D292" s="1">
        <v>0</v>
      </c>
      <c r="E292">
        <v>0</v>
      </c>
      <c r="F292" t="s">
        <v>263</v>
      </c>
      <c r="G292" s="1" t="s">
        <v>530</v>
      </c>
      <c r="H292" t="s">
        <v>74</v>
      </c>
      <c r="I292">
        <v>100</v>
      </c>
    </row>
    <row r="293" spans="1:9" x14ac:dyDescent="0.55000000000000004">
      <c r="A293">
        <v>59</v>
      </c>
      <c r="B293" s="1">
        <v>1</v>
      </c>
      <c r="C293">
        <v>0</v>
      </c>
      <c r="D293" s="1">
        <v>0</v>
      </c>
      <c r="E293">
        <v>0</v>
      </c>
      <c r="F293" t="s">
        <v>263</v>
      </c>
      <c r="G293" s="1" t="s">
        <v>530</v>
      </c>
      <c r="H293" t="s">
        <v>74</v>
      </c>
      <c r="I293">
        <v>50</v>
      </c>
    </row>
    <row r="294" spans="1:9" x14ac:dyDescent="0.55000000000000004">
      <c r="A294">
        <v>59</v>
      </c>
      <c r="B294" s="1">
        <v>1</v>
      </c>
      <c r="C294">
        <v>0</v>
      </c>
      <c r="D294" s="1">
        <v>0</v>
      </c>
      <c r="E294">
        <v>0</v>
      </c>
      <c r="F294" t="s">
        <v>263</v>
      </c>
      <c r="G294" s="1" t="s">
        <v>530</v>
      </c>
      <c r="H294" t="s">
        <v>74</v>
      </c>
      <c r="I294">
        <v>50</v>
      </c>
    </row>
    <row r="295" spans="1:9" x14ac:dyDescent="0.55000000000000004">
      <c r="A295">
        <v>59</v>
      </c>
      <c r="B295" s="1">
        <v>1</v>
      </c>
      <c r="C295">
        <v>0</v>
      </c>
      <c r="D295" s="1">
        <v>0</v>
      </c>
      <c r="E295">
        <v>0</v>
      </c>
      <c r="F295" t="s">
        <v>263</v>
      </c>
      <c r="G295" s="1" t="s">
        <v>530</v>
      </c>
      <c r="H295" t="s">
        <v>74</v>
      </c>
      <c r="I295">
        <v>50</v>
      </c>
    </row>
    <row r="296" spans="1:9" x14ac:dyDescent="0.55000000000000004">
      <c r="A296">
        <v>59</v>
      </c>
      <c r="B296" s="1">
        <v>1</v>
      </c>
      <c r="C296">
        <v>0</v>
      </c>
      <c r="D296" s="1">
        <v>0</v>
      </c>
      <c r="E296">
        <v>0</v>
      </c>
      <c r="F296" t="s">
        <v>263</v>
      </c>
      <c r="G296" s="1" t="s">
        <v>530</v>
      </c>
      <c r="H296" t="s">
        <v>74</v>
      </c>
      <c r="I296">
        <v>50</v>
      </c>
    </row>
    <row r="297" spans="1:9" x14ac:dyDescent="0.55000000000000004">
      <c r="A297">
        <v>60</v>
      </c>
      <c r="B297" s="1">
        <v>1</v>
      </c>
      <c r="C297">
        <v>0</v>
      </c>
      <c r="D297" s="1">
        <v>0</v>
      </c>
      <c r="E297">
        <v>0</v>
      </c>
      <c r="F297" t="s">
        <v>314</v>
      </c>
      <c r="G297" s="1" t="s">
        <v>530</v>
      </c>
      <c r="H297" t="s">
        <v>74</v>
      </c>
      <c r="I297">
        <v>50</v>
      </c>
    </row>
    <row r="298" spans="1:9" x14ac:dyDescent="0.55000000000000004">
      <c r="A298">
        <v>60</v>
      </c>
      <c r="B298" s="1">
        <v>1</v>
      </c>
      <c r="C298">
        <v>0</v>
      </c>
      <c r="D298" s="1">
        <v>0</v>
      </c>
      <c r="E298">
        <v>0</v>
      </c>
      <c r="F298" t="s">
        <v>314</v>
      </c>
      <c r="G298" s="1" t="s">
        <v>530</v>
      </c>
      <c r="H298" t="s">
        <v>74</v>
      </c>
      <c r="I298">
        <v>0</v>
      </c>
    </row>
    <row r="299" spans="1:9" x14ac:dyDescent="0.55000000000000004">
      <c r="A299">
        <v>60</v>
      </c>
      <c r="B299" s="1">
        <v>1</v>
      </c>
      <c r="C299">
        <v>0</v>
      </c>
      <c r="D299" s="1">
        <v>0</v>
      </c>
      <c r="E299">
        <v>0</v>
      </c>
      <c r="F299" t="s">
        <v>314</v>
      </c>
      <c r="G299" s="1" t="s">
        <v>530</v>
      </c>
      <c r="H299" t="s">
        <v>74</v>
      </c>
      <c r="I299">
        <v>0</v>
      </c>
    </row>
    <row r="300" spans="1:9" x14ac:dyDescent="0.55000000000000004">
      <c r="A300">
        <v>60</v>
      </c>
      <c r="B300" s="1">
        <v>1</v>
      </c>
      <c r="C300">
        <v>0</v>
      </c>
      <c r="D300" s="1">
        <v>0</v>
      </c>
      <c r="E300">
        <v>0</v>
      </c>
      <c r="F300" t="s">
        <v>314</v>
      </c>
      <c r="G300" s="1" t="s">
        <v>530</v>
      </c>
      <c r="H300" t="s">
        <v>74</v>
      </c>
      <c r="I300">
        <v>0</v>
      </c>
    </row>
    <row r="301" spans="1:9" x14ac:dyDescent="0.55000000000000004">
      <c r="A301">
        <v>60</v>
      </c>
      <c r="B301" s="1">
        <v>1</v>
      </c>
      <c r="C301">
        <v>0</v>
      </c>
      <c r="D301" s="1">
        <v>0</v>
      </c>
      <c r="E301">
        <v>0</v>
      </c>
      <c r="F301" t="s">
        <v>314</v>
      </c>
      <c r="G301" s="1" t="s">
        <v>530</v>
      </c>
      <c r="H301" t="s">
        <v>74</v>
      </c>
      <c r="I301">
        <v>50</v>
      </c>
    </row>
    <row r="302" spans="1:9" x14ac:dyDescent="0.55000000000000004">
      <c r="A302">
        <v>61</v>
      </c>
      <c r="B302" s="1">
        <v>1</v>
      </c>
      <c r="C302">
        <v>0</v>
      </c>
      <c r="D302" s="1">
        <v>0</v>
      </c>
      <c r="E302">
        <v>0</v>
      </c>
      <c r="F302" t="s">
        <v>314</v>
      </c>
      <c r="G302" s="1" t="s">
        <v>530</v>
      </c>
      <c r="H302" t="s">
        <v>74</v>
      </c>
      <c r="I302">
        <v>0</v>
      </c>
    </row>
    <row r="303" spans="1:9" x14ac:dyDescent="0.55000000000000004">
      <c r="A303">
        <v>61</v>
      </c>
      <c r="B303" s="1">
        <v>0</v>
      </c>
      <c r="C303">
        <v>0</v>
      </c>
      <c r="D303" s="1">
        <v>1</v>
      </c>
      <c r="E303">
        <v>0</v>
      </c>
      <c r="F303" t="s">
        <v>314</v>
      </c>
      <c r="G303" s="1" t="s">
        <v>530</v>
      </c>
      <c r="H303" t="s">
        <v>74</v>
      </c>
      <c r="I303">
        <v>100</v>
      </c>
    </row>
    <row r="304" spans="1:9" x14ac:dyDescent="0.55000000000000004">
      <c r="A304">
        <v>61</v>
      </c>
      <c r="B304" s="1">
        <v>0</v>
      </c>
      <c r="C304">
        <v>0</v>
      </c>
      <c r="D304" s="1">
        <v>1</v>
      </c>
      <c r="E304">
        <v>0</v>
      </c>
      <c r="F304" t="s">
        <v>314</v>
      </c>
      <c r="G304" s="1" t="s">
        <v>530</v>
      </c>
      <c r="H304" t="s">
        <v>74</v>
      </c>
      <c r="I304">
        <v>100</v>
      </c>
    </row>
    <row r="305" spans="1:9" x14ac:dyDescent="0.55000000000000004">
      <c r="A305">
        <v>61</v>
      </c>
      <c r="B305" s="1">
        <v>1</v>
      </c>
      <c r="C305">
        <v>0</v>
      </c>
      <c r="D305" s="1">
        <v>0</v>
      </c>
      <c r="E305">
        <v>0</v>
      </c>
      <c r="F305" t="s">
        <v>314</v>
      </c>
      <c r="G305" s="1" t="s">
        <v>530</v>
      </c>
      <c r="H305" t="s">
        <v>74</v>
      </c>
      <c r="I305">
        <v>50</v>
      </c>
    </row>
    <row r="306" spans="1:9" x14ac:dyDescent="0.55000000000000004">
      <c r="A306">
        <v>61</v>
      </c>
      <c r="B306" s="1">
        <v>0</v>
      </c>
      <c r="C306">
        <v>0</v>
      </c>
      <c r="D306" s="1">
        <v>1</v>
      </c>
      <c r="E306">
        <v>0</v>
      </c>
      <c r="F306" t="s">
        <v>314</v>
      </c>
      <c r="G306" s="1" t="s">
        <v>530</v>
      </c>
      <c r="H306" t="s">
        <v>74</v>
      </c>
      <c r="I306">
        <v>50</v>
      </c>
    </row>
    <row r="307" spans="1:9" x14ac:dyDescent="0.55000000000000004">
      <c r="A307">
        <v>62</v>
      </c>
      <c r="B307" s="1">
        <v>1</v>
      </c>
      <c r="C307">
        <v>0</v>
      </c>
      <c r="D307" s="1">
        <v>0</v>
      </c>
      <c r="E307">
        <v>0</v>
      </c>
      <c r="F307" t="s">
        <v>314</v>
      </c>
      <c r="G307" s="1" t="s">
        <v>530</v>
      </c>
      <c r="H307" t="s">
        <v>74</v>
      </c>
      <c r="I307">
        <v>0</v>
      </c>
    </row>
    <row r="308" spans="1:9" x14ac:dyDescent="0.55000000000000004">
      <c r="A308">
        <v>62</v>
      </c>
      <c r="B308" s="1">
        <v>1</v>
      </c>
      <c r="C308">
        <v>0</v>
      </c>
      <c r="D308" s="1">
        <v>0</v>
      </c>
      <c r="E308">
        <v>0</v>
      </c>
      <c r="F308" t="s">
        <v>314</v>
      </c>
      <c r="G308" s="1" t="s">
        <v>530</v>
      </c>
      <c r="H308" t="s">
        <v>74</v>
      </c>
      <c r="I308">
        <v>100</v>
      </c>
    </row>
    <row r="309" spans="1:9" x14ac:dyDescent="0.55000000000000004">
      <c r="A309">
        <v>62</v>
      </c>
      <c r="B309" s="1">
        <v>1</v>
      </c>
      <c r="C309">
        <v>0</v>
      </c>
      <c r="D309" s="1">
        <v>0</v>
      </c>
      <c r="E309">
        <v>0</v>
      </c>
      <c r="F309" t="s">
        <v>314</v>
      </c>
      <c r="G309" s="1" t="s">
        <v>530</v>
      </c>
      <c r="H309" t="s">
        <v>74</v>
      </c>
      <c r="I309">
        <v>100</v>
      </c>
    </row>
    <row r="310" spans="1:9" x14ac:dyDescent="0.55000000000000004">
      <c r="A310">
        <v>62</v>
      </c>
      <c r="B310" s="1">
        <v>1</v>
      </c>
      <c r="C310">
        <v>0</v>
      </c>
      <c r="D310" s="1">
        <v>0</v>
      </c>
      <c r="E310">
        <v>0</v>
      </c>
      <c r="F310" t="s">
        <v>314</v>
      </c>
      <c r="G310" s="1" t="s">
        <v>530</v>
      </c>
      <c r="H310" t="s">
        <v>74</v>
      </c>
      <c r="I310">
        <v>100</v>
      </c>
    </row>
    <row r="311" spans="1:9" x14ac:dyDescent="0.55000000000000004">
      <c r="A311">
        <v>63</v>
      </c>
      <c r="B311" s="1">
        <v>1</v>
      </c>
      <c r="C311">
        <v>0</v>
      </c>
      <c r="D311" s="1">
        <v>0</v>
      </c>
      <c r="E311">
        <v>0</v>
      </c>
      <c r="F311" t="s">
        <v>314</v>
      </c>
      <c r="G311" s="1" t="s">
        <v>530</v>
      </c>
      <c r="H311" t="s">
        <v>74</v>
      </c>
      <c r="I311">
        <v>0</v>
      </c>
    </row>
    <row r="312" spans="1:9" x14ac:dyDescent="0.55000000000000004">
      <c r="A312">
        <v>63</v>
      </c>
      <c r="B312" s="1">
        <v>0</v>
      </c>
      <c r="C312">
        <v>0</v>
      </c>
      <c r="D312" s="1">
        <v>0</v>
      </c>
      <c r="E312">
        <v>1</v>
      </c>
      <c r="F312" t="s">
        <v>314</v>
      </c>
      <c r="G312" s="1" t="s">
        <v>530</v>
      </c>
      <c r="H312" t="s">
        <v>74</v>
      </c>
      <c r="I312">
        <v>0</v>
      </c>
    </row>
    <row r="313" spans="1:9" x14ac:dyDescent="0.55000000000000004">
      <c r="A313">
        <v>63</v>
      </c>
      <c r="B313" s="1">
        <v>1</v>
      </c>
      <c r="C313">
        <v>0</v>
      </c>
      <c r="D313" s="1">
        <v>0</v>
      </c>
      <c r="E313">
        <v>0</v>
      </c>
      <c r="F313" t="s">
        <v>314</v>
      </c>
      <c r="G313" s="1" t="s">
        <v>530</v>
      </c>
      <c r="H313" t="s">
        <v>74</v>
      </c>
      <c r="I313">
        <v>0</v>
      </c>
    </row>
    <row r="314" spans="1:9" x14ac:dyDescent="0.55000000000000004">
      <c r="A314">
        <v>63</v>
      </c>
      <c r="B314" s="1">
        <v>0</v>
      </c>
      <c r="C314">
        <v>0</v>
      </c>
      <c r="D314" s="1">
        <v>1</v>
      </c>
      <c r="E314">
        <v>0</v>
      </c>
      <c r="F314" t="s">
        <v>314</v>
      </c>
      <c r="G314" s="1" t="s">
        <v>530</v>
      </c>
      <c r="H314" t="s">
        <v>74</v>
      </c>
      <c r="I314">
        <v>100</v>
      </c>
    </row>
    <row r="315" spans="1:9" x14ac:dyDescent="0.55000000000000004">
      <c r="A315">
        <v>63</v>
      </c>
      <c r="B315" s="1">
        <v>1</v>
      </c>
      <c r="C315">
        <v>0</v>
      </c>
      <c r="D315" s="1">
        <v>0</v>
      </c>
      <c r="E315">
        <v>0</v>
      </c>
      <c r="F315" t="s">
        <v>314</v>
      </c>
      <c r="G315" s="1" t="s">
        <v>530</v>
      </c>
      <c r="H315" t="s">
        <v>74</v>
      </c>
      <c r="I315">
        <v>100</v>
      </c>
    </row>
    <row r="316" spans="1:9" x14ac:dyDescent="0.55000000000000004">
      <c r="A316">
        <v>64</v>
      </c>
      <c r="B316" s="1">
        <v>1</v>
      </c>
      <c r="C316">
        <v>0</v>
      </c>
      <c r="D316" s="1">
        <v>0</v>
      </c>
      <c r="E316">
        <v>0</v>
      </c>
      <c r="F316" t="s">
        <v>314</v>
      </c>
      <c r="G316" s="1" t="s">
        <v>530</v>
      </c>
      <c r="H316" t="s">
        <v>74</v>
      </c>
      <c r="I316">
        <v>0</v>
      </c>
    </row>
    <row r="317" spans="1:9" x14ac:dyDescent="0.55000000000000004">
      <c r="A317">
        <v>64</v>
      </c>
      <c r="B317" s="1">
        <v>0</v>
      </c>
      <c r="C317">
        <v>1</v>
      </c>
      <c r="D317" s="1">
        <v>0</v>
      </c>
      <c r="E317">
        <v>0</v>
      </c>
      <c r="F317" t="s">
        <v>330</v>
      </c>
      <c r="G317" s="1" t="s">
        <v>530</v>
      </c>
      <c r="H317" t="s">
        <v>74</v>
      </c>
      <c r="I317">
        <v>0</v>
      </c>
    </row>
    <row r="318" spans="1:9" x14ac:dyDescent="0.55000000000000004">
      <c r="A318">
        <v>64</v>
      </c>
      <c r="B318" s="1">
        <v>1</v>
      </c>
      <c r="C318">
        <v>0</v>
      </c>
      <c r="D318" s="1">
        <v>0</v>
      </c>
      <c r="E318">
        <v>0</v>
      </c>
      <c r="F318" t="s">
        <v>314</v>
      </c>
      <c r="G318" s="1" t="s">
        <v>530</v>
      </c>
      <c r="H318" t="s">
        <v>74</v>
      </c>
      <c r="I318">
        <v>50</v>
      </c>
    </row>
    <row r="319" spans="1:9" x14ac:dyDescent="0.55000000000000004">
      <c r="A319">
        <v>64</v>
      </c>
      <c r="B319" s="1">
        <v>1</v>
      </c>
      <c r="C319">
        <v>0</v>
      </c>
      <c r="D319" s="1">
        <v>0</v>
      </c>
      <c r="E319">
        <v>0</v>
      </c>
      <c r="F319" t="s">
        <v>314</v>
      </c>
      <c r="G319" s="1" t="s">
        <v>530</v>
      </c>
      <c r="H319" t="s">
        <v>74</v>
      </c>
      <c r="I319">
        <v>50</v>
      </c>
    </row>
    <row r="320" spans="1:9" x14ac:dyDescent="0.55000000000000004">
      <c r="A320">
        <v>65</v>
      </c>
      <c r="B320" s="1">
        <v>1</v>
      </c>
      <c r="C320">
        <v>0</v>
      </c>
      <c r="D320" s="1">
        <v>0</v>
      </c>
      <c r="E320">
        <v>0</v>
      </c>
      <c r="F320" t="s">
        <v>211</v>
      </c>
      <c r="G320" s="1" t="s">
        <v>530</v>
      </c>
      <c r="H320" t="s">
        <v>74</v>
      </c>
      <c r="I320">
        <v>0</v>
      </c>
    </row>
    <row r="321" spans="1:9" x14ac:dyDescent="0.55000000000000004">
      <c r="A321">
        <v>65</v>
      </c>
      <c r="B321" s="1">
        <v>1</v>
      </c>
      <c r="C321">
        <v>0</v>
      </c>
      <c r="D321" s="1">
        <v>0</v>
      </c>
      <c r="E321">
        <v>0</v>
      </c>
      <c r="F321" t="s">
        <v>211</v>
      </c>
      <c r="G321" s="1" t="s">
        <v>530</v>
      </c>
      <c r="H321" t="s">
        <v>74</v>
      </c>
      <c r="I321">
        <v>0</v>
      </c>
    </row>
    <row r="322" spans="1:9" x14ac:dyDescent="0.55000000000000004">
      <c r="A322">
        <v>65</v>
      </c>
      <c r="B322" s="1">
        <v>1</v>
      </c>
      <c r="C322">
        <v>0</v>
      </c>
      <c r="D322" s="1">
        <v>0</v>
      </c>
      <c r="E322">
        <v>0</v>
      </c>
      <c r="F322" t="s">
        <v>211</v>
      </c>
      <c r="G322" s="1" t="s">
        <v>530</v>
      </c>
      <c r="H322" t="s">
        <v>74</v>
      </c>
      <c r="I322">
        <v>100</v>
      </c>
    </row>
    <row r="323" spans="1:9" x14ac:dyDescent="0.55000000000000004">
      <c r="A323">
        <v>66</v>
      </c>
      <c r="B323" s="1">
        <v>1</v>
      </c>
      <c r="C323">
        <v>0</v>
      </c>
      <c r="D323" s="1">
        <v>0</v>
      </c>
      <c r="E323">
        <v>0</v>
      </c>
      <c r="F323" t="s">
        <v>3</v>
      </c>
      <c r="G323" s="1" t="s">
        <v>530</v>
      </c>
      <c r="H323" t="s">
        <v>74</v>
      </c>
      <c r="I323">
        <v>0</v>
      </c>
    </row>
    <row r="324" spans="1:9" x14ac:dyDescent="0.55000000000000004">
      <c r="A324">
        <v>66</v>
      </c>
      <c r="B324" s="1">
        <v>1</v>
      </c>
      <c r="C324">
        <v>0</v>
      </c>
      <c r="D324" s="1">
        <v>0</v>
      </c>
      <c r="E324">
        <v>0</v>
      </c>
      <c r="F324" t="s">
        <v>3</v>
      </c>
      <c r="G324" s="1" t="s">
        <v>530</v>
      </c>
      <c r="H324" t="s">
        <v>74</v>
      </c>
      <c r="I324">
        <v>100</v>
      </c>
    </row>
    <row r="325" spans="1:9" x14ac:dyDescent="0.55000000000000004">
      <c r="A325">
        <v>66</v>
      </c>
      <c r="B325" s="1">
        <v>1</v>
      </c>
      <c r="C325">
        <v>0</v>
      </c>
      <c r="D325" s="1">
        <v>0</v>
      </c>
      <c r="E325">
        <v>0</v>
      </c>
      <c r="F325" t="s">
        <v>3</v>
      </c>
      <c r="G325" s="1" t="s">
        <v>530</v>
      </c>
      <c r="H325" t="s">
        <v>74</v>
      </c>
      <c r="I325">
        <v>100</v>
      </c>
    </row>
    <row r="326" spans="1:9" x14ac:dyDescent="0.55000000000000004">
      <c r="A326">
        <v>66</v>
      </c>
      <c r="B326" s="1">
        <v>1</v>
      </c>
      <c r="C326">
        <v>0</v>
      </c>
      <c r="D326" s="1">
        <v>0</v>
      </c>
      <c r="E326">
        <v>0</v>
      </c>
      <c r="F326" t="s">
        <v>3</v>
      </c>
      <c r="G326" s="1" t="s">
        <v>530</v>
      </c>
      <c r="H326" t="s">
        <v>74</v>
      </c>
      <c r="I326">
        <v>100</v>
      </c>
    </row>
    <row r="327" spans="1:9" x14ac:dyDescent="0.55000000000000004">
      <c r="A327">
        <v>67</v>
      </c>
      <c r="B327" s="1">
        <v>1</v>
      </c>
      <c r="C327">
        <v>0</v>
      </c>
      <c r="D327" s="1">
        <v>0</v>
      </c>
      <c r="E327">
        <v>0</v>
      </c>
      <c r="F327" t="s">
        <v>3</v>
      </c>
      <c r="G327" s="1" t="s">
        <v>530</v>
      </c>
      <c r="H327" t="s">
        <v>74</v>
      </c>
      <c r="I327">
        <v>0</v>
      </c>
    </row>
    <row r="328" spans="1:9" x14ac:dyDescent="0.55000000000000004">
      <c r="A328">
        <v>67</v>
      </c>
      <c r="B328" s="1">
        <v>1</v>
      </c>
      <c r="C328">
        <v>0</v>
      </c>
      <c r="D328" s="1">
        <v>0</v>
      </c>
      <c r="E328">
        <v>0</v>
      </c>
      <c r="F328" t="s">
        <v>3</v>
      </c>
      <c r="G328" s="1" t="s">
        <v>530</v>
      </c>
      <c r="H328" t="s">
        <v>74</v>
      </c>
      <c r="I328">
        <v>0</v>
      </c>
    </row>
    <row r="329" spans="1:9" x14ac:dyDescent="0.55000000000000004">
      <c r="A329">
        <v>67</v>
      </c>
      <c r="B329" s="1">
        <v>1</v>
      </c>
      <c r="C329">
        <v>0</v>
      </c>
      <c r="D329" s="1">
        <v>0</v>
      </c>
      <c r="E329">
        <v>0</v>
      </c>
      <c r="F329" t="s">
        <v>3</v>
      </c>
      <c r="G329" s="1" t="s">
        <v>530</v>
      </c>
      <c r="H329" t="s">
        <v>74</v>
      </c>
      <c r="I329">
        <v>0</v>
      </c>
    </row>
    <row r="330" spans="1:9" x14ac:dyDescent="0.55000000000000004">
      <c r="A330">
        <v>67</v>
      </c>
      <c r="B330" s="1">
        <v>1</v>
      </c>
      <c r="C330">
        <v>0</v>
      </c>
      <c r="D330" s="1">
        <v>0</v>
      </c>
      <c r="E330">
        <v>0</v>
      </c>
      <c r="F330" t="s">
        <v>3</v>
      </c>
      <c r="G330" s="1" t="s">
        <v>530</v>
      </c>
      <c r="H330" t="s">
        <v>74</v>
      </c>
      <c r="I330">
        <v>0</v>
      </c>
    </row>
    <row r="331" spans="1:9" x14ac:dyDescent="0.55000000000000004">
      <c r="A331">
        <v>68</v>
      </c>
      <c r="B331" s="1">
        <v>1</v>
      </c>
      <c r="C331">
        <v>0</v>
      </c>
      <c r="D331" s="1">
        <v>0</v>
      </c>
      <c r="E331">
        <v>0</v>
      </c>
      <c r="F331" t="s">
        <v>3</v>
      </c>
      <c r="G331" s="1" t="s">
        <v>530</v>
      </c>
      <c r="H331" t="s">
        <v>74</v>
      </c>
      <c r="I331">
        <v>0</v>
      </c>
    </row>
    <row r="332" spans="1:9" x14ac:dyDescent="0.55000000000000004">
      <c r="A332">
        <v>68</v>
      </c>
      <c r="B332" s="1">
        <v>0</v>
      </c>
      <c r="C332">
        <v>1</v>
      </c>
      <c r="D332" s="1">
        <v>0</v>
      </c>
      <c r="E332">
        <v>0</v>
      </c>
      <c r="F332" t="s">
        <v>3</v>
      </c>
      <c r="G332" s="1" t="s">
        <v>530</v>
      </c>
      <c r="H332" t="s">
        <v>74</v>
      </c>
      <c r="I332">
        <v>50</v>
      </c>
    </row>
    <row r="333" spans="1:9" x14ac:dyDescent="0.55000000000000004">
      <c r="A333">
        <v>68</v>
      </c>
      <c r="B333" s="1">
        <v>1</v>
      </c>
      <c r="C333">
        <v>0</v>
      </c>
      <c r="D333" s="1">
        <v>0</v>
      </c>
      <c r="E333">
        <v>0</v>
      </c>
      <c r="F333" t="s">
        <v>3</v>
      </c>
      <c r="G333" s="1" t="s">
        <v>530</v>
      </c>
      <c r="H333" t="s">
        <v>74</v>
      </c>
      <c r="I333">
        <v>50</v>
      </c>
    </row>
    <row r="334" spans="1:9" x14ac:dyDescent="0.55000000000000004">
      <c r="A334">
        <v>68</v>
      </c>
      <c r="B334" s="1">
        <v>0</v>
      </c>
      <c r="C334">
        <v>1</v>
      </c>
      <c r="D334" s="1">
        <v>0</v>
      </c>
      <c r="E334">
        <v>0</v>
      </c>
      <c r="F334" t="s">
        <v>3</v>
      </c>
      <c r="G334" s="1" t="s">
        <v>530</v>
      </c>
      <c r="H334" t="s">
        <v>74</v>
      </c>
      <c r="I334">
        <v>50</v>
      </c>
    </row>
    <row r="335" spans="1:9" x14ac:dyDescent="0.55000000000000004">
      <c r="A335">
        <v>68</v>
      </c>
      <c r="B335" s="1">
        <v>0</v>
      </c>
      <c r="C335">
        <v>1</v>
      </c>
      <c r="D335" s="1">
        <v>0</v>
      </c>
      <c r="E335">
        <v>0</v>
      </c>
      <c r="F335" t="s">
        <v>3</v>
      </c>
      <c r="G335" s="1" t="s">
        <v>530</v>
      </c>
      <c r="H335" t="s">
        <v>74</v>
      </c>
      <c r="I335">
        <v>50</v>
      </c>
    </row>
    <row r="336" spans="1:9" x14ac:dyDescent="0.55000000000000004">
      <c r="A336">
        <v>69</v>
      </c>
      <c r="B336" s="1">
        <v>1</v>
      </c>
      <c r="C336">
        <v>0</v>
      </c>
      <c r="D336" s="1">
        <v>0</v>
      </c>
      <c r="E336">
        <v>0</v>
      </c>
      <c r="F336" t="s">
        <v>3</v>
      </c>
      <c r="G336" s="1" t="s">
        <v>530</v>
      </c>
      <c r="H336" t="s">
        <v>74</v>
      </c>
      <c r="I336">
        <v>50</v>
      </c>
    </row>
    <row r="337" spans="1:9" x14ac:dyDescent="0.55000000000000004">
      <c r="A337">
        <v>69</v>
      </c>
      <c r="B337" s="1">
        <v>1</v>
      </c>
      <c r="C337">
        <v>0</v>
      </c>
      <c r="D337" s="1">
        <v>0</v>
      </c>
      <c r="E337">
        <v>0</v>
      </c>
      <c r="F337" t="s">
        <v>3</v>
      </c>
      <c r="G337" s="1" t="s">
        <v>530</v>
      </c>
      <c r="H337" t="s">
        <v>74</v>
      </c>
      <c r="I337">
        <v>0</v>
      </c>
    </row>
    <row r="338" spans="1:9" x14ac:dyDescent="0.55000000000000004">
      <c r="A338">
        <v>69</v>
      </c>
      <c r="B338" s="1">
        <v>1</v>
      </c>
      <c r="C338">
        <v>0</v>
      </c>
      <c r="D338" s="1">
        <v>0</v>
      </c>
      <c r="E338">
        <v>0</v>
      </c>
      <c r="F338" t="s">
        <v>3</v>
      </c>
      <c r="G338" s="1" t="s">
        <v>530</v>
      </c>
      <c r="H338" t="s">
        <v>74</v>
      </c>
      <c r="I338">
        <v>0</v>
      </c>
    </row>
    <row r="339" spans="1:9" x14ac:dyDescent="0.55000000000000004">
      <c r="A339">
        <v>69</v>
      </c>
      <c r="B339" s="1">
        <v>0</v>
      </c>
      <c r="C339">
        <v>1</v>
      </c>
      <c r="D339" s="1">
        <v>0</v>
      </c>
      <c r="E339">
        <v>0</v>
      </c>
      <c r="F339" t="s">
        <v>3</v>
      </c>
      <c r="G339" s="1" t="s">
        <v>530</v>
      </c>
      <c r="H339" t="s">
        <v>74</v>
      </c>
      <c r="I339">
        <v>0</v>
      </c>
    </row>
    <row r="340" spans="1:9" x14ac:dyDescent="0.55000000000000004">
      <c r="A340">
        <v>70</v>
      </c>
      <c r="B340" s="1">
        <v>1</v>
      </c>
      <c r="C340">
        <v>0</v>
      </c>
      <c r="D340" s="1">
        <v>0</v>
      </c>
      <c r="E340">
        <v>0</v>
      </c>
      <c r="F340" t="s">
        <v>3</v>
      </c>
      <c r="G340" s="1" t="s">
        <v>530</v>
      </c>
      <c r="H340" t="s">
        <v>74</v>
      </c>
      <c r="I340">
        <v>0</v>
      </c>
    </row>
    <row r="341" spans="1:9" x14ac:dyDescent="0.55000000000000004">
      <c r="A341">
        <v>70</v>
      </c>
      <c r="B341" s="1">
        <v>1</v>
      </c>
      <c r="C341">
        <v>0</v>
      </c>
      <c r="D341" s="1">
        <v>0</v>
      </c>
      <c r="E341">
        <v>0</v>
      </c>
      <c r="F341" t="s">
        <v>3</v>
      </c>
      <c r="G341" s="1" t="s">
        <v>530</v>
      </c>
      <c r="H341" t="s">
        <v>74</v>
      </c>
      <c r="I341">
        <v>0</v>
      </c>
    </row>
    <row r="342" spans="1:9" x14ac:dyDescent="0.55000000000000004">
      <c r="A342">
        <v>70</v>
      </c>
      <c r="B342" s="1">
        <v>1</v>
      </c>
      <c r="C342">
        <v>0</v>
      </c>
      <c r="D342" s="1">
        <v>0</v>
      </c>
      <c r="E342">
        <v>0</v>
      </c>
      <c r="F342" t="s">
        <v>3</v>
      </c>
      <c r="G342" s="1" t="s">
        <v>530</v>
      </c>
      <c r="H342" t="s">
        <v>74</v>
      </c>
      <c r="I342">
        <v>0</v>
      </c>
    </row>
    <row r="343" spans="1:9" x14ac:dyDescent="0.55000000000000004">
      <c r="A343">
        <v>71</v>
      </c>
      <c r="B343" s="1">
        <v>1</v>
      </c>
      <c r="C343">
        <v>0</v>
      </c>
      <c r="D343" s="1">
        <v>0</v>
      </c>
      <c r="E343">
        <v>0</v>
      </c>
      <c r="F343" t="s">
        <v>3</v>
      </c>
      <c r="G343" s="1" t="s">
        <v>530</v>
      </c>
      <c r="H343" t="s">
        <v>74</v>
      </c>
      <c r="I343">
        <v>0</v>
      </c>
    </row>
    <row r="344" spans="1:9" x14ac:dyDescent="0.55000000000000004">
      <c r="A344">
        <v>71</v>
      </c>
      <c r="B344" s="1">
        <v>0</v>
      </c>
      <c r="C344">
        <v>0</v>
      </c>
      <c r="D344" s="1">
        <v>0</v>
      </c>
      <c r="E344">
        <v>1</v>
      </c>
      <c r="F344" t="s">
        <v>3</v>
      </c>
      <c r="G344" s="1" t="s">
        <v>530</v>
      </c>
      <c r="H344" t="s">
        <v>74</v>
      </c>
      <c r="I344">
        <v>0</v>
      </c>
    </row>
    <row r="345" spans="1:9" x14ac:dyDescent="0.55000000000000004">
      <c r="A345">
        <v>71</v>
      </c>
      <c r="B345" s="1">
        <v>0</v>
      </c>
      <c r="C345">
        <v>0</v>
      </c>
      <c r="D345" s="1">
        <v>1</v>
      </c>
      <c r="E345">
        <v>0</v>
      </c>
      <c r="F345" t="s">
        <v>3</v>
      </c>
      <c r="G345" s="1" t="s">
        <v>530</v>
      </c>
      <c r="H345" t="s">
        <v>74</v>
      </c>
      <c r="I345">
        <v>0</v>
      </c>
    </row>
    <row r="346" spans="1:9" x14ac:dyDescent="0.55000000000000004">
      <c r="A346">
        <v>72</v>
      </c>
      <c r="B346" s="1">
        <v>1</v>
      </c>
      <c r="C346">
        <v>0</v>
      </c>
      <c r="D346" s="1">
        <v>0</v>
      </c>
      <c r="E346">
        <v>0</v>
      </c>
      <c r="F346" t="s">
        <v>3</v>
      </c>
      <c r="G346" s="1" t="s">
        <v>530</v>
      </c>
      <c r="H346" t="s">
        <v>74</v>
      </c>
      <c r="I346">
        <v>0</v>
      </c>
    </row>
    <row r="347" spans="1:9" x14ac:dyDescent="0.55000000000000004">
      <c r="A347">
        <v>72</v>
      </c>
      <c r="B347" s="1">
        <v>1</v>
      </c>
      <c r="C347">
        <v>0</v>
      </c>
      <c r="D347" s="1">
        <v>0</v>
      </c>
      <c r="E347">
        <v>0</v>
      </c>
      <c r="F347" t="s">
        <v>3</v>
      </c>
      <c r="G347" s="1" t="s">
        <v>530</v>
      </c>
      <c r="H347" t="s">
        <v>74</v>
      </c>
      <c r="I347">
        <v>100</v>
      </c>
    </row>
    <row r="348" spans="1:9" x14ac:dyDescent="0.55000000000000004">
      <c r="A348">
        <v>72</v>
      </c>
      <c r="B348" s="1">
        <v>1</v>
      </c>
      <c r="C348">
        <v>0</v>
      </c>
      <c r="D348" s="1">
        <v>0</v>
      </c>
      <c r="E348">
        <v>0</v>
      </c>
      <c r="F348" t="s">
        <v>3</v>
      </c>
      <c r="G348" s="1" t="s">
        <v>530</v>
      </c>
      <c r="H348" t="s">
        <v>74</v>
      </c>
      <c r="I348">
        <v>100</v>
      </c>
    </row>
    <row r="349" spans="1:9" x14ac:dyDescent="0.55000000000000004">
      <c r="A349">
        <v>72</v>
      </c>
      <c r="B349" s="1">
        <v>0</v>
      </c>
      <c r="C349">
        <v>0</v>
      </c>
      <c r="D349" s="1">
        <v>0</v>
      </c>
      <c r="E349">
        <v>1</v>
      </c>
      <c r="F349" t="s">
        <v>3</v>
      </c>
      <c r="G349" s="1" t="s">
        <v>530</v>
      </c>
      <c r="H349" t="s">
        <v>74</v>
      </c>
      <c r="I349">
        <v>100</v>
      </c>
    </row>
    <row r="350" spans="1:9" x14ac:dyDescent="0.55000000000000004">
      <c r="A350">
        <v>73</v>
      </c>
      <c r="B350" s="1">
        <v>1</v>
      </c>
      <c r="C350">
        <v>0</v>
      </c>
      <c r="D350" s="1">
        <v>0</v>
      </c>
      <c r="E350">
        <v>0</v>
      </c>
      <c r="F350" t="s">
        <v>3</v>
      </c>
      <c r="G350" s="1" t="s">
        <v>530</v>
      </c>
      <c r="H350" t="s">
        <v>74</v>
      </c>
      <c r="I350">
        <v>0</v>
      </c>
    </row>
    <row r="351" spans="1:9" x14ac:dyDescent="0.55000000000000004">
      <c r="A351">
        <v>73</v>
      </c>
      <c r="B351" s="1">
        <v>0</v>
      </c>
      <c r="C351">
        <v>0</v>
      </c>
      <c r="D351" s="1">
        <v>0</v>
      </c>
      <c r="E351">
        <v>1</v>
      </c>
      <c r="F351" t="s">
        <v>3</v>
      </c>
      <c r="G351" s="1" t="s">
        <v>530</v>
      </c>
      <c r="H351" t="s">
        <v>74</v>
      </c>
      <c r="I351">
        <v>100</v>
      </c>
    </row>
    <row r="352" spans="1:9" x14ac:dyDescent="0.55000000000000004">
      <c r="A352">
        <v>73</v>
      </c>
      <c r="B352" s="1">
        <v>1</v>
      </c>
      <c r="C352">
        <v>0</v>
      </c>
      <c r="D352" s="1">
        <v>0</v>
      </c>
      <c r="E352">
        <v>0</v>
      </c>
      <c r="F352" t="s">
        <v>3</v>
      </c>
      <c r="G352" s="1" t="s">
        <v>530</v>
      </c>
      <c r="H352" t="s">
        <v>74</v>
      </c>
      <c r="I352">
        <v>100</v>
      </c>
    </row>
    <row r="353" spans="1:9" x14ac:dyDescent="0.55000000000000004">
      <c r="A353">
        <v>73</v>
      </c>
      <c r="B353" s="1">
        <v>0</v>
      </c>
      <c r="C353">
        <v>1</v>
      </c>
      <c r="D353" s="1">
        <v>0</v>
      </c>
      <c r="E353">
        <v>0</v>
      </c>
      <c r="F353" t="s">
        <v>3</v>
      </c>
      <c r="G353" s="1" t="s">
        <v>530</v>
      </c>
      <c r="H353" t="s">
        <v>74</v>
      </c>
      <c r="I353">
        <v>100</v>
      </c>
    </row>
    <row r="354" spans="1:9" x14ac:dyDescent="0.55000000000000004">
      <c r="A354">
        <v>74</v>
      </c>
      <c r="B354" s="1">
        <v>1</v>
      </c>
      <c r="C354">
        <v>0</v>
      </c>
      <c r="D354" s="1">
        <v>0</v>
      </c>
      <c r="E354">
        <v>0</v>
      </c>
      <c r="F354" t="s">
        <v>3</v>
      </c>
      <c r="G354" s="1" t="s">
        <v>530</v>
      </c>
      <c r="H354" t="s">
        <v>74</v>
      </c>
      <c r="I354">
        <v>50</v>
      </c>
    </row>
    <row r="355" spans="1:9" x14ac:dyDescent="0.55000000000000004">
      <c r="A355">
        <v>74</v>
      </c>
      <c r="B355" s="1">
        <v>0</v>
      </c>
      <c r="C355">
        <v>1</v>
      </c>
      <c r="D355" s="1">
        <v>0</v>
      </c>
      <c r="E355">
        <v>0</v>
      </c>
      <c r="F355" t="s">
        <v>3</v>
      </c>
      <c r="G355" s="1" t="s">
        <v>530</v>
      </c>
      <c r="H355" t="s">
        <v>74</v>
      </c>
      <c r="I355">
        <v>50</v>
      </c>
    </row>
    <row r="356" spans="1:9" x14ac:dyDescent="0.55000000000000004">
      <c r="A356">
        <v>74</v>
      </c>
      <c r="B356" s="1">
        <v>0</v>
      </c>
      <c r="C356">
        <v>0</v>
      </c>
      <c r="D356" s="1">
        <v>1</v>
      </c>
      <c r="E356">
        <v>0</v>
      </c>
      <c r="F356" t="s">
        <v>3</v>
      </c>
      <c r="G356" s="1" t="s">
        <v>530</v>
      </c>
      <c r="H356" t="s">
        <v>74</v>
      </c>
      <c r="I356">
        <v>50</v>
      </c>
    </row>
    <row r="357" spans="1:9" x14ac:dyDescent="0.55000000000000004">
      <c r="A357">
        <v>74</v>
      </c>
      <c r="B357" s="1">
        <v>0</v>
      </c>
      <c r="C357">
        <v>1</v>
      </c>
      <c r="D357" s="1">
        <v>0</v>
      </c>
      <c r="E357">
        <v>0</v>
      </c>
      <c r="F357" t="s">
        <v>3</v>
      </c>
      <c r="G357" s="1" t="s">
        <v>530</v>
      </c>
      <c r="H357" t="s">
        <v>74</v>
      </c>
      <c r="I357">
        <v>50</v>
      </c>
    </row>
    <row r="358" spans="1:9" x14ac:dyDescent="0.55000000000000004">
      <c r="A358">
        <v>75</v>
      </c>
      <c r="B358" s="1">
        <v>1</v>
      </c>
      <c r="C358">
        <v>0</v>
      </c>
      <c r="D358" s="1">
        <v>0</v>
      </c>
      <c r="E358">
        <v>0</v>
      </c>
      <c r="F358" t="s">
        <v>211</v>
      </c>
      <c r="G358" s="1" t="s">
        <v>530</v>
      </c>
      <c r="H358" t="s">
        <v>74</v>
      </c>
      <c r="I358">
        <v>0</v>
      </c>
    </row>
    <row r="359" spans="1:9" x14ac:dyDescent="0.55000000000000004">
      <c r="A359">
        <v>75</v>
      </c>
      <c r="B359" s="1">
        <v>0</v>
      </c>
      <c r="C359">
        <v>1</v>
      </c>
      <c r="D359" s="1">
        <v>0</v>
      </c>
      <c r="E359">
        <v>0</v>
      </c>
      <c r="F359" t="s">
        <v>211</v>
      </c>
      <c r="G359" s="1" t="s">
        <v>530</v>
      </c>
      <c r="H359" t="s">
        <v>74</v>
      </c>
      <c r="I359">
        <v>0</v>
      </c>
    </row>
    <row r="360" spans="1:9" x14ac:dyDescent="0.55000000000000004">
      <c r="A360">
        <v>75</v>
      </c>
      <c r="B360" s="1">
        <v>0</v>
      </c>
      <c r="C360">
        <v>0</v>
      </c>
      <c r="D360" s="1">
        <v>1</v>
      </c>
      <c r="E360">
        <v>0</v>
      </c>
      <c r="F360" t="s">
        <v>211</v>
      </c>
      <c r="G360" s="1" t="s">
        <v>530</v>
      </c>
      <c r="H360" t="s">
        <v>74</v>
      </c>
      <c r="I360">
        <v>0</v>
      </c>
    </row>
    <row r="361" spans="1:9" x14ac:dyDescent="0.55000000000000004">
      <c r="A361">
        <v>75</v>
      </c>
      <c r="B361" s="1">
        <v>0</v>
      </c>
      <c r="C361">
        <v>1</v>
      </c>
      <c r="D361" s="1">
        <v>0</v>
      </c>
      <c r="E361">
        <v>0</v>
      </c>
      <c r="F361" t="s">
        <v>211</v>
      </c>
      <c r="G361" s="1" t="s">
        <v>530</v>
      </c>
      <c r="H361" t="s">
        <v>74</v>
      </c>
      <c r="I361">
        <v>0</v>
      </c>
    </row>
    <row r="362" spans="1:9" x14ac:dyDescent="0.55000000000000004">
      <c r="A362">
        <v>76</v>
      </c>
      <c r="B362" s="1">
        <v>0</v>
      </c>
      <c r="C362">
        <v>1</v>
      </c>
      <c r="D362" s="1">
        <v>0</v>
      </c>
      <c r="E362">
        <v>0</v>
      </c>
      <c r="F362" t="s">
        <v>211</v>
      </c>
      <c r="G362" s="1" t="s">
        <v>530</v>
      </c>
      <c r="H362" t="s">
        <v>74</v>
      </c>
      <c r="I362">
        <v>100</v>
      </c>
    </row>
    <row r="363" spans="1:9" x14ac:dyDescent="0.55000000000000004">
      <c r="A363">
        <v>76</v>
      </c>
      <c r="B363" s="1">
        <v>1</v>
      </c>
      <c r="C363">
        <v>0</v>
      </c>
      <c r="D363" s="1">
        <v>0</v>
      </c>
      <c r="E363">
        <v>0</v>
      </c>
      <c r="F363" t="s">
        <v>211</v>
      </c>
      <c r="G363" s="1" t="s">
        <v>530</v>
      </c>
      <c r="H363" t="s">
        <v>74</v>
      </c>
      <c r="I363">
        <v>0</v>
      </c>
    </row>
    <row r="364" spans="1:9" x14ac:dyDescent="0.55000000000000004">
      <c r="A364">
        <v>76</v>
      </c>
      <c r="B364" s="1">
        <v>0</v>
      </c>
      <c r="C364">
        <v>0</v>
      </c>
      <c r="D364" s="1">
        <v>1</v>
      </c>
      <c r="E364">
        <v>0</v>
      </c>
      <c r="F364" t="s">
        <v>211</v>
      </c>
      <c r="G364" s="1" t="s">
        <v>530</v>
      </c>
      <c r="H364" t="s">
        <v>74</v>
      </c>
      <c r="I364">
        <v>100</v>
      </c>
    </row>
    <row r="365" spans="1:9" x14ac:dyDescent="0.55000000000000004">
      <c r="A365">
        <v>76</v>
      </c>
      <c r="B365" s="1">
        <v>0</v>
      </c>
      <c r="C365">
        <v>0</v>
      </c>
      <c r="D365" s="1">
        <v>1</v>
      </c>
      <c r="E365">
        <v>0</v>
      </c>
      <c r="F365" t="s">
        <v>211</v>
      </c>
      <c r="G365" s="1" t="s">
        <v>530</v>
      </c>
      <c r="H365" t="s">
        <v>74</v>
      </c>
      <c r="I365">
        <v>100</v>
      </c>
    </row>
    <row r="366" spans="1:9" x14ac:dyDescent="0.55000000000000004">
      <c r="A366">
        <v>77</v>
      </c>
      <c r="B366" s="1">
        <v>1</v>
      </c>
      <c r="C366">
        <v>0</v>
      </c>
      <c r="D366" s="1">
        <v>0</v>
      </c>
      <c r="E366">
        <v>0</v>
      </c>
      <c r="F366" t="s">
        <v>263</v>
      </c>
      <c r="G366" s="1" t="s">
        <v>530</v>
      </c>
      <c r="H366" t="s">
        <v>74</v>
      </c>
      <c r="I366">
        <v>100</v>
      </c>
    </row>
    <row r="367" spans="1:9" x14ac:dyDescent="0.55000000000000004">
      <c r="A367">
        <v>77</v>
      </c>
      <c r="B367" s="1">
        <v>1</v>
      </c>
      <c r="C367">
        <v>0</v>
      </c>
      <c r="D367" s="1">
        <v>0</v>
      </c>
      <c r="E367">
        <v>0</v>
      </c>
      <c r="F367" t="s">
        <v>263</v>
      </c>
      <c r="G367" s="1" t="s">
        <v>530</v>
      </c>
      <c r="H367" t="s">
        <v>74</v>
      </c>
      <c r="I367">
        <v>100</v>
      </c>
    </row>
    <row r="368" spans="1:9" x14ac:dyDescent="0.55000000000000004">
      <c r="A368">
        <v>77</v>
      </c>
      <c r="B368" s="1">
        <v>0</v>
      </c>
      <c r="C368">
        <v>1</v>
      </c>
      <c r="D368" s="1">
        <v>0</v>
      </c>
      <c r="E368">
        <v>0</v>
      </c>
      <c r="F368" t="s">
        <v>263</v>
      </c>
      <c r="G368" s="1" t="s">
        <v>530</v>
      </c>
      <c r="H368" t="s">
        <v>74</v>
      </c>
      <c r="I368">
        <v>100</v>
      </c>
    </row>
    <row r="369" spans="1:9" x14ac:dyDescent="0.55000000000000004">
      <c r="A369">
        <v>77</v>
      </c>
      <c r="B369" s="1">
        <v>0</v>
      </c>
      <c r="C369">
        <v>0</v>
      </c>
      <c r="D369" s="1">
        <v>0</v>
      </c>
      <c r="E369">
        <v>1</v>
      </c>
      <c r="F369" t="s">
        <v>263</v>
      </c>
      <c r="G369" s="1" t="s">
        <v>530</v>
      </c>
      <c r="H369" t="s">
        <v>74</v>
      </c>
      <c r="I369">
        <v>100</v>
      </c>
    </row>
    <row r="370" spans="1:9" x14ac:dyDescent="0.55000000000000004">
      <c r="A370">
        <v>78</v>
      </c>
      <c r="B370" s="1">
        <v>1</v>
      </c>
      <c r="C370">
        <v>0</v>
      </c>
      <c r="D370" s="1">
        <v>0</v>
      </c>
      <c r="E370">
        <v>0</v>
      </c>
      <c r="F370" t="s">
        <v>263</v>
      </c>
      <c r="G370" s="1" t="s">
        <v>530</v>
      </c>
      <c r="H370" t="s">
        <v>74</v>
      </c>
      <c r="I370">
        <v>100</v>
      </c>
    </row>
    <row r="371" spans="1:9" x14ac:dyDescent="0.55000000000000004">
      <c r="A371">
        <v>78</v>
      </c>
      <c r="B371" s="1">
        <v>0</v>
      </c>
      <c r="C371">
        <v>1</v>
      </c>
      <c r="D371" s="1">
        <v>0</v>
      </c>
      <c r="E371">
        <v>0</v>
      </c>
      <c r="F371" t="s">
        <v>263</v>
      </c>
      <c r="G371" s="1" t="s">
        <v>530</v>
      </c>
      <c r="H371" t="s">
        <v>74</v>
      </c>
      <c r="I371">
        <v>100</v>
      </c>
    </row>
    <row r="372" spans="1:9" x14ac:dyDescent="0.55000000000000004">
      <c r="A372">
        <v>78</v>
      </c>
      <c r="B372" s="1">
        <v>1</v>
      </c>
      <c r="C372">
        <v>0</v>
      </c>
      <c r="D372" s="1">
        <v>0</v>
      </c>
      <c r="E372">
        <v>0</v>
      </c>
      <c r="F372" t="s">
        <v>263</v>
      </c>
      <c r="G372" s="1" t="s">
        <v>530</v>
      </c>
      <c r="H372" t="s">
        <v>74</v>
      </c>
      <c r="I372">
        <v>0</v>
      </c>
    </row>
    <row r="373" spans="1:9" x14ac:dyDescent="0.55000000000000004">
      <c r="A373">
        <v>78</v>
      </c>
      <c r="B373" s="1">
        <v>1</v>
      </c>
      <c r="C373">
        <v>0</v>
      </c>
      <c r="D373" s="1">
        <v>0</v>
      </c>
      <c r="E373">
        <v>0</v>
      </c>
      <c r="F373" t="s">
        <v>263</v>
      </c>
      <c r="G373" s="1" t="s">
        <v>530</v>
      </c>
      <c r="H373" t="s">
        <v>74</v>
      </c>
      <c r="I373">
        <v>0</v>
      </c>
    </row>
    <row r="374" spans="1:9" x14ac:dyDescent="0.55000000000000004">
      <c r="A374">
        <v>79</v>
      </c>
      <c r="B374" s="1">
        <v>0</v>
      </c>
      <c r="C374">
        <v>0</v>
      </c>
      <c r="D374" s="1">
        <v>1</v>
      </c>
      <c r="E374">
        <v>0</v>
      </c>
      <c r="F374" t="s">
        <v>263</v>
      </c>
      <c r="G374" s="1" t="s">
        <v>530</v>
      </c>
      <c r="H374" t="s">
        <v>74</v>
      </c>
      <c r="I374">
        <v>0</v>
      </c>
    </row>
    <row r="375" spans="1:9" x14ac:dyDescent="0.55000000000000004">
      <c r="A375">
        <v>79</v>
      </c>
      <c r="B375" s="1">
        <v>0</v>
      </c>
      <c r="C375">
        <v>0</v>
      </c>
      <c r="D375" s="1">
        <v>1</v>
      </c>
      <c r="E375">
        <v>0</v>
      </c>
      <c r="F375" t="s">
        <v>263</v>
      </c>
      <c r="G375" s="1" t="s">
        <v>530</v>
      </c>
      <c r="H375" t="s">
        <v>74</v>
      </c>
      <c r="I375">
        <v>0</v>
      </c>
    </row>
    <row r="376" spans="1:9" x14ac:dyDescent="0.55000000000000004">
      <c r="A376">
        <v>79</v>
      </c>
      <c r="B376" s="1">
        <v>0</v>
      </c>
      <c r="C376">
        <v>0</v>
      </c>
      <c r="D376" s="1">
        <v>1</v>
      </c>
      <c r="E376">
        <v>0</v>
      </c>
      <c r="F376" t="s">
        <v>263</v>
      </c>
      <c r="G376" s="1" t="s">
        <v>530</v>
      </c>
      <c r="H376" t="s">
        <v>74</v>
      </c>
      <c r="I376">
        <v>0</v>
      </c>
    </row>
    <row r="377" spans="1:9" x14ac:dyDescent="0.55000000000000004">
      <c r="A377">
        <v>80</v>
      </c>
      <c r="B377" s="1">
        <v>1</v>
      </c>
      <c r="C377">
        <v>0</v>
      </c>
      <c r="D377" s="1">
        <v>0</v>
      </c>
      <c r="E377">
        <v>0</v>
      </c>
      <c r="F377" t="s">
        <v>263</v>
      </c>
      <c r="G377" s="1" t="s">
        <v>530</v>
      </c>
      <c r="H377" t="s">
        <v>74</v>
      </c>
      <c r="I377">
        <v>0</v>
      </c>
    </row>
    <row r="378" spans="1:9" x14ac:dyDescent="0.55000000000000004">
      <c r="A378">
        <v>80</v>
      </c>
      <c r="B378" s="1">
        <v>1</v>
      </c>
      <c r="C378">
        <v>0</v>
      </c>
      <c r="D378" s="1">
        <v>0</v>
      </c>
      <c r="E378">
        <v>0</v>
      </c>
      <c r="F378" t="s">
        <v>263</v>
      </c>
      <c r="G378" s="1" t="s">
        <v>530</v>
      </c>
      <c r="H378" t="s">
        <v>74</v>
      </c>
      <c r="I378">
        <v>0</v>
      </c>
    </row>
    <row r="379" spans="1:9" x14ac:dyDescent="0.55000000000000004">
      <c r="A379">
        <v>80</v>
      </c>
      <c r="B379" s="1">
        <v>1</v>
      </c>
      <c r="C379">
        <v>0</v>
      </c>
      <c r="D379" s="1">
        <v>0</v>
      </c>
      <c r="E379">
        <v>0</v>
      </c>
      <c r="F379" t="s">
        <v>263</v>
      </c>
      <c r="G379" s="1" t="s">
        <v>530</v>
      </c>
      <c r="H379" t="s">
        <v>74</v>
      </c>
      <c r="I379">
        <v>0</v>
      </c>
    </row>
    <row r="380" spans="1:9" x14ac:dyDescent="0.55000000000000004">
      <c r="A380">
        <v>80</v>
      </c>
      <c r="B380" s="1">
        <v>0</v>
      </c>
      <c r="C380">
        <v>0</v>
      </c>
      <c r="D380" s="1">
        <v>0</v>
      </c>
      <c r="E380">
        <v>1</v>
      </c>
      <c r="F380" t="s">
        <v>263</v>
      </c>
      <c r="G380" s="1" t="s">
        <v>530</v>
      </c>
      <c r="H380" t="s">
        <v>74</v>
      </c>
      <c r="I380">
        <v>0</v>
      </c>
    </row>
    <row r="381" spans="1:9" x14ac:dyDescent="0.55000000000000004">
      <c r="A381">
        <v>81</v>
      </c>
      <c r="B381" s="1">
        <v>1</v>
      </c>
      <c r="C381">
        <v>0</v>
      </c>
      <c r="D381" s="1">
        <v>0</v>
      </c>
      <c r="E381">
        <v>0</v>
      </c>
      <c r="F381" t="s">
        <v>263</v>
      </c>
      <c r="G381" s="1" t="s">
        <v>530</v>
      </c>
      <c r="H381" t="s">
        <v>74</v>
      </c>
      <c r="I381">
        <v>0</v>
      </c>
    </row>
    <row r="382" spans="1:9" x14ac:dyDescent="0.55000000000000004">
      <c r="A382">
        <v>81</v>
      </c>
      <c r="B382" s="1">
        <v>1</v>
      </c>
      <c r="C382">
        <v>0</v>
      </c>
      <c r="D382" s="1">
        <v>0</v>
      </c>
      <c r="E382">
        <v>0</v>
      </c>
      <c r="F382" t="s">
        <v>263</v>
      </c>
      <c r="G382" s="1" t="s">
        <v>530</v>
      </c>
      <c r="H382" t="s">
        <v>74</v>
      </c>
      <c r="I382">
        <v>50</v>
      </c>
    </row>
    <row r="383" spans="1:9" x14ac:dyDescent="0.55000000000000004">
      <c r="A383">
        <v>81</v>
      </c>
      <c r="B383" s="1">
        <v>1</v>
      </c>
      <c r="C383">
        <v>0</v>
      </c>
      <c r="D383" s="1">
        <v>0</v>
      </c>
      <c r="E383">
        <v>0</v>
      </c>
      <c r="F383" t="s">
        <v>263</v>
      </c>
      <c r="G383" s="1" t="s">
        <v>530</v>
      </c>
      <c r="H383" t="s">
        <v>74</v>
      </c>
      <c r="I383">
        <v>50</v>
      </c>
    </row>
    <row r="384" spans="1:9" x14ac:dyDescent="0.55000000000000004">
      <c r="A384">
        <v>81</v>
      </c>
      <c r="B384" s="1">
        <v>0</v>
      </c>
      <c r="C384">
        <v>0</v>
      </c>
      <c r="D384" s="1">
        <v>0</v>
      </c>
      <c r="E384">
        <v>1</v>
      </c>
      <c r="F384" t="s">
        <v>263</v>
      </c>
      <c r="G384" s="1" t="s">
        <v>530</v>
      </c>
      <c r="H384" t="s">
        <v>74</v>
      </c>
      <c r="I384">
        <v>50</v>
      </c>
    </row>
    <row r="385" spans="1:9" x14ac:dyDescent="0.55000000000000004">
      <c r="A385">
        <v>82</v>
      </c>
      <c r="B385" s="1">
        <v>0</v>
      </c>
      <c r="C385">
        <v>1</v>
      </c>
      <c r="D385" s="1">
        <v>0</v>
      </c>
      <c r="E385">
        <v>0</v>
      </c>
      <c r="F385" t="s">
        <v>263</v>
      </c>
      <c r="G385" s="1" t="s">
        <v>530</v>
      </c>
      <c r="H385" t="s">
        <v>74</v>
      </c>
      <c r="I385">
        <v>50</v>
      </c>
    </row>
    <row r="386" spans="1:9" x14ac:dyDescent="0.55000000000000004">
      <c r="A386">
        <v>82</v>
      </c>
      <c r="B386" s="1">
        <v>0</v>
      </c>
      <c r="C386">
        <v>1</v>
      </c>
      <c r="D386" s="1">
        <v>0</v>
      </c>
      <c r="E386">
        <v>0</v>
      </c>
      <c r="F386" t="s">
        <v>263</v>
      </c>
      <c r="G386" s="1" t="s">
        <v>530</v>
      </c>
      <c r="H386" t="s">
        <v>74</v>
      </c>
      <c r="I386">
        <v>100</v>
      </c>
    </row>
    <row r="387" spans="1:9" x14ac:dyDescent="0.55000000000000004">
      <c r="A387">
        <v>82</v>
      </c>
      <c r="B387" s="1">
        <v>0</v>
      </c>
      <c r="C387">
        <v>0</v>
      </c>
      <c r="D387" s="1">
        <v>1</v>
      </c>
      <c r="E387">
        <v>0</v>
      </c>
      <c r="F387" t="s">
        <v>263</v>
      </c>
      <c r="G387" s="1" t="s">
        <v>530</v>
      </c>
      <c r="H387" t="s">
        <v>74</v>
      </c>
      <c r="I387">
        <v>100</v>
      </c>
    </row>
    <row r="388" spans="1:9" x14ac:dyDescent="0.55000000000000004">
      <c r="A388">
        <v>83</v>
      </c>
      <c r="B388" s="1">
        <v>1</v>
      </c>
      <c r="C388">
        <v>0</v>
      </c>
      <c r="D388" s="1">
        <v>0</v>
      </c>
      <c r="E388">
        <v>0</v>
      </c>
      <c r="F388" t="s">
        <v>263</v>
      </c>
      <c r="G388" s="1" t="s">
        <v>530</v>
      </c>
      <c r="H388" t="s">
        <v>74</v>
      </c>
      <c r="I388">
        <v>50</v>
      </c>
    </row>
    <row r="389" spans="1:9" x14ac:dyDescent="0.55000000000000004">
      <c r="A389">
        <v>83</v>
      </c>
      <c r="B389" s="1">
        <v>1</v>
      </c>
      <c r="C389">
        <v>0</v>
      </c>
      <c r="D389" s="1">
        <v>0</v>
      </c>
      <c r="E389">
        <v>0</v>
      </c>
      <c r="F389" t="s">
        <v>263</v>
      </c>
      <c r="G389" s="1" t="s">
        <v>530</v>
      </c>
      <c r="H389" t="s">
        <v>74</v>
      </c>
      <c r="I389">
        <v>50</v>
      </c>
    </row>
    <row r="390" spans="1:9" x14ac:dyDescent="0.55000000000000004">
      <c r="A390">
        <v>83</v>
      </c>
      <c r="B390" s="1">
        <v>1</v>
      </c>
      <c r="C390">
        <v>0</v>
      </c>
      <c r="D390" s="1">
        <v>0</v>
      </c>
      <c r="E390">
        <v>0</v>
      </c>
      <c r="F390" t="s">
        <v>263</v>
      </c>
      <c r="G390" s="1" t="s">
        <v>530</v>
      </c>
      <c r="H390" t="s">
        <v>74</v>
      </c>
      <c r="I390">
        <v>50</v>
      </c>
    </row>
    <row r="391" spans="1:9" x14ac:dyDescent="0.55000000000000004">
      <c r="A391">
        <v>83</v>
      </c>
      <c r="B391" s="1">
        <v>0</v>
      </c>
      <c r="C391">
        <v>0</v>
      </c>
      <c r="D391" s="1">
        <v>0</v>
      </c>
      <c r="E391">
        <v>1</v>
      </c>
      <c r="F391" t="s">
        <v>263</v>
      </c>
      <c r="G391" s="1" t="s">
        <v>530</v>
      </c>
      <c r="H391" t="s">
        <v>74</v>
      </c>
      <c r="I391">
        <v>50</v>
      </c>
    </row>
    <row r="392" spans="1:9" x14ac:dyDescent="0.55000000000000004">
      <c r="A392">
        <v>84</v>
      </c>
      <c r="B392" s="1">
        <v>1</v>
      </c>
      <c r="C392">
        <v>0</v>
      </c>
      <c r="D392" s="1">
        <v>0</v>
      </c>
      <c r="E392">
        <v>0</v>
      </c>
      <c r="F392" t="s">
        <v>211</v>
      </c>
      <c r="G392" s="1" t="s">
        <v>530</v>
      </c>
      <c r="H392" t="s">
        <v>74</v>
      </c>
      <c r="I392">
        <v>0</v>
      </c>
    </row>
    <row r="393" spans="1:9" x14ac:dyDescent="0.55000000000000004">
      <c r="A393">
        <v>84</v>
      </c>
      <c r="B393" s="1">
        <v>1</v>
      </c>
      <c r="C393">
        <v>0</v>
      </c>
      <c r="D393" s="1">
        <v>0</v>
      </c>
      <c r="E393">
        <v>0</v>
      </c>
      <c r="F393" t="s">
        <v>211</v>
      </c>
      <c r="G393" s="1" t="s">
        <v>530</v>
      </c>
      <c r="H393" t="s">
        <v>74</v>
      </c>
      <c r="I393">
        <v>100</v>
      </c>
    </row>
    <row r="394" spans="1:9" x14ac:dyDescent="0.55000000000000004">
      <c r="A394">
        <v>84</v>
      </c>
      <c r="B394" s="1">
        <v>1</v>
      </c>
      <c r="C394">
        <v>0</v>
      </c>
      <c r="D394" s="1">
        <v>0</v>
      </c>
      <c r="E394">
        <v>0</v>
      </c>
      <c r="F394" t="s">
        <v>211</v>
      </c>
      <c r="G394" s="1" t="s">
        <v>530</v>
      </c>
      <c r="H394" t="s">
        <v>74</v>
      </c>
      <c r="I394">
        <v>100</v>
      </c>
    </row>
    <row r="395" spans="1:9" x14ac:dyDescent="0.55000000000000004">
      <c r="A395">
        <v>84</v>
      </c>
      <c r="B395" s="1">
        <v>1</v>
      </c>
      <c r="C395">
        <v>0</v>
      </c>
      <c r="D395" s="1">
        <v>0</v>
      </c>
      <c r="E395">
        <v>0</v>
      </c>
      <c r="F395" t="s">
        <v>211</v>
      </c>
      <c r="G395" s="1" t="s">
        <v>530</v>
      </c>
      <c r="H395" t="s">
        <v>74</v>
      </c>
      <c r="I395">
        <v>100</v>
      </c>
    </row>
    <row r="396" spans="1:9" x14ac:dyDescent="0.55000000000000004">
      <c r="A396">
        <v>85</v>
      </c>
      <c r="B396" s="1">
        <v>1</v>
      </c>
      <c r="C396">
        <v>0</v>
      </c>
      <c r="D396" s="1">
        <v>0</v>
      </c>
      <c r="E396">
        <v>0</v>
      </c>
      <c r="F396" t="s">
        <v>211</v>
      </c>
      <c r="G396" s="1" t="s">
        <v>530</v>
      </c>
      <c r="H396" t="s">
        <v>74</v>
      </c>
      <c r="I396">
        <v>50</v>
      </c>
    </row>
    <row r="397" spans="1:9" x14ac:dyDescent="0.55000000000000004">
      <c r="A397">
        <v>85</v>
      </c>
      <c r="B397" s="1">
        <v>1</v>
      </c>
      <c r="C397">
        <v>0</v>
      </c>
      <c r="D397" s="1">
        <v>0</v>
      </c>
      <c r="E397">
        <v>0</v>
      </c>
      <c r="F397" t="s">
        <v>211</v>
      </c>
      <c r="G397" s="1" t="s">
        <v>530</v>
      </c>
      <c r="H397" t="s">
        <v>74</v>
      </c>
      <c r="I397">
        <v>50</v>
      </c>
    </row>
    <row r="398" spans="1:9" x14ac:dyDescent="0.55000000000000004">
      <c r="A398">
        <v>85</v>
      </c>
      <c r="B398" s="1">
        <v>0</v>
      </c>
      <c r="C398">
        <v>0</v>
      </c>
      <c r="D398" s="1">
        <v>0</v>
      </c>
      <c r="E398">
        <v>1</v>
      </c>
      <c r="F398" t="s">
        <v>211</v>
      </c>
      <c r="G398" s="1" t="s">
        <v>530</v>
      </c>
      <c r="H398" t="s">
        <v>74</v>
      </c>
      <c r="I398">
        <v>50</v>
      </c>
    </row>
    <row r="399" spans="1:9" x14ac:dyDescent="0.55000000000000004">
      <c r="A399">
        <v>85</v>
      </c>
      <c r="B399" s="1">
        <v>1</v>
      </c>
      <c r="C399">
        <v>0</v>
      </c>
      <c r="D399" s="1">
        <v>0</v>
      </c>
      <c r="E399">
        <v>0</v>
      </c>
      <c r="F399" t="s">
        <v>211</v>
      </c>
      <c r="G399" s="1" t="s">
        <v>530</v>
      </c>
      <c r="H399" t="s">
        <v>74</v>
      </c>
      <c r="I399">
        <v>50</v>
      </c>
    </row>
    <row r="400" spans="1:9" x14ac:dyDescent="0.55000000000000004">
      <c r="A400">
        <v>85</v>
      </c>
      <c r="B400" s="1">
        <v>1</v>
      </c>
      <c r="C400">
        <v>0</v>
      </c>
      <c r="D400" s="1">
        <v>0</v>
      </c>
      <c r="E400">
        <v>0</v>
      </c>
      <c r="F400" t="s">
        <v>211</v>
      </c>
      <c r="G400" s="1" t="s">
        <v>530</v>
      </c>
      <c r="H400" t="s">
        <v>74</v>
      </c>
      <c r="I400">
        <v>50</v>
      </c>
    </row>
    <row r="401" spans="1:9" x14ac:dyDescent="0.55000000000000004">
      <c r="A401">
        <v>86</v>
      </c>
      <c r="B401" s="1">
        <v>1</v>
      </c>
      <c r="C401">
        <v>0</v>
      </c>
      <c r="D401" s="1">
        <v>0</v>
      </c>
      <c r="E401">
        <v>0</v>
      </c>
      <c r="F401" t="s">
        <v>211</v>
      </c>
      <c r="G401" s="1" t="s">
        <v>530</v>
      </c>
      <c r="H401" t="s">
        <v>74</v>
      </c>
      <c r="I401">
        <v>0</v>
      </c>
    </row>
    <row r="402" spans="1:9" x14ac:dyDescent="0.55000000000000004">
      <c r="A402">
        <v>86</v>
      </c>
      <c r="B402" s="1">
        <v>0</v>
      </c>
      <c r="C402">
        <v>1</v>
      </c>
      <c r="D402" s="1">
        <v>0</v>
      </c>
      <c r="E402">
        <v>0</v>
      </c>
      <c r="F402" t="s">
        <v>211</v>
      </c>
      <c r="G402" s="1" t="s">
        <v>530</v>
      </c>
      <c r="H402" t="s">
        <v>74</v>
      </c>
      <c r="I402">
        <v>0</v>
      </c>
    </row>
    <row r="403" spans="1:9" x14ac:dyDescent="0.55000000000000004">
      <c r="A403">
        <v>86</v>
      </c>
      <c r="B403" s="1">
        <v>1</v>
      </c>
      <c r="C403">
        <v>0</v>
      </c>
      <c r="D403" s="1">
        <v>0</v>
      </c>
      <c r="E403">
        <v>0</v>
      </c>
      <c r="F403" t="s">
        <v>211</v>
      </c>
      <c r="G403" s="1" t="s">
        <v>530</v>
      </c>
      <c r="H403" t="s">
        <v>74</v>
      </c>
      <c r="I403">
        <v>0</v>
      </c>
    </row>
    <row r="404" spans="1:9" x14ac:dyDescent="0.55000000000000004">
      <c r="A404">
        <v>86</v>
      </c>
      <c r="B404" s="1">
        <v>1</v>
      </c>
      <c r="C404">
        <v>0</v>
      </c>
      <c r="D404" s="1">
        <v>0</v>
      </c>
      <c r="E404">
        <v>0</v>
      </c>
      <c r="F404" t="s">
        <v>211</v>
      </c>
      <c r="G404" s="1" t="s">
        <v>530</v>
      </c>
      <c r="H404" t="s">
        <v>74</v>
      </c>
      <c r="I404">
        <v>0</v>
      </c>
    </row>
    <row r="405" spans="1:9" x14ac:dyDescent="0.55000000000000004">
      <c r="A405">
        <v>86</v>
      </c>
      <c r="B405" s="1">
        <v>1</v>
      </c>
      <c r="C405">
        <v>0</v>
      </c>
      <c r="D405" s="1">
        <v>0</v>
      </c>
      <c r="E405">
        <v>0</v>
      </c>
      <c r="F405" t="s">
        <v>211</v>
      </c>
      <c r="G405" s="1" t="s">
        <v>530</v>
      </c>
      <c r="H405" t="s">
        <v>74</v>
      </c>
      <c r="I405">
        <v>0</v>
      </c>
    </row>
    <row r="406" spans="1:9" x14ac:dyDescent="0.55000000000000004">
      <c r="A406">
        <v>87</v>
      </c>
      <c r="B406" s="1">
        <v>1</v>
      </c>
      <c r="C406">
        <v>0</v>
      </c>
      <c r="D406" s="1">
        <v>0</v>
      </c>
      <c r="E406">
        <v>0</v>
      </c>
      <c r="F406" t="s">
        <v>314</v>
      </c>
      <c r="G406" s="1" t="s">
        <v>530</v>
      </c>
      <c r="H406" t="s">
        <v>74</v>
      </c>
      <c r="I406">
        <v>0</v>
      </c>
    </row>
    <row r="407" spans="1:9" x14ac:dyDescent="0.55000000000000004">
      <c r="A407">
        <v>87</v>
      </c>
      <c r="B407" s="1">
        <v>1</v>
      </c>
      <c r="C407">
        <v>0</v>
      </c>
      <c r="D407" s="1">
        <v>0</v>
      </c>
      <c r="E407">
        <v>0</v>
      </c>
      <c r="F407" t="s">
        <v>314</v>
      </c>
      <c r="G407" s="1" t="s">
        <v>530</v>
      </c>
      <c r="H407" t="s">
        <v>74</v>
      </c>
      <c r="I407">
        <v>50</v>
      </c>
    </row>
    <row r="408" spans="1:9" x14ac:dyDescent="0.55000000000000004">
      <c r="A408">
        <v>87</v>
      </c>
      <c r="B408" s="1">
        <v>1</v>
      </c>
      <c r="C408">
        <v>0</v>
      </c>
      <c r="D408" s="1">
        <v>0</v>
      </c>
      <c r="E408">
        <v>0</v>
      </c>
      <c r="F408" t="s">
        <v>314</v>
      </c>
      <c r="G408" s="1" t="s">
        <v>530</v>
      </c>
      <c r="H408" t="s">
        <v>74</v>
      </c>
      <c r="I408">
        <v>100</v>
      </c>
    </row>
    <row r="409" spans="1:9" x14ac:dyDescent="0.55000000000000004">
      <c r="A409">
        <v>87</v>
      </c>
      <c r="B409" s="1">
        <v>1</v>
      </c>
      <c r="C409">
        <v>0</v>
      </c>
      <c r="D409" s="1">
        <v>0</v>
      </c>
      <c r="E409">
        <v>0</v>
      </c>
      <c r="F409" t="s">
        <v>314</v>
      </c>
      <c r="G409" s="1" t="s">
        <v>530</v>
      </c>
      <c r="H409" t="s">
        <v>74</v>
      </c>
      <c r="I409">
        <v>100</v>
      </c>
    </row>
    <row r="410" spans="1:9" x14ac:dyDescent="0.55000000000000004">
      <c r="A410">
        <v>87</v>
      </c>
      <c r="B410" s="1">
        <v>1</v>
      </c>
      <c r="C410">
        <v>0</v>
      </c>
      <c r="D410" s="1">
        <v>0</v>
      </c>
      <c r="E410">
        <v>0</v>
      </c>
      <c r="F410" t="s">
        <v>314</v>
      </c>
      <c r="G410" s="1" t="s">
        <v>530</v>
      </c>
      <c r="H410" t="s">
        <v>74</v>
      </c>
      <c r="I410">
        <v>50</v>
      </c>
    </row>
    <row r="411" spans="1:9" x14ac:dyDescent="0.55000000000000004">
      <c r="A411">
        <v>88</v>
      </c>
      <c r="B411" s="1">
        <v>1</v>
      </c>
      <c r="C411">
        <v>0</v>
      </c>
      <c r="D411" s="1">
        <v>0</v>
      </c>
      <c r="E411">
        <v>0</v>
      </c>
      <c r="F411" t="s">
        <v>314</v>
      </c>
      <c r="G411" s="1" t="s">
        <v>530</v>
      </c>
      <c r="H411" t="s">
        <v>74</v>
      </c>
      <c r="I411">
        <v>50</v>
      </c>
    </row>
    <row r="412" spans="1:9" x14ac:dyDescent="0.55000000000000004">
      <c r="A412">
        <v>88</v>
      </c>
      <c r="B412" s="1">
        <v>1</v>
      </c>
      <c r="C412">
        <v>0</v>
      </c>
      <c r="D412" s="1">
        <v>0</v>
      </c>
      <c r="E412">
        <v>0</v>
      </c>
      <c r="F412" t="s">
        <v>314</v>
      </c>
      <c r="G412" s="1" t="s">
        <v>530</v>
      </c>
      <c r="H412" t="s">
        <v>74</v>
      </c>
      <c r="I412">
        <v>50</v>
      </c>
    </row>
    <row r="413" spans="1:9" x14ac:dyDescent="0.55000000000000004">
      <c r="A413">
        <v>88</v>
      </c>
      <c r="B413" s="1">
        <v>1</v>
      </c>
      <c r="C413">
        <v>0</v>
      </c>
      <c r="D413" s="1">
        <v>0</v>
      </c>
      <c r="E413">
        <v>0</v>
      </c>
      <c r="F413" t="s">
        <v>314</v>
      </c>
      <c r="G413" s="1" t="s">
        <v>530</v>
      </c>
      <c r="H413" t="s">
        <v>74</v>
      </c>
      <c r="I413">
        <v>100</v>
      </c>
    </row>
    <row r="414" spans="1:9" x14ac:dyDescent="0.55000000000000004">
      <c r="A414">
        <v>88</v>
      </c>
      <c r="B414" s="1">
        <v>1</v>
      </c>
      <c r="C414">
        <v>0</v>
      </c>
      <c r="D414" s="1">
        <v>0</v>
      </c>
      <c r="E414">
        <v>0</v>
      </c>
      <c r="F414" t="s">
        <v>314</v>
      </c>
      <c r="G414" s="1" t="s">
        <v>530</v>
      </c>
      <c r="H414" t="s">
        <v>74</v>
      </c>
      <c r="I414">
        <v>100</v>
      </c>
    </row>
    <row r="415" spans="1:9" x14ac:dyDescent="0.55000000000000004">
      <c r="A415">
        <v>89</v>
      </c>
      <c r="B415" s="1">
        <v>1</v>
      </c>
      <c r="C415">
        <v>0</v>
      </c>
      <c r="D415" s="1">
        <v>0</v>
      </c>
      <c r="E415">
        <v>0</v>
      </c>
      <c r="F415" t="s">
        <v>211</v>
      </c>
      <c r="G415" s="1" t="s">
        <v>530</v>
      </c>
      <c r="H415" t="s">
        <v>74</v>
      </c>
      <c r="I415">
        <v>100</v>
      </c>
    </row>
    <row r="416" spans="1:9" x14ac:dyDescent="0.55000000000000004">
      <c r="A416">
        <v>89</v>
      </c>
      <c r="B416" s="1">
        <v>1</v>
      </c>
      <c r="C416">
        <v>0</v>
      </c>
      <c r="D416" s="1">
        <v>0</v>
      </c>
      <c r="E416">
        <v>0</v>
      </c>
      <c r="F416" t="s">
        <v>211</v>
      </c>
      <c r="G416" s="1" t="s">
        <v>530</v>
      </c>
      <c r="H416" t="s">
        <v>74</v>
      </c>
      <c r="I416">
        <v>100</v>
      </c>
    </row>
    <row r="417" spans="1:9" x14ac:dyDescent="0.55000000000000004">
      <c r="A417">
        <v>89</v>
      </c>
      <c r="B417" s="1">
        <v>0</v>
      </c>
      <c r="C417">
        <v>0</v>
      </c>
      <c r="D417" s="1">
        <v>0</v>
      </c>
      <c r="E417">
        <v>1</v>
      </c>
      <c r="F417" t="s">
        <v>211</v>
      </c>
      <c r="G417" s="1" t="s">
        <v>530</v>
      </c>
      <c r="H417" t="s">
        <v>74</v>
      </c>
      <c r="I417">
        <v>100</v>
      </c>
    </row>
    <row r="418" spans="1:9" x14ac:dyDescent="0.55000000000000004">
      <c r="A418">
        <v>89</v>
      </c>
      <c r="B418" s="1">
        <v>0</v>
      </c>
      <c r="C418">
        <v>0</v>
      </c>
      <c r="D418" s="1">
        <v>0</v>
      </c>
      <c r="E418">
        <v>1</v>
      </c>
      <c r="F418" t="s">
        <v>211</v>
      </c>
      <c r="G418" s="1" t="s">
        <v>530</v>
      </c>
      <c r="H418" t="s">
        <v>74</v>
      </c>
      <c r="I418">
        <v>50</v>
      </c>
    </row>
    <row r="419" spans="1:9" x14ac:dyDescent="0.55000000000000004">
      <c r="A419">
        <v>90</v>
      </c>
      <c r="B419" s="1">
        <v>1</v>
      </c>
      <c r="C419">
        <v>0</v>
      </c>
      <c r="D419" s="1">
        <v>0</v>
      </c>
      <c r="E419">
        <v>0</v>
      </c>
      <c r="F419" t="s">
        <v>314</v>
      </c>
      <c r="G419" s="1" t="s">
        <v>530</v>
      </c>
      <c r="H419" t="s">
        <v>74</v>
      </c>
      <c r="I419">
        <v>50</v>
      </c>
    </row>
    <row r="420" spans="1:9" x14ac:dyDescent="0.55000000000000004">
      <c r="A420">
        <v>90</v>
      </c>
      <c r="B420" s="1">
        <v>0</v>
      </c>
      <c r="C420">
        <v>1</v>
      </c>
      <c r="D420" s="1">
        <v>0</v>
      </c>
      <c r="E420">
        <v>0</v>
      </c>
      <c r="F420" t="s">
        <v>314</v>
      </c>
      <c r="G420" s="1" t="s">
        <v>530</v>
      </c>
      <c r="H420" t="s">
        <v>74</v>
      </c>
      <c r="I420">
        <v>100</v>
      </c>
    </row>
    <row r="421" spans="1:9" x14ac:dyDescent="0.55000000000000004">
      <c r="A421">
        <v>90</v>
      </c>
      <c r="B421" s="1">
        <v>0</v>
      </c>
      <c r="C421">
        <v>0</v>
      </c>
      <c r="D421" s="1">
        <v>0</v>
      </c>
      <c r="E421">
        <v>1</v>
      </c>
      <c r="F421" t="s">
        <v>314</v>
      </c>
      <c r="G421" s="1" t="s">
        <v>530</v>
      </c>
      <c r="H421" t="s">
        <v>74</v>
      </c>
      <c r="I421">
        <v>100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topLeftCell="D1" zoomScale="50" zoomScaleNormal="50" workbookViewId="0">
      <selection sqref="A1:M11"/>
    </sheetView>
  </sheetViews>
  <sheetFormatPr defaultRowHeight="14.4" x14ac:dyDescent="0.55000000000000004"/>
  <cols>
    <col min="1" max="1" width="12.26171875" customWidth="1"/>
    <col min="2" max="2" width="37.26171875" customWidth="1"/>
    <col min="3" max="3" width="31.15625" customWidth="1"/>
    <col min="4" max="4" width="35.15625" customWidth="1"/>
    <col min="5" max="5" width="16.578125" customWidth="1"/>
    <col min="7" max="7" width="15.3125" customWidth="1"/>
    <col min="8" max="8" width="20.68359375" customWidth="1"/>
    <col min="9" max="9" width="20.3125" customWidth="1"/>
    <col min="10" max="10" width="20.68359375" customWidth="1"/>
    <col min="11" max="11" width="16.05078125" customWidth="1"/>
    <col min="12" max="12" width="16.89453125" customWidth="1"/>
    <col min="13" max="13" width="17" customWidth="1"/>
  </cols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263</v>
      </c>
      <c r="G1" t="s">
        <v>335</v>
      </c>
      <c r="H1" s="1" t="s">
        <v>510</v>
      </c>
      <c r="I1" s="1" t="s">
        <v>511</v>
      </c>
      <c r="J1" s="1" t="s">
        <v>512</v>
      </c>
      <c r="K1" t="s">
        <v>513</v>
      </c>
    </row>
    <row r="2" spans="1:11" x14ac:dyDescent="0.55000000000000004">
      <c r="A2" s="1">
        <v>-100</v>
      </c>
      <c r="B2" s="1">
        <v>70</v>
      </c>
      <c r="C2" s="1">
        <v>100</v>
      </c>
      <c r="D2" s="1"/>
      <c r="H2" s="1"/>
    </row>
    <row r="3" spans="1:11" x14ac:dyDescent="0.55000000000000004">
      <c r="A3" s="1">
        <v>0</v>
      </c>
      <c r="B3" s="1">
        <f>900/15</f>
        <v>60</v>
      </c>
      <c r="C3" s="1">
        <v>100</v>
      </c>
      <c r="D3">
        <f>200/5</f>
        <v>40</v>
      </c>
      <c r="E3" s="1">
        <v>80</v>
      </c>
      <c r="F3" s="1">
        <v>15.7</v>
      </c>
      <c r="G3">
        <v>100</v>
      </c>
      <c r="H3">
        <v>82.35</v>
      </c>
      <c r="I3">
        <v>69.23</v>
      </c>
      <c r="J3">
        <v>61.54</v>
      </c>
      <c r="K3">
        <v>90</v>
      </c>
    </row>
    <row r="4" spans="1:11" x14ac:dyDescent="0.55000000000000004">
      <c r="A4" s="1">
        <v>10</v>
      </c>
      <c r="B4" s="1">
        <f>600/9</f>
        <v>66.666666666666671</v>
      </c>
      <c r="C4" s="1">
        <v>100</v>
      </c>
    </row>
    <row r="5" spans="1:11" x14ac:dyDescent="0.55000000000000004">
      <c r="A5" s="1">
        <v>20</v>
      </c>
      <c r="B5" s="1">
        <f>400/5</f>
        <v>80</v>
      </c>
      <c r="C5" s="1">
        <v>100</v>
      </c>
    </row>
    <row r="6" spans="1:11" x14ac:dyDescent="0.55000000000000004">
      <c r="A6" s="1">
        <v>50</v>
      </c>
      <c r="B6" s="1">
        <f>1300/23</f>
        <v>56.521739130434781</v>
      </c>
      <c r="C6" s="1">
        <v>95</v>
      </c>
      <c r="D6">
        <v>25.7</v>
      </c>
      <c r="E6" s="1">
        <v>44.44</v>
      </c>
      <c r="F6">
        <v>30.3</v>
      </c>
      <c r="G6">
        <v>80</v>
      </c>
      <c r="H6">
        <v>33.33</v>
      </c>
      <c r="I6">
        <v>66.66</v>
      </c>
      <c r="J6">
        <v>76.92</v>
      </c>
      <c r="K6">
        <v>90.91</v>
      </c>
    </row>
    <row r="7" spans="1:11" x14ac:dyDescent="0.55000000000000004">
      <c r="A7" s="1">
        <v>100</v>
      </c>
      <c r="B7" s="1">
        <f>1600/34</f>
        <v>47.058823529411768</v>
      </c>
      <c r="C7" s="1">
        <v>89</v>
      </c>
      <c r="D7">
        <v>22.58</v>
      </c>
      <c r="E7" s="1">
        <v>39.47</v>
      </c>
      <c r="F7">
        <v>20.5</v>
      </c>
      <c r="G7">
        <v>67</v>
      </c>
      <c r="H7">
        <v>66.66</v>
      </c>
      <c r="I7">
        <v>60</v>
      </c>
      <c r="J7">
        <v>50</v>
      </c>
      <c r="K7">
        <v>57.14</v>
      </c>
    </row>
    <row r="8" spans="1:11" x14ac:dyDescent="0.55000000000000004">
      <c r="A8" s="1">
        <v>300</v>
      </c>
      <c r="B8" s="1">
        <f>1200/25</f>
        <v>48</v>
      </c>
      <c r="C8" s="1">
        <v>80</v>
      </c>
      <c r="D8" s="1"/>
    </row>
    <row r="9" spans="1:11" x14ac:dyDescent="0.55000000000000004">
      <c r="A9" s="1">
        <v>500</v>
      </c>
      <c r="B9" s="1">
        <f>400/27</f>
        <v>14.814814814814815</v>
      </c>
      <c r="C9" s="1">
        <f>600/9</f>
        <v>66.666666666666671</v>
      </c>
      <c r="D9" s="1"/>
    </row>
    <row r="10" spans="1:11" x14ac:dyDescent="0.55000000000000004">
      <c r="A10" s="1">
        <v>1000</v>
      </c>
      <c r="B10" s="1">
        <v>10</v>
      </c>
      <c r="C10">
        <f>200/5</f>
        <v>40</v>
      </c>
      <c r="D10" s="1"/>
    </row>
    <row r="11" spans="1:11" x14ac:dyDescent="0.55000000000000004">
      <c r="A11" s="1"/>
      <c r="B11" s="1"/>
      <c r="C11" s="1"/>
      <c r="D11" s="1"/>
    </row>
    <row r="14" spans="1:11" x14ac:dyDescent="0.55000000000000004">
      <c r="A14" t="s">
        <v>5</v>
      </c>
      <c r="B14">
        <f>1/(0.0009)</f>
        <v>1111.1111111111111</v>
      </c>
      <c r="C14" t="s">
        <v>6</v>
      </c>
    </row>
    <row r="15" spans="1:11" x14ac:dyDescent="0.55000000000000004">
      <c r="A15" t="s">
        <v>7</v>
      </c>
      <c r="B15">
        <f>1/0.002</f>
        <v>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88C0-8596-453B-AEE0-8A631A5A9882}">
  <dimension ref="A1:M22"/>
  <sheetViews>
    <sheetView topLeftCell="C1" workbookViewId="0">
      <selection activeCell="E25" sqref="E25"/>
    </sheetView>
  </sheetViews>
  <sheetFormatPr defaultRowHeight="14.4" x14ac:dyDescent="0.55000000000000004"/>
  <cols>
    <col min="2" max="2" width="20.20703125" customWidth="1"/>
    <col min="3" max="4" width="13.15625" customWidth="1"/>
    <col min="5" max="5" width="12.68359375" customWidth="1"/>
    <col min="6" max="6" width="18.41796875" customWidth="1"/>
    <col min="7" max="7" width="14.578125" customWidth="1"/>
    <col min="8" max="8" width="15.3125" customWidth="1"/>
    <col min="9" max="9" width="17.89453125" customWidth="1"/>
    <col min="10" max="10" width="14.89453125" customWidth="1"/>
    <col min="11" max="11" width="14.41796875" customWidth="1"/>
    <col min="12" max="12" width="14.83984375" customWidth="1"/>
    <col min="13" max="13" width="10.83984375" customWidth="1"/>
  </cols>
  <sheetData>
    <row r="1" spans="1:1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263</v>
      </c>
      <c r="G1" t="s">
        <v>335</v>
      </c>
      <c r="H1" s="1" t="s">
        <v>510</v>
      </c>
      <c r="I1" s="1" t="s">
        <v>511</v>
      </c>
      <c r="J1" s="1" t="s">
        <v>512</v>
      </c>
      <c r="K1" t="s">
        <v>513</v>
      </c>
    </row>
    <row r="2" spans="1:13" x14ac:dyDescent="0.55000000000000004">
      <c r="A2" s="1">
        <v>-100</v>
      </c>
      <c r="B2" s="1">
        <v>70</v>
      </c>
      <c r="C2" s="1">
        <v>100</v>
      </c>
      <c r="D2" s="1"/>
      <c r="H2" s="1"/>
    </row>
    <row r="3" spans="1:13" x14ac:dyDescent="0.55000000000000004">
      <c r="A3" s="1">
        <v>0</v>
      </c>
      <c r="B3" s="1">
        <f>900/15</f>
        <v>60</v>
      </c>
      <c r="C3" s="1">
        <v>100</v>
      </c>
      <c r="D3">
        <f>200/5</f>
        <v>40</v>
      </c>
      <c r="E3" s="1">
        <v>80</v>
      </c>
      <c r="F3" s="1">
        <v>15.7</v>
      </c>
      <c r="G3">
        <v>100</v>
      </c>
      <c r="H3">
        <v>82.35</v>
      </c>
      <c r="I3">
        <v>69.23</v>
      </c>
      <c r="J3">
        <v>61.54</v>
      </c>
      <c r="K3">
        <v>90</v>
      </c>
    </row>
    <row r="4" spans="1:13" x14ac:dyDescent="0.55000000000000004">
      <c r="A4" s="1">
        <v>10</v>
      </c>
      <c r="B4" s="1">
        <f>600/9</f>
        <v>66.666666666666671</v>
      </c>
      <c r="C4" s="1">
        <v>100</v>
      </c>
    </row>
    <row r="5" spans="1:13" x14ac:dyDescent="0.55000000000000004">
      <c r="A5" s="1">
        <v>20</v>
      </c>
      <c r="B5" s="1">
        <f>400/5</f>
        <v>80</v>
      </c>
      <c r="C5" s="1">
        <v>100</v>
      </c>
    </row>
    <row r="6" spans="1:13" x14ac:dyDescent="0.55000000000000004">
      <c r="A6" s="1">
        <v>50</v>
      </c>
      <c r="B6" s="1">
        <f>1300/23</f>
        <v>56.521739130434781</v>
      </c>
      <c r="C6" s="1">
        <v>95</v>
      </c>
      <c r="D6">
        <v>25.7</v>
      </c>
      <c r="E6" s="1">
        <v>44.44</v>
      </c>
      <c r="F6">
        <v>30.3</v>
      </c>
      <c r="G6">
        <v>80</v>
      </c>
      <c r="H6">
        <v>33.33</v>
      </c>
      <c r="I6">
        <v>66.66</v>
      </c>
      <c r="J6">
        <v>76.92</v>
      </c>
      <c r="K6">
        <v>90.91</v>
      </c>
    </row>
    <row r="7" spans="1:13" x14ac:dyDescent="0.55000000000000004">
      <c r="A7" s="1">
        <v>100</v>
      </c>
      <c r="B7" s="1">
        <f>1600/34</f>
        <v>47.058823529411768</v>
      </c>
      <c r="C7" s="1">
        <v>89</v>
      </c>
      <c r="D7">
        <v>22.58</v>
      </c>
      <c r="E7" s="1">
        <v>39.47</v>
      </c>
      <c r="F7">
        <v>20.5</v>
      </c>
      <c r="G7">
        <v>67</v>
      </c>
      <c r="H7">
        <v>66.66</v>
      </c>
      <c r="I7">
        <v>60</v>
      </c>
      <c r="J7">
        <v>50</v>
      </c>
      <c r="K7">
        <v>57.14</v>
      </c>
    </row>
    <row r="8" spans="1:13" x14ac:dyDescent="0.55000000000000004">
      <c r="A8" s="1">
        <v>300</v>
      </c>
      <c r="B8" s="1">
        <f>1200/25</f>
        <v>48</v>
      </c>
      <c r="C8" s="1">
        <v>80</v>
      </c>
      <c r="D8" s="1"/>
    </row>
    <row r="9" spans="1:13" x14ac:dyDescent="0.55000000000000004">
      <c r="A9" s="1">
        <v>500</v>
      </c>
      <c r="B9" s="1">
        <f>400/27</f>
        <v>14.814814814814815</v>
      </c>
      <c r="C9" s="1">
        <f>600/9</f>
        <v>66.666666666666671</v>
      </c>
      <c r="D9" s="1"/>
    </row>
    <row r="10" spans="1:13" x14ac:dyDescent="0.55000000000000004">
      <c r="A10" s="1">
        <v>1000</v>
      </c>
      <c r="B10" s="1">
        <v>10</v>
      </c>
      <c r="C10">
        <f>200/5</f>
        <v>40</v>
      </c>
      <c r="D10" s="1"/>
    </row>
    <row r="11" spans="1:13" x14ac:dyDescent="0.55000000000000004">
      <c r="A11" s="1"/>
      <c r="B11" s="1"/>
      <c r="C11" s="1"/>
      <c r="D11" s="1"/>
    </row>
    <row r="15" spans="1:13" x14ac:dyDescent="0.55000000000000004">
      <c r="B15">
        <v>0</v>
      </c>
      <c r="C15">
        <v>0</v>
      </c>
      <c r="D15">
        <v>0</v>
      </c>
      <c r="E15">
        <v>0</v>
      </c>
      <c r="F15">
        <v>50</v>
      </c>
      <c r="G15">
        <v>50</v>
      </c>
      <c r="H15">
        <v>50</v>
      </c>
      <c r="I15">
        <v>50</v>
      </c>
      <c r="J15">
        <v>100</v>
      </c>
      <c r="K15">
        <v>100</v>
      </c>
      <c r="L15">
        <v>100</v>
      </c>
      <c r="M15">
        <v>100</v>
      </c>
    </row>
    <row r="16" spans="1:13" x14ac:dyDescent="0.55000000000000004">
      <c r="B16" t="s">
        <v>516</v>
      </c>
      <c r="C16" t="s">
        <v>3</v>
      </c>
      <c r="D16" t="s">
        <v>515</v>
      </c>
      <c r="E16" t="s">
        <v>263</v>
      </c>
      <c r="F16" t="s">
        <v>516</v>
      </c>
      <c r="G16" t="s">
        <v>3</v>
      </c>
      <c r="H16" t="s">
        <v>515</v>
      </c>
      <c r="I16" t="s">
        <v>263</v>
      </c>
      <c r="J16" t="s">
        <v>516</v>
      </c>
      <c r="K16" t="s">
        <v>3</v>
      </c>
      <c r="L16" t="s">
        <v>515</v>
      </c>
      <c r="M16" t="s">
        <v>263</v>
      </c>
    </row>
    <row r="17" spans="2:13" x14ac:dyDescent="0.55000000000000004">
      <c r="B17">
        <v>80</v>
      </c>
      <c r="C17">
        <v>40</v>
      </c>
      <c r="D17">
        <v>100</v>
      </c>
      <c r="E17">
        <v>15.7</v>
      </c>
      <c r="F17">
        <v>44.44</v>
      </c>
      <c r="G17">
        <v>25.7</v>
      </c>
      <c r="H17">
        <v>80</v>
      </c>
      <c r="I17">
        <v>30.3</v>
      </c>
      <c r="J17">
        <v>39.47</v>
      </c>
      <c r="K17">
        <v>22.58</v>
      </c>
      <c r="L17">
        <v>67</v>
      </c>
      <c r="M17">
        <v>20.5</v>
      </c>
    </row>
    <row r="19" spans="2:13" x14ac:dyDescent="0.55000000000000004">
      <c r="D19" t="s">
        <v>517</v>
      </c>
      <c r="E19" t="s">
        <v>514</v>
      </c>
      <c r="F19" t="s">
        <v>3</v>
      </c>
      <c r="G19" t="s">
        <v>4</v>
      </c>
      <c r="H19" t="s">
        <v>263</v>
      </c>
      <c r="I19" t="s">
        <v>514</v>
      </c>
      <c r="J19" t="s">
        <v>3</v>
      </c>
      <c r="K19" t="s">
        <v>4</v>
      </c>
      <c r="L19" t="s">
        <v>263</v>
      </c>
    </row>
    <row r="20" spans="2:13" x14ac:dyDescent="0.55000000000000004">
      <c r="D20" t="s">
        <v>518</v>
      </c>
      <c r="E20">
        <v>80</v>
      </c>
      <c r="F20">
        <v>40</v>
      </c>
      <c r="G20">
        <v>100</v>
      </c>
      <c r="H20">
        <v>15.7</v>
      </c>
      <c r="I20">
        <v>69.23</v>
      </c>
      <c r="J20">
        <v>82.35</v>
      </c>
      <c r="K20">
        <v>90</v>
      </c>
      <c r="L20">
        <v>61.54</v>
      </c>
    </row>
    <row r="21" spans="2:13" x14ac:dyDescent="0.55000000000000004">
      <c r="D21" t="s">
        <v>519</v>
      </c>
      <c r="E21">
        <v>44.44</v>
      </c>
      <c r="F21">
        <v>25.7</v>
      </c>
      <c r="G21">
        <v>80</v>
      </c>
      <c r="H21">
        <v>30.3</v>
      </c>
      <c r="I21">
        <v>66.66</v>
      </c>
      <c r="J21">
        <v>33.33</v>
      </c>
      <c r="K21">
        <v>90.91</v>
      </c>
      <c r="L21">
        <v>76.92</v>
      </c>
    </row>
    <row r="22" spans="2:13" x14ac:dyDescent="0.55000000000000004">
      <c r="D22" t="s">
        <v>520</v>
      </c>
      <c r="E22">
        <v>39.47</v>
      </c>
      <c r="F22">
        <v>22.58</v>
      </c>
      <c r="G22">
        <v>67</v>
      </c>
      <c r="H22">
        <v>20.5</v>
      </c>
      <c r="I22">
        <v>60</v>
      </c>
      <c r="J22">
        <v>66.66</v>
      </c>
      <c r="K22">
        <v>57.41</v>
      </c>
      <c r="L22">
        <v>50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topLeftCell="A2" workbookViewId="0">
      <selection activeCell="C5" sqref="C5:C8"/>
    </sheetView>
  </sheetViews>
  <sheetFormatPr defaultRowHeight="14.4" x14ac:dyDescent="0.55000000000000004"/>
  <sheetData>
    <row r="1" spans="1:14" x14ac:dyDescent="0.55000000000000004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55000000000000004">
      <c r="A2" s="1" t="s">
        <v>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55000000000000004">
      <c r="A4" s="1" t="s">
        <v>0</v>
      </c>
      <c r="C4" s="1" t="s">
        <v>186</v>
      </c>
      <c r="G4" t="s">
        <v>187</v>
      </c>
    </row>
    <row r="5" spans="1:14" x14ac:dyDescent="0.55000000000000004">
      <c r="A5">
        <v>0</v>
      </c>
      <c r="C5">
        <f>200/5</f>
        <v>40</v>
      </c>
      <c r="G5">
        <v>80</v>
      </c>
    </row>
    <row r="6" spans="1:14" x14ac:dyDescent="0.55000000000000004">
      <c r="A6">
        <v>50</v>
      </c>
      <c r="C6">
        <v>25.7</v>
      </c>
      <c r="G6">
        <v>44.44</v>
      </c>
    </row>
    <row r="7" spans="1:14" x14ac:dyDescent="0.55000000000000004">
      <c r="A7">
        <v>100</v>
      </c>
      <c r="C7">
        <v>22.58</v>
      </c>
      <c r="G7">
        <v>39.47</v>
      </c>
    </row>
    <row r="8" spans="1:14" x14ac:dyDescent="0.55000000000000004">
      <c r="A8">
        <v>200</v>
      </c>
      <c r="C8">
        <f>100/5</f>
        <v>20</v>
      </c>
    </row>
    <row r="11" spans="1:14" x14ac:dyDescent="0.55000000000000004">
      <c r="A11" t="s">
        <v>188</v>
      </c>
      <c r="G11" t="s">
        <v>189</v>
      </c>
    </row>
    <row r="12" spans="1:14" x14ac:dyDescent="0.55000000000000004">
      <c r="A12" s="19" t="s">
        <v>190</v>
      </c>
      <c r="B12" t="s">
        <v>191</v>
      </c>
      <c r="G12" t="s">
        <v>192</v>
      </c>
      <c r="I12" t="s">
        <v>193</v>
      </c>
    </row>
    <row r="13" spans="1:14" x14ac:dyDescent="0.55000000000000004">
      <c r="A13" t="s">
        <v>194</v>
      </c>
      <c r="B13" t="s">
        <v>195</v>
      </c>
      <c r="G13" t="s">
        <v>196</v>
      </c>
      <c r="I13" t="s">
        <v>197</v>
      </c>
    </row>
    <row r="14" spans="1:14" x14ac:dyDescent="0.55000000000000004">
      <c r="A14" t="s">
        <v>198</v>
      </c>
      <c r="B14" t="s">
        <v>199</v>
      </c>
      <c r="G14" t="s">
        <v>200</v>
      </c>
      <c r="I14" t="s">
        <v>201</v>
      </c>
    </row>
    <row r="15" spans="1:14" x14ac:dyDescent="0.55000000000000004">
      <c r="A15" t="s">
        <v>202</v>
      </c>
      <c r="B15" t="s">
        <v>203</v>
      </c>
    </row>
    <row r="18" spans="1:7" x14ac:dyDescent="0.55000000000000004">
      <c r="A18" t="s">
        <v>333</v>
      </c>
    </row>
    <row r="20" spans="1:7" x14ac:dyDescent="0.55000000000000004">
      <c r="A20" s="1" t="s">
        <v>0</v>
      </c>
      <c r="C20" s="1" t="s">
        <v>186</v>
      </c>
      <c r="G20" t="s">
        <v>334</v>
      </c>
    </row>
    <row r="21" spans="1:7" x14ac:dyDescent="0.55000000000000004">
      <c r="A21">
        <v>0</v>
      </c>
      <c r="C21">
        <v>0.157</v>
      </c>
      <c r="G21">
        <v>1</v>
      </c>
    </row>
    <row r="22" spans="1:7" x14ac:dyDescent="0.55000000000000004">
      <c r="A22">
        <v>50</v>
      </c>
      <c r="C22">
        <v>0.30299999999999999</v>
      </c>
      <c r="G22">
        <v>0.8</v>
      </c>
    </row>
    <row r="23" spans="1:7" x14ac:dyDescent="0.55000000000000004">
      <c r="A23">
        <v>100</v>
      </c>
      <c r="C23">
        <v>0.20499999999999999</v>
      </c>
      <c r="G23">
        <v>0.67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"/>
  <sheetViews>
    <sheetView workbookViewId="0">
      <selection activeCell="D25" sqref="D25"/>
    </sheetView>
  </sheetViews>
  <sheetFormatPr defaultRowHeight="14.4" x14ac:dyDescent="0.55000000000000004"/>
  <sheetData>
    <row r="1" spans="1:18" x14ac:dyDescent="0.55000000000000004">
      <c r="A1" t="s">
        <v>212</v>
      </c>
    </row>
    <row r="2" spans="1:18" ht="14.7" thickBot="1" x14ac:dyDescent="0.6">
      <c r="L2" t="s">
        <v>226</v>
      </c>
    </row>
    <row r="3" spans="1:18" x14ac:dyDescent="0.55000000000000004">
      <c r="A3" s="22"/>
      <c r="B3" s="22" t="s">
        <v>213</v>
      </c>
      <c r="C3" s="22" t="s">
        <v>214</v>
      </c>
    </row>
    <row r="4" spans="1:18" ht="14.7" thickBot="1" x14ac:dyDescent="0.6">
      <c r="A4" s="20" t="s">
        <v>215</v>
      </c>
      <c r="B4" s="20">
        <v>29.426666666666666</v>
      </c>
      <c r="C4" s="20">
        <v>43.191666666666663</v>
      </c>
      <c r="L4" t="s">
        <v>227</v>
      </c>
    </row>
    <row r="5" spans="1:18" x14ac:dyDescent="0.55000000000000004">
      <c r="A5" s="20" t="s">
        <v>216</v>
      </c>
      <c r="B5" s="20">
        <v>86.280133333333197</v>
      </c>
      <c r="C5" s="20">
        <v>56.410808333333534</v>
      </c>
      <c r="G5" s="1">
        <v>40</v>
      </c>
      <c r="H5" s="1">
        <v>50</v>
      </c>
      <c r="L5" s="22" t="s">
        <v>228</v>
      </c>
      <c r="M5" s="22" t="s">
        <v>229</v>
      </c>
      <c r="N5" s="22" t="s">
        <v>230</v>
      </c>
      <c r="O5" s="22" t="s">
        <v>231</v>
      </c>
      <c r="P5" s="22" t="s">
        <v>216</v>
      </c>
    </row>
    <row r="6" spans="1:18" x14ac:dyDescent="0.55000000000000004">
      <c r="A6" s="20" t="s">
        <v>217</v>
      </c>
      <c r="B6" s="20">
        <v>3</v>
      </c>
      <c r="C6" s="20">
        <v>3</v>
      </c>
      <c r="G6" s="1">
        <v>25.7</v>
      </c>
      <c r="H6" s="1">
        <v>44.44</v>
      </c>
      <c r="L6" s="20" t="s">
        <v>232</v>
      </c>
      <c r="M6" s="20">
        <v>3</v>
      </c>
      <c r="N6" s="20">
        <v>88.28</v>
      </c>
      <c r="O6" s="20">
        <v>29.426666666666666</v>
      </c>
      <c r="P6" s="20">
        <v>86.280133333333197</v>
      </c>
    </row>
    <row r="7" spans="1:18" ht="14.7" thickBot="1" x14ac:dyDescent="0.6">
      <c r="A7" s="20" t="s">
        <v>218</v>
      </c>
      <c r="B7" s="20">
        <v>71.345470833333366</v>
      </c>
      <c r="C7" s="20"/>
      <c r="G7" s="1">
        <v>22.58</v>
      </c>
      <c r="H7" s="1">
        <v>35.134999999999998</v>
      </c>
      <c r="L7" s="21" t="s">
        <v>233</v>
      </c>
      <c r="M7" s="21">
        <v>3</v>
      </c>
      <c r="N7" s="21">
        <v>129.57499999999999</v>
      </c>
      <c r="O7" s="21">
        <v>43.191666666666663</v>
      </c>
      <c r="P7" s="21">
        <v>56.410808333333534</v>
      </c>
    </row>
    <row r="8" spans="1:18" x14ac:dyDescent="0.55000000000000004">
      <c r="A8" s="20" t="s">
        <v>219</v>
      </c>
      <c r="B8" s="20">
        <v>0</v>
      </c>
      <c r="C8" s="20"/>
    </row>
    <row r="9" spans="1:18" x14ac:dyDescent="0.55000000000000004">
      <c r="A9" s="20" t="s">
        <v>220</v>
      </c>
      <c r="B9" s="20">
        <v>4</v>
      </c>
      <c r="C9" s="20"/>
    </row>
    <row r="10" spans="1:18" ht="14.7" thickBot="1" x14ac:dyDescent="0.6">
      <c r="A10" s="20" t="s">
        <v>221</v>
      </c>
      <c r="B10" s="20">
        <v>-1.9958993699752661</v>
      </c>
      <c r="C10" s="20"/>
      <c r="L10" t="s">
        <v>234</v>
      </c>
    </row>
    <row r="11" spans="1:18" x14ac:dyDescent="0.55000000000000004">
      <c r="A11" s="20" t="s">
        <v>222</v>
      </c>
      <c r="B11" s="20">
        <v>5.8330795570818605E-2</v>
      </c>
      <c r="C11" s="20"/>
      <c r="L11" s="22" t="s">
        <v>235</v>
      </c>
      <c r="M11" s="22" t="s">
        <v>236</v>
      </c>
      <c r="N11" s="22" t="s">
        <v>220</v>
      </c>
      <c r="O11" s="22" t="s">
        <v>237</v>
      </c>
      <c r="P11" s="22" t="s">
        <v>238</v>
      </c>
      <c r="Q11" s="22" t="s">
        <v>239</v>
      </c>
      <c r="R11" s="22" t="s">
        <v>240</v>
      </c>
    </row>
    <row r="12" spans="1:18" x14ac:dyDescent="0.55000000000000004">
      <c r="A12" s="20" t="s">
        <v>223</v>
      </c>
      <c r="B12" s="20">
        <v>2.1318467863266499</v>
      </c>
      <c r="C12" s="20"/>
      <c r="L12" s="20" t="s">
        <v>241</v>
      </c>
      <c r="M12" s="20">
        <v>284.21283749999992</v>
      </c>
      <c r="N12" s="20">
        <v>1</v>
      </c>
      <c r="O12" s="20">
        <v>284.21283749999992</v>
      </c>
      <c r="P12" s="20">
        <v>3.9836142950676656</v>
      </c>
      <c r="Q12" s="20">
        <v>0.11666159114163714</v>
      </c>
      <c r="R12" s="20">
        <v>7.708647422176786</v>
      </c>
    </row>
    <row r="13" spans="1:18" x14ac:dyDescent="0.55000000000000004">
      <c r="A13" s="20" t="s">
        <v>224</v>
      </c>
      <c r="B13" s="20">
        <v>0.11666159114163721</v>
      </c>
      <c r="C13" s="20"/>
      <c r="L13" s="20" t="s">
        <v>242</v>
      </c>
      <c r="M13" s="20">
        <v>285.38188333333341</v>
      </c>
      <c r="N13" s="20">
        <v>4</v>
      </c>
      <c r="O13" s="20">
        <v>71.345470833333351</v>
      </c>
      <c r="P13" s="20"/>
      <c r="Q13" s="20"/>
      <c r="R13" s="20"/>
    </row>
    <row r="14" spans="1:18" ht="14.7" thickBot="1" x14ac:dyDescent="0.6">
      <c r="A14" s="21" t="s">
        <v>225</v>
      </c>
      <c r="B14" s="21">
        <v>2.7764451051977934</v>
      </c>
      <c r="C14" s="21"/>
      <c r="L14" s="20"/>
      <c r="M14" s="20"/>
      <c r="N14" s="20"/>
      <c r="O14" s="20"/>
      <c r="P14" s="20"/>
      <c r="Q14" s="20"/>
      <c r="R14" s="20"/>
    </row>
    <row r="15" spans="1:18" ht="14.7" thickBot="1" x14ac:dyDescent="0.6">
      <c r="L15" s="21" t="s">
        <v>243</v>
      </c>
      <c r="M15" s="21">
        <v>569.59472083333333</v>
      </c>
      <c r="N15" s="21">
        <v>5</v>
      </c>
      <c r="O15" s="21"/>
      <c r="P15" s="21"/>
      <c r="Q15" s="21"/>
      <c r="R15" s="21"/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2"/>
  <sheetViews>
    <sheetView workbookViewId="0">
      <selection activeCell="B7" sqref="B7"/>
    </sheetView>
  </sheetViews>
  <sheetFormatPr defaultRowHeight="14.4" x14ac:dyDescent="0.55000000000000004"/>
  <cols>
    <col min="3" max="3" width="12.68359375" customWidth="1"/>
    <col min="4" max="4" width="12.83984375" customWidth="1"/>
    <col min="6" max="6" width="15.578125" customWidth="1"/>
    <col min="7" max="7" width="12.578125" customWidth="1"/>
  </cols>
  <sheetData>
    <row r="1" spans="1:10" x14ac:dyDescent="0.55000000000000004">
      <c r="A1" s="1" t="s">
        <v>204</v>
      </c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J1" s="1" t="s">
        <v>529</v>
      </c>
    </row>
    <row r="2" spans="1:10" x14ac:dyDescent="0.55000000000000004">
      <c r="A2" s="1">
        <v>171</v>
      </c>
      <c r="B2" s="1">
        <v>36</v>
      </c>
      <c r="C2" s="1" t="s">
        <v>27</v>
      </c>
      <c r="D2" s="1" t="s">
        <v>211</v>
      </c>
      <c r="E2" s="14">
        <v>0</v>
      </c>
      <c r="F2" s="1" t="s">
        <v>66</v>
      </c>
    </row>
    <row r="3" spans="1:10" x14ac:dyDescent="0.55000000000000004">
      <c r="A3" s="1">
        <v>61</v>
      </c>
      <c r="B3" s="1">
        <v>10</v>
      </c>
      <c r="C3" s="1" t="s">
        <v>32</v>
      </c>
      <c r="D3" s="1" t="s">
        <v>211</v>
      </c>
      <c r="E3" s="14">
        <v>0</v>
      </c>
      <c r="F3" s="1" t="s">
        <v>37</v>
      </c>
      <c r="G3" s="1"/>
    </row>
    <row r="4" spans="1:10" x14ac:dyDescent="0.55000000000000004">
      <c r="A4" s="1">
        <v>175</v>
      </c>
      <c r="B4">
        <v>37</v>
      </c>
      <c r="C4" s="1" t="s">
        <v>27</v>
      </c>
      <c r="D4" s="1" t="s">
        <v>211</v>
      </c>
      <c r="E4" s="14">
        <v>0</v>
      </c>
      <c r="F4" s="1" t="s">
        <v>372</v>
      </c>
    </row>
    <row r="5" spans="1:10" x14ac:dyDescent="0.55000000000000004">
      <c r="A5" s="1">
        <v>132</v>
      </c>
      <c r="B5" s="1">
        <v>23</v>
      </c>
      <c r="C5" s="1" t="s">
        <v>95</v>
      </c>
      <c r="D5" s="1" t="s">
        <v>211</v>
      </c>
      <c r="E5" s="14">
        <v>0</v>
      </c>
      <c r="F5" s="1" t="s">
        <v>51</v>
      </c>
      <c r="G5">
        <f t="shared" ref="G5:G20" si="0">16/20</f>
        <v>0.8</v>
      </c>
    </row>
    <row r="6" spans="1:10" x14ac:dyDescent="0.55000000000000004">
      <c r="A6" s="1">
        <v>161</v>
      </c>
      <c r="B6" s="1">
        <v>34</v>
      </c>
      <c r="C6" s="1" t="s">
        <v>32</v>
      </c>
      <c r="D6" s="1" t="s">
        <v>211</v>
      </c>
      <c r="E6" s="14">
        <v>0</v>
      </c>
      <c r="F6" s="1" t="s">
        <v>51</v>
      </c>
      <c r="G6">
        <f t="shared" si="0"/>
        <v>0.8</v>
      </c>
    </row>
    <row r="7" spans="1:10" x14ac:dyDescent="0.55000000000000004">
      <c r="A7" s="1">
        <v>162</v>
      </c>
      <c r="B7" s="1">
        <v>34</v>
      </c>
      <c r="C7" s="1" t="s">
        <v>32</v>
      </c>
      <c r="D7" s="1" t="s">
        <v>211</v>
      </c>
      <c r="E7" s="14">
        <v>0</v>
      </c>
      <c r="F7" s="1" t="s">
        <v>51</v>
      </c>
      <c r="G7">
        <f t="shared" si="0"/>
        <v>0.8</v>
      </c>
    </row>
    <row r="8" spans="1:10" x14ac:dyDescent="0.55000000000000004">
      <c r="A8" s="1">
        <v>163</v>
      </c>
      <c r="B8" s="1">
        <v>34</v>
      </c>
      <c r="C8" s="1" t="s">
        <v>27</v>
      </c>
      <c r="D8" s="1" t="s">
        <v>211</v>
      </c>
      <c r="E8" s="14">
        <v>0</v>
      </c>
      <c r="F8" s="1" t="s">
        <v>51</v>
      </c>
      <c r="G8">
        <f t="shared" si="0"/>
        <v>0.8</v>
      </c>
    </row>
    <row r="9" spans="1:10" x14ac:dyDescent="0.55000000000000004">
      <c r="A9" s="1">
        <v>164</v>
      </c>
      <c r="B9">
        <v>35</v>
      </c>
      <c r="C9" s="1" t="s">
        <v>27</v>
      </c>
      <c r="D9" s="1" t="s">
        <v>211</v>
      </c>
      <c r="E9" s="14">
        <v>0</v>
      </c>
      <c r="F9" s="1" t="s">
        <v>51</v>
      </c>
      <c r="G9">
        <f t="shared" si="0"/>
        <v>0.8</v>
      </c>
    </row>
    <row r="10" spans="1:10" x14ac:dyDescent="0.55000000000000004">
      <c r="A10" s="1">
        <v>165</v>
      </c>
      <c r="B10" s="1">
        <v>35</v>
      </c>
      <c r="C10" s="1" t="s">
        <v>27</v>
      </c>
      <c r="D10" s="1" t="s">
        <v>211</v>
      </c>
      <c r="E10" s="14">
        <v>0</v>
      </c>
      <c r="F10" s="1" t="s">
        <v>51</v>
      </c>
      <c r="G10">
        <f t="shared" si="0"/>
        <v>0.8</v>
      </c>
    </row>
    <row r="11" spans="1:10" x14ac:dyDescent="0.55000000000000004">
      <c r="A11" s="1">
        <v>166</v>
      </c>
      <c r="B11" s="1">
        <v>35</v>
      </c>
      <c r="C11" s="1" t="s">
        <v>27</v>
      </c>
      <c r="D11" s="1" t="s">
        <v>211</v>
      </c>
      <c r="E11" s="14">
        <v>0</v>
      </c>
      <c r="F11" s="1" t="s">
        <v>51</v>
      </c>
      <c r="G11">
        <f t="shared" si="0"/>
        <v>0.8</v>
      </c>
    </row>
    <row r="12" spans="1:10" x14ac:dyDescent="0.55000000000000004">
      <c r="A12" s="1">
        <v>168</v>
      </c>
      <c r="B12" s="1">
        <v>36</v>
      </c>
      <c r="C12" s="1" t="s">
        <v>32</v>
      </c>
      <c r="D12" s="1" t="s">
        <v>211</v>
      </c>
      <c r="E12" s="14">
        <v>0</v>
      </c>
      <c r="F12" s="1" t="s">
        <v>51</v>
      </c>
      <c r="G12">
        <f t="shared" si="0"/>
        <v>0.8</v>
      </c>
    </row>
    <row r="13" spans="1:10" x14ac:dyDescent="0.55000000000000004">
      <c r="A13" s="1">
        <v>169</v>
      </c>
      <c r="B13" s="1">
        <v>36</v>
      </c>
      <c r="C13" s="1" t="s">
        <v>32</v>
      </c>
      <c r="D13" s="1" t="s">
        <v>211</v>
      </c>
      <c r="E13" s="14">
        <v>0</v>
      </c>
      <c r="F13" s="1" t="s">
        <v>51</v>
      </c>
      <c r="G13">
        <f t="shared" si="0"/>
        <v>0.8</v>
      </c>
    </row>
    <row r="14" spans="1:10" x14ac:dyDescent="0.55000000000000004">
      <c r="A14" s="1">
        <v>170</v>
      </c>
      <c r="B14" s="1">
        <v>36</v>
      </c>
      <c r="C14" s="1" t="s">
        <v>32</v>
      </c>
      <c r="D14" s="1" t="s">
        <v>211</v>
      </c>
      <c r="E14" s="14">
        <v>0</v>
      </c>
      <c r="F14" s="1" t="s">
        <v>51</v>
      </c>
      <c r="G14">
        <f t="shared" si="0"/>
        <v>0.8</v>
      </c>
    </row>
    <row r="15" spans="1:10" x14ac:dyDescent="0.55000000000000004">
      <c r="A15" s="1">
        <v>172</v>
      </c>
      <c r="B15">
        <v>37</v>
      </c>
      <c r="C15" s="1" t="s">
        <v>27</v>
      </c>
      <c r="D15" s="1" t="s">
        <v>211</v>
      </c>
      <c r="E15" s="14">
        <v>0</v>
      </c>
      <c r="F15" s="1" t="s">
        <v>51</v>
      </c>
      <c r="G15">
        <f t="shared" si="0"/>
        <v>0.8</v>
      </c>
    </row>
    <row r="16" spans="1:10" x14ac:dyDescent="0.55000000000000004">
      <c r="A16" s="1">
        <v>173</v>
      </c>
      <c r="B16">
        <v>37</v>
      </c>
      <c r="C16" s="1" t="s">
        <v>27</v>
      </c>
      <c r="D16" s="1" t="s">
        <v>211</v>
      </c>
      <c r="E16" s="14">
        <v>0</v>
      </c>
      <c r="F16" s="1" t="s">
        <v>51</v>
      </c>
      <c r="G16">
        <f t="shared" si="0"/>
        <v>0.8</v>
      </c>
    </row>
    <row r="17" spans="1:7" x14ac:dyDescent="0.55000000000000004">
      <c r="A17" s="1">
        <v>174</v>
      </c>
      <c r="B17">
        <v>37</v>
      </c>
      <c r="C17" s="1" t="s">
        <v>27</v>
      </c>
      <c r="D17" s="1" t="s">
        <v>211</v>
      </c>
      <c r="E17" s="14">
        <v>0</v>
      </c>
      <c r="F17" s="1" t="s">
        <v>51</v>
      </c>
      <c r="G17">
        <f t="shared" si="0"/>
        <v>0.8</v>
      </c>
    </row>
    <row r="18" spans="1:7" x14ac:dyDescent="0.55000000000000004">
      <c r="A18" s="1">
        <v>176</v>
      </c>
      <c r="B18">
        <v>38</v>
      </c>
      <c r="C18" s="1" t="s">
        <v>27</v>
      </c>
      <c r="D18" s="1" t="s">
        <v>211</v>
      </c>
      <c r="E18" s="14">
        <v>0</v>
      </c>
      <c r="F18" s="1" t="s">
        <v>51</v>
      </c>
      <c r="G18">
        <f t="shared" si="0"/>
        <v>0.8</v>
      </c>
    </row>
    <row r="19" spans="1:7" x14ac:dyDescent="0.55000000000000004">
      <c r="A19" s="1">
        <v>177</v>
      </c>
      <c r="B19">
        <v>38</v>
      </c>
      <c r="C19" s="1" t="s">
        <v>27</v>
      </c>
      <c r="D19" s="1" t="s">
        <v>211</v>
      </c>
      <c r="E19" s="14">
        <v>0</v>
      </c>
      <c r="F19" s="1" t="s">
        <v>51</v>
      </c>
      <c r="G19">
        <f t="shared" si="0"/>
        <v>0.8</v>
      </c>
    </row>
    <row r="20" spans="1:7" x14ac:dyDescent="0.55000000000000004">
      <c r="A20" s="1">
        <v>178</v>
      </c>
      <c r="B20">
        <v>38</v>
      </c>
      <c r="C20" s="1" t="s">
        <v>27</v>
      </c>
      <c r="D20" s="1" t="s">
        <v>211</v>
      </c>
      <c r="E20" s="14">
        <v>0</v>
      </c>
      <c r="F20" s="1" t="s">
        <v>51</v>
      </c>
      <c r="G20">
        <f t="shared" si="0"/>
        <v>0.8</v>
      </c>
    </row>
    <row r="21" spans="1:7" x14ac:dyDescent="0.55000000000000004">
      <c r="A21" s="1">
        <v>167</v>
      </c>
      <c r="B21" s="1">
        <v>35</v>
      </c>
      <c r="C21" s="1" t="s">
        <v>27</v>
      </c>
      <c r="D21" s="1" t="s">
        <v>211</v>
      </c>
      <c r="E21" s="14">
        <v>0</v>
      </c>
      <c r="F21" s="1" t="s">
        <v>252</v>
      </c>
    </row>
    <row r="22" spans="1:7" x14ac:dyDescent="0.55000000000000004">
      <c r="A22" s="1">
        <v>21</v>
      </c>
      <c r="B22" s="1">
        <v>4</v>
      </c>
      <c r="C22" s="1" t="s">
        <v>27</v>
      </c>
      <c r="D22" s="1" t="s">
        <v>211</v>
      </c>
      <c r="E22" s="14">
        <v>50</v>
      </c>
      <c r="F22" s="1" t="s">
        <v>37</v>
      </c>
      <c r="G22" s="1"/>
    </row>
    <row r="23" spans="1:7" x14ac:dyDescent="0.55000000000000004">
      <c r="A23" s="1">
        <v>37</v>
      </c>
      <c r="B23" s="1">
        <v>7</v>
      </c>
      <c r="C23" s="1" t="s">
        <v>32</v>
      </c>
      <c r="D23" s="1" t="s">
        <v>211</v>
      </c>
      <c r="E23" s="1">
        <v>50</v>
      </c>
      <c r="F23" s="1" t="s">
        <v>37</v>
      </c>
      <c r="G23" s="1"/>
    </row>
    <row r="24" spans="1:7" x14ac:dyDescent="0.55000000000000004">
      <c r="A24" s="1">
        <v>44</v>
      </c>
      <c r="B24" s="1">
        <v>8</v>
      </c>
      <c r="C24" s="1" t="s">
        <v>32</v>
      </c>
      <c r="D24" s="1" t="s">
        <v>211</v>
      </c>
      <c r="E24" s="1">
        <v>50</v>
      </c>
      <c r="F24" s="1" t="s">
        <v>37</v>
      </c>
      <c r="G24" s="1"/>
    </row>
    <row r="25" spans="1:7" x14ac:dyDescent="0.55000000000000004">
      <c r="A25" s="1">
        <v>45</v>
      </c>
      <c r="B25" s="1">
        <v>8</v>
      </c>
      <c r="C25" s="1" t="s">
        <v>27</v>
      </c>
      <c r="D25" s="1" t="s">
        <v>211</v>
      </c>
      <c r="E25" s="1">
        <v>50</v>
      </c>
      <c r="F25" s="1" t="s">
        <v>37</v>
      </c>
      <c r="G25" s="1"/>
    </row>
    <row r="26" spans="1:7" x14ac:dyDescent="0.55000000000000004">
      <c r="A26" s="1">
        <v>123</v>
      </c>
      <c r="B26" s="1">
        <v>21</v>
      </c>
      <c r="C26" s="1" t="s">
        <v>27</v>
      </c>
      <c r="D26" s="1" t="s">
        <v>211</v>
      </c>
      <c r="E26">
        <v>50</v>
      </c>
      <c r="F26" s="1" t="s">
        <v>91</v>
      </c>
    </row>
    <row r="27" spans="1:7" x14ac:dyDescent="0.55000000000000004">
      <c r="A27" s="1">
        <v>17</v>
      </c>
      <c r="B27" s="1">
        <v>4</v>
      </c>
      <c r="C27" s="1" t="s">
        <v>27</v>
      </c>
      <c r="D27" s="1" t="s">
        <v>211</v>
      </c>
      <c r="E27" s="14">
        <v>50</v>
      </c>
      <c r="F27" s="1" t="s">
        <v>51</v>
      </c>
      <c r="G27" s="1">
        <f>4/9</f>
        <v>0.44444444444444442</v>
      </c>
    </row>
    <row r="28" spans="1:7" x14ac:dyDescent="0.55000000000000004">
      <c r="A28" s="1">
        <v>18</v>
      </c>
      <c r="B28" s="1">
        <v>4</v>
      </c>
      <c r="C28" s="1" t="s">
        <v>27</v>
      </c>
      <c r="D28" s="1" t="s">
        <v>211</v>
      </c>
      <c r="E28" s="14">
        <v>50</v>
      </c>
      <c r="F28" s="1" t="s">
        <v>51</v>
      </c>
      <c r="G28" s="1">
        <f>4/9</f>
        <v>0.44444444444444442</v>
      </c>
    </row>
    <row r="29" spans="1:7" x14ac:dyDescent="0.55000000000000004">
      <c r="A29" s="1">
        <v>38</v>
      </c>
      <c r="B29" s="1">
        <v>7</v>
      </c>
      <c r="C29" s="1" t="s">
        <v>32</v>
      </c>
      <c r="D29" s="1" t="s">
        <v>211</v>
      </c>
      <c r="E29" s="1">
        <v>50</v>
      </c>
      <c r="F29" s="1" t="s">
        <v>51</v>
      </c>
      <c r="G29" s="1">
        <f>4/9</f>
        <v>0.44444444444444442</v>
      </c>
    </row>
    <row r="30" spans="1:7" x14ac:dyDescent="0.55000000000000004">
      <c r="A30" s="1">
        <v>46</v>
      </c>
      <c r="B30" s="1">
        <v>8</v>
      </c>
      <c r="C30" s="1" t="s">
        <v>27</v>
      </c>
      <c r="D30" s="1" t="s">
        <v>211</v>
      </c>
      <c r="E30" s="1">
        <v>50</v>
      </c>
      <c r="F30" s="1" t="s">
        <v>51</v>
      </c>
      <c r="G30" s="1">
        <f>4/9</f>
        <v>0.44444444444444442</v>
      </c>
    </row>
    <row r="31" spans="1:7" x14ac:dyDescent="0.55000000000000004">
      <c r="A31" s="1">
        <v>160</v>
      </c>
      <c r="B31" s="1">
        <v>34</v>
      </c>
      <c r="C31" s="1" t="s">
        <v>27</v>
      </c>
      <c r="D31" s="1" t="s">
        <v>211</v>
      </c>
      <c r="E31" s="14">
        <v>50</v>
      </c>
      <c r="F31" s="1" t="s">
        <v>51</v>
      </c>
    </row>
    <row r="32" spans="1:7" x14ac:dyDescent="0.55000000000000004">
      <c r="A32" s="1">
        <v>179</v>
      </c>
      <c r="B32">
        <v>38</v>
      </c>
      <c r="C32" s="1" t="s">
        <v>32</v>
      </c>
      <c r="D32" s="1" t="s">
        <v>211</v>
      </c>
      <c r="E32" s="1">
        <v>50</v>
      </c>
      <c r="F32" s="1" t="s">
        <v>51</v>
      </c>
    </row>
    <row r="33" spans="1:7" x14ac:dyDescent="0.55000000000000004">
      <c r="A33" s="1">
        <v>20</v>
      </c>
      <c r="B33" s="1">
        <v>4</v>
      </c>
      <c r="C33" s="1" t="s">
        <v>32</v>
      </c>
      <c r="D33" s="1" t="s">
        <v>211</v>
      </c>
      <c r="E33" s="14">
        <v>100</v>
      </c>
      <c r="F33" s="1" t="s">
        <v>37</v>
      </c>
      <c r="G33" s="1"/>
    </row>
    <row r="34" spans="1:7" x14ac:dyDescent="0.55000000000000004">
      <c r="A34" s="1">
        <v>22</v>
      </c>
      <c r="B34" s="1">
        <v>4</v>
      </c>
      <c r="C34" s="1" t="s">
        <v>27</v>
      </c>
      <c r="D34" s="1" t="s">
        <v>211</v>
      </c>
      <c r="E34" s="1">
        <v>100</v>
      </c>
      <c r="F34" s="1" t="s">
        <v>37</v>
      </c>
      <c r="G34" s="1"/>
    </row>
    <row r="35" spans="1:7" x14ac:dyDescent="0.55000000000000004">
      <c r="A35" s="1">
        <v>39</v>
      </c>
      <c r="B35" s="1">
        <v>7</v>
      </c>
      <c r="C35" s="1" t="s">
        <v>32</v>
      </c>
      <c r="D35" s="1" t="s">
        <v>211</v>
      </c>
      <c r="E35" s="1">
        <v>100</v>
      </c>
      <c r="F35" s="1" t="s">
        <v>37</v>
      </c>
      <c r="G35" s="1"/>
    </row>
    <row r="36" spans="1:7" x14ac:dyDescent="0.55000000000000004">
      <c r="A36" s="1">
        <v>40</v>
      </c>
      <c r="B36" s="1">
        <v>7</v>
      </c>
      <c r="C36" s="1" t="s">
        <v>27</v>
      </c>
      <c r="D36" s="1" t="s">
        <v>211</v>
      </c>
      <c r="E36" s="1">
        <v>100</v>
      </c>
      <c r="F36" s="1" t="s">
        <v>37</v>
      </c>
      <c r="G36" s="1"/>
    </row>
    <row r="37" spans="1:7" x14ac:dyDescent="0.55000000000000004">
      <c r="A37" s="1">
        <v>42</v>
      </c>
      <c r="B37" s="1">
        <v>8</v>
      </c>
      <c r="C37" s="1" t="s">
        <v>27</v>
      </c>
      <c r="D37" s="1" t="s">
        <v>211</v>
      </c>
      <c r="E37" s="1">
        <v>100</v>
      </c>
      <c r="F37" s="1" t="s">
        <v>37</v>
      </c>
      <c r="G37" s="1"/>
    </row>
    <row r="38" spans="1:7" x14ac:dyDescent="0.55000000000000004">
      <c r="A38" s="1">
        <v>56</v>
      </c>
      <c r="B38" s="1">
        <v>10</v>
      </c>
      <c r="C38" s="1" t="s">
        <v>27</v>
      </c>
      <c r="D38" s="1" t="s">
        <v>211</v>
      </c>
      <c r="E38" s="1">
        <v>100</v>
      </c>
      <c r="F38" s="1" t="s">
        <v>37</v>
      </c>
      <c r="G38" s="1"/>
    </row>
    <row r="39" spans="1:7" x14ac:dyDescent="0.55000000000000004">
      <c r="A39" s="1">
        <v>57</v>
      </c>
      <c r="B39" s="1">
        <v>10</v>
      </c>
      <c r="C39" s="1" t="s">
        <v>27</v>
      </c>
      <c r="D39" s="1" t="s">
        <v>211</v>
      </c>
      <c r="E39" s="1">
        <v>100</v>
      </c>
      <c r="F39" s="1" t="s">
        <v>37</v>
      </c>
      <c r="G39" s="1"/>
    </row>
    <row r="40" spans="1:7" x14ac:dyDescent="0.55000000000000004">
      <c r="A40" s="1">
        <v>70</v>
      </c>
      <c r="B40" s="1">
        <v>12</v>
      </c>
      <c r="C40" s="1" t="s">
        <v>32</v>
      </c>
      <c r="D40" s="1" t="s">
        <v>211</v>
      </c>
      <c r="E40" s="1">
        <v>100</v>
      </c>
      <c r="F40" s="1" t="s">
        <v>37</v>
      </c>
      <c r="G40" s="1"/>
    </row>
    <row r="41" spans="1:7" x14ac:dyDescent="0.55000000000000004">
      <c r="A41" s="1">
        <v>71</v>
      </c>
      <c r="B41" s="1">
        <v>12</v>
      </c>
      <c r="C41" s="1" t="s">
        <v>32</v>
      </c>
      <c r="D41" s="1" t="s">
        <v>211</v>
      </c>
      <c r="E41" s="1">
        <v>100</v>
      </c>
      <c r="F41" s="1" t="s">
        <v>37</v>
      </c>
      <c r="G41" s="1"/>
    </row>
    <row r="42" spans="1:7" x14ac:dyDescent="0.55000000000000004">
      <c r="A42" s="1">
        <v>104</v>
      </c>
      <c r="B42" s="1">
        <v>18</v>
      </c>
      <c r="C42" s="1" t="s">
        <v>32</v>
      </c>
      <c r="D42" s="1" t="s">
        <v>211</v>
      </c>
      <c r="E42">
        <v>100</v>
      </c>
      <c r="F42" s="1" t="s">
        <v>37</v>
      </c>
    </row>
    <row r="43" spans="1:7" x14ac:dyDescent="0.55000000000000004">
      <c r="A43" s="1">
        <v>129</v>
      </c>
      <c r="B43" s="1">
        <v>23</v>
      </c>
      <c r="C43" s="1" t="s">
        <v>32</v>
      </c>
      <c r="D43" s="1" t="s">
        <v>211</v>
      </c>
      <c r="E43">
        <v>100</v>
      </c>
      <c r="F43" s="1" t="s">
        <v>37</v>
      </c>
    </row>
    <row r="44" spans="1:7" x14ac:dyDescent="0.55000000000000004">
      <c r="A44" s="1">
        <v>130</v>
      </c>
      <c r="B44" s="1">
        <v>23</v>
      </c>
      <c r="C44" s="1" t="s">
        <v>32</v>
      </c>
      <c r="D44" s="1" t="s">
        <v>211</v>
      </c>
      <c r="E44">
        <v>100</v>
      </c>
      <c r="F44" s="1" t="s">
        <v>37</v>
      </c>
    </row>
    <row r="45" spans="1:7" x14ac:dyDescent="0.55000000000000004">
      <c r="A45" s="1">
        <v>131</v>
      </c>
      <c r="B45" s="1">
        <v>23</v>
      </c>
      <c r="C45" s="1" t="s">
        <v>32</v>
      </c>
      <c r="D45" s="1" t="s">
        <v>211</v>
      </c>
      <c r="E45">
        <v>100</v>
      </c>
      <c r="F45" s="1" t="s">
        <v>37</v>
      </c>
    </row>
    <row r="46" spans="1:7" x14ac:dyDescent="0.55000000000000004">
      <c r="A46" s="1">
        <v>133</v>
      </c>
      <c r="B46" s="1">
        <v>23</v>
      </c>
      <c r="C46" s="1" t="s">
        <v>32</v>
      </c>
      <c r="D46" s="1" t="s">
        <v>211</v>
      </c>
      <c r="E46">
        <v>100</v>
      </c>
      <c r="F46" s="1" t="s">
        <v>37</v>
      </c>
    </row>
    <row r="47" spans="1:7" x14ac:dyDescent="0.55000000000000004">
      <c r="A47" s="1">
        <v>134</v>
      </c>
      <c r="B47" s="1">
        <v>25</v>
      </c>
      <c r="C47" s="1" t="s">
        <v>27</v>
      </c>
      <c r="D47" s="1" t="s">
        <v>211</v>
      </c>
      <c r="E47">
        <v>100</v>
      </c>
      <c r="F47" s="1" t="s">
        <v>37</v>
      </c>
    </row>
    <row r="48" spans="1:7" x14ac:dyDescent="0.55000000000000004">
      <c r="A48" s="1">
        <v>135</v>
      </c>
      <c r="B48" s="1">
        <v>25</v>
      </c>
      <c r="C48" s="1" t="s">
        <v>32</v>
      </c>
      <c r="D48" s="1" t="s">
        <v>211</v>
      </c>
      <c r="E48">
        <v>100</v>
      </c>
      <c r="F48" s="1" t="s">
        <v>37</v>
      </c>
    </row>
    <row r="49" spans="1:7" x14ac:dyDescent="0.55000000000000004">
      <c r="A49" s="1">
        <v>136</v>
      </c>
      <c r="B49" s="1">
        <v>25</v>
      </c>
      <c r="C49" s="1" t="s">
        <v>32</v>
      </c>
      <c r="D49" s="1" t="s">
        <v>211</v>
      </c>
      <c r="E49">
        <v>100</v>
      </c>
      <c r="F49" s="1" t="s">
        <v>37</v>
      </c>
    </row>
    <row r="50" spans="1:7" x14ac:dyDescent="0.55000000000000004">
      <c r="A50" s="1">
        <v>137</v>
      </c>
      <c r="B50" s="1">
        <v>25</v>
      </c>
      <c r="C50" s="1" t="s">
        <v>32</v>
      </c>
      <c r="D50" s="1" t="s">
        <v>211</v>
      </c>
      <c r="E50">
        <v>100</v>
      </c>
      <c r="F50" s="1" t="s">
        <v>37</v>
      </c>
    </row>
    <row r="51" spans="1:7" x14ac:dyDescent="0.55000000000000004">
      <c r="A51" s="1">
        <v>73</v>
      </c>
      <c r="B51" s="1">
        <v>12</v>
      </c>
      <c r="C51" s="1" t="s">
        <v>32</v>
      </c>
      <c r="D51" s="1" t="s">
        <v>211</v>
      </c>
      <c r="E51" s="1">
        <v>100</v>
      </c>
      <c r="F51" s="1" t="s">
        <v>91</v>
      </c>
      <c r="G51" s="1"/>
    </row>
    <row r="52" spans="1:7" x14ac:dyDescent="0.55000000000000004">
      <c r="A52" s="1">
        <v>122</v>
      </c>
      <c r="B52" s="1">
        <v>21</v>
      </c>
      <c r="C52" s="1" t="s">
        <v>32</v>
      </c>
      <c r="D52" s="1" t="s">
        <v>211</v>
      </c>
      <c r="E52">
        <v>100</v>
      </c>
      <c r="F52" s="1" t="s">
        <v>91</v>
      </c>
    </row>
    <row r="53" spans="1:7" x14ac:dyDescent="0.55000000000000004">
      <c r="A53" s="1">
        <v>126</v>
      </c>
      <c r="B53" s="1">
        <v>22</v>
      </c>
      <c r="C53" s="1" t="s">
        <v>32</v>
      </c>
      <c r="D53" s="1" t="s">
        <v>211</v>
      </c>
      <c r="E53">
        <v>100</v>
      </c>
      <c r="F53" s="1" t="s">
        <v>91</v>
      </c>
    </row>
    <row r="54" spans="1:7" x14ac:dyDescent="0.55000000000000004">
      <c r="A54" s="1">
        <v>58</v>
      </c>
      <c r="B54" s="1">
        <v>10</v>
      </c>
      <c r="C54" s="1" t="s">
        <v>27</v>
      </c>
      <c r="D54" s="1" t="s">
        <v>211</v>
      </c>
      <c r="E54" s="1">
        <v>100</v>
      </c>
      <c r="F54" s="1" t="s">
        <v>40</v>
      </c>
      <c r="G54" s="1"/>
    </row>
    <row r="55" spans="1:7" x14ac:dyDescent="0.55000000000000004">
      <c r="A55" s="1">
        <v>59</v>
      </c>
      <c r="B55" s="1">
        <v>10</v>
      </c>
      <c r="C55" s="1" t="s">
        <v>27</v>
      </c>
      <c r="D55" s="1" t="s">
        <v>211</v>
      </c>
      <c r="E55" s="1">
        <v>100</v>
      </c>
      <c r="F55" s="1" t="s">
        <v>40</v>
      </c>
      <c r="G55" s="1"/>
    </row>
    <row r="56" spans="1:7" x14ac:dyDescent="0.55000000000000004">
      <c r="A56" s="1">
        <v>106</v>
      </c>
      <c r="B56" s="1">
        <v>18</v>
      </c>
      <c r="C56" s="1" t="s">
        <v>32</v>
      </c>
      <c r="D56" s="1" t="s">
        <v>211</v>
      </c>
      <c r="E56">
        <v>100</v>
      </c>
      <c r="F56" s="1" t="s">
        <v>40</v>
      </c>
    </row>
    <row r="57" spans="1:7" x14ac:dyDescent="0.55000000000000004">
      <c r="A57" s="1">
        <v>19</v>
      </c>
      <c r="B57" s="1">
        <v>4</v>
      </c>
      <c r="C57" s="1" t="s">
        <v>32</v>
      </c>
      <c r="D57" s="1" t="s">
        <v>211</v>
      </c>
      <c r="E57" s="14">
        <v>100</v>
      </c>
      <c r="F57" s="1" t="s">
        <v>51</v>
      </c>
      <c r="G57" s="1">
        <f t="shared" ref="G57:G71" si="1">15/38</f>
        <v>0.39473684210526316</v>
      </c>
    </row>
    <row r="58" spans="1:7" x14ac:dyDescent="0.55000000000000004">
      <c r="A58" s="1">
        <v>41</v>
      </c>
      <c r="B58" s="1">
        <v>8</v>
      </c>
      <c r="C58" s="1" t="s">
        <v>27</v>
      </c>
      <c r="D58" s="1" t="s">
        <v>211</v>
      </c>
      <c r="E58" s="1">
        <v>100</v>
      </c>
      <c r="F58" s="1" t="s">
        <v>51</v>
      </c>
      <c r="G58" s="1">
        <f t="shared" si="1"/>
        <v>0.39473684210526316</v>
      </c>
    </row>
    <row r="59" spans="1:7" x14ac:dyDescent="0.55000000000000004">
      <c r="A59" s="1">
        <v>43</v>
      </c>
      <c r="B59" s="1">
        <v>8</v>
      </c>
      <c r="C59" s="1" t="s">
        <v>27</v>
      </c>
      <c r="D59" s="1" t="s">
        <v>211</v>
      </c>
      <c r="E59" s="1">
        <v>100</v>
      </c>
      <c r="F59" s="1" t="s">
        <v>51</v>
      </c>
      <c r="G59" s="1">
        <f t="shared" si="1"/>
        <v>0.39473684210526316</v>
      </c>
    </row>
    <row r="60" spans="1:7" x14ac:dyDescent="0.55000000000000004">
      <c r="A60" s="1">
        <v>72</v>
      </c>
      <c r="B60" s="1">
        <v>12</v>
      </c>
      <c r="C60" s="1" t="s">
        <v>32</v>
      </c>
      <c r="D60" s="1" t="s">
        <v>211</v>
      </c>
      <c r="E60" s="1">
        <v>100</v>
      </c>
      <c r="F60" s="1" t="s">
        <v>51</v>
      </c>
      <c r="G60" s="1">
        <f t="shared" si="1"/>
        <v>0.39473684210526316</v>
      </c>
    </row>
    <row r="61" spans="1:7" x14ac:dyDescent="0.55000000000000004">
      <c r="A61" s="1">
        <v>105</v>
      </c>
      <c r="B61" s="1">
        <v>18</v>
      </c>
      <c r="C61" s="1" t="s">
        <v>32</v>
      </c>
      <c r="D61" s="1" t="s">
        <v>211</v>
      </c>
      <c r="E61">
        <v>100</v>
      </c>
      <c r="F61" s="1" t="s">
        <v>51</v>
      </c>
      <c r="G61" s="1">
        <f t="shared" si="1"/>
        <v>0.39473684210526316</v>
      </c>
    </row>
    <row r="62" spans="1:7" x14ac:dyDescent="0.55000000000000004">
      <c r="A62" s="1">
        <v>107</v>
      </c>
      <c r="B62" s="1">
        <v>18</v>
      </c>
      <c r="C62" s="1" t="s">
        <v>32</v>
      </c>
      <c r="D62" s="1" t="s">
        <v>211</v>
      </c>
      <c r="E62">
        <v>100</v>
      </c>
      <c r="F62" s="1" t="s">
        <v>51</v>
      </c>
      <c r="G62" s="1">
        <f t="shared" si="1"/>
        <v>0.39473684210526316</v>
      </c>
    </row>
    <row r="63" spans="1:7" x14ac:dyDescent="0.55000000000000004">
      <c r="A63" s="1">
        <v>108</v>
      </c>
      <c r="B63" s="1">
        <v>18</v>
      </c>
      <c r="C63" s="1" t="s">
        <v>32</v>
      </c>
      <c r="D63" s="1" t="s">
        <v>211</v>
      </c>
      <c r="E63">
        <v>100</v>
      </c>
      <c r="F63" s="1" t="s">
        <v>51</v>
      </c>
      <c r="G63" s="1">
        <f t="shared" si="1"/>
        <v>0.39473684210526316</v>
      </c>
    </row>
    <row r="64" spans="1:7" x14ac:dyDescent="0.55000000000000004">
      <c r="A64" s="1">
        <v>109</v>
      </c>
      <c r="B64" s="1">
        <v>18</v>
      </c>
      <c r="C64" s="1" t="s">
        <v>32</v>
      </c>
      <c r="D64" s="1" t="s">
        <v>211</v>
      </c>
      <c r="E64">
        <v>100</v>
      </c>
      <c r="F64" s="1" t="s">
        <v>51</v>
      </c>
      <c r="G64" s="1">
        <f t="shared" si="1"/>
        <v>0.39473684210526316</v>
      </c>
    </row>
    <row r="65" spans="1:7" x14ac:dyDescent="0.55000000000000004">
      <c r="A65" s="1">
        <v>120</v>
      </c>
      <c r="B65" s="1">
        <v>21</v>
      </c>
      <c r="C65" s="1" t="s">
        <v>32</v>
      </c>
      <c r="D65" s="1" t="s">
        <v>211</v>
      </c>
      <c r="E65">
        <v>100</v>
      </c>
      <c r="F65" s="1" t="s">
        <v>51</v>
      </c>
      <c r="G65" s="1">
        <f t="shared" si="1"/>
        <v>0.39473684210526316</v>
      </c>
    </row>
    <row r="66" spans="1:7" x14ac:dyDescent="0.55000000000000004">
      <c r="A66" s="1">
        <v>121</v>
      </c>
      <c r="B66" s="1">
        <v>21</v>
      </c>
      <c r="C66" s="1" t="s">
        <v>32</v>
      </c>
      <c r="D66" s="1" t="s">
        <v>211</v>
      </c>
      <c r="E66">
        <v>100</v>
      </c>
      <c r="F66" s="1" t="s">
        <v>51</v>
      </c>
      <c r="G66" s="1">
        <f t="shared" si="1"/>
        <v>0.39473684210526316</v>
      </c>
    </row>
    <row r="67" spans="1:7" x14ac:dyDescent="0.55000000000000004">
      <c r="A67" s="1">
        <v>124</v>
      </c>
      <c r="B67" s="1">
        <v>22</v>
      </c>
      <c r="C67" s="1" t="s">
        <v>27</v>
      </c>
      <c r="D67" s="1" t="s">
        <v>211</v>
      </c>
      <c r="E67">
        <v>100</v>
      </c>
      <c r="F67" s="1" t="s">
        <v>51</v>
      </c>
      <c r="G67" s="1">
        <f t="shared" si="1"/>
        <v>0.39473684210526316</v>
      </c>
    </row>
    <row r="68" spans="1:7" x14ac:dyDescent="0.55000000000000004">
      <c r="A68" s="1">
        <v>125</v>
      </c>
      <c r="B68" s="1">
        <v>22</v>
      </c>
      <c r="C68" s="1" t="s">
        <v>32</v>
      </c>
      <c r="D68" s="1" t="s">
        <v>211</v>
      </c>
      <c r="E68">
        <v>100</v>
      </c>
      <c r="F68" s="1" t="s">
        <v>51</v>
      </c>
      <c r="G68" s="1">
        <f t="shared" si="1"/>
        <v>0.39473684210526316</v>
      </c>
    </row>
    <row r="69" spans="1:7" x14ac:dyDescent="0.55000000000000004">
      <c r="A69" s="1">
        <v>127</v>
      </c>
      <c r="B69" s="1">
        <v>22</v>
      </c>
      <c r="C69" s="1" t="s">
        <v>27</v>
      </c>
      <c r="D69" s="1" t="s">
        <v>211</v>
      </c>
      <c r="E69">
        <v>100</v>
      </c>
      <c r="F69" s="1" t="s">
        <v>51</v>
      </c>
      <c r="G69" s="1">
        <f t="shared" si="1"/>
        <v>0.39473684210526316</v>
      </c>
    </row>
    <row r="70" spans="1:7" x14ac:dyDescent="0.55000000000000004">
      <c r="A70" s="1">
        <v>180</v>
      </c>
      <c r="B70">
        <v>38</v>
      </c>
      <c r="C70" s="1" t="s">
        <v>32</v>
      </c>
      <c r="D70" s="1" t="s">
        <v>211</v>
      </c>
      <c r="E70" s="1">
        <v>100</v>
      </c>
      <c r="F70" s="1" t="s">
        <v>51</v>
      </c>
      <c r="G70" s="1">
        <f t="shared" si="1"/>
        <v>0.39473684210526316</v>
      </c>
    </row>
    <row r="71" spans="1:7" x14ac:dyDescent="0.55000000000000004">
      <c r="A71" s="1">
        <v>181</v>
      </c>
      <c r="B71">
        <v>38</v>
      </c>
      <c r="C71" s="1" t="s">
        <v>32</v>
      </c>
      <c r="D71" s="1" t="s">
        <v>211</v>
      </c>
      <c r="E71" s="1">
        <v>100</v>
      </c>
      <c r="F71" s="1" t="s">
        <v>51</v>
      </c>
      <c r="G71" s="1">
        <f t="shared" si="1"/>
        <v>0.39473684210526316</v>
      </c>
    </row>
    <row r="72" spans="1:7" x14ac:dyDescent="0.55000000000000004">
      <c r="A72" s="1">
        <v>36</v>
      </c>
      <c r="B72" s="1">
        <v>6</v>
      </c>
      <c r="C72" s="1" t="s">
        <v>27</v>
      </c>
      <c r="D72" s="1" t="s">
        <v>3</v>
      </c>
      <c r="E72" s="1">
        <v>0</v>
      </c>
      <c r="F72" s="1" t="s">
        <v>37</v>
      </c>
      <c r="G72" s="1"/>
    </row>
    <row r="73" spans="1:7" x14ac:dyDescent="0.55000000000000004">
      <c r="A73" s="1">
        <v>54</v>
      </c>
      <c r="B73" s="1">
        <v>9</v>
      </c>
      <c r="C73" s="1" t="s">
        <v>74</v>
      </c>
      <c r="D73" s="1" t="s">
        <v>3</v>
      </c>
      <c r="E73" s="1">
        <v>0</v>
      </c>
      <c r="F73" s="1" t="s">
        <v>40</v>
      </c>
      <c r="G73" s="1"/>
    </row>
    <row r="74" spans="1:7" x14ac:dyDescent="0.55000000000000004">
      <c r="A74" s="1">
        <v>77</v>
      </c>
      <c r="B74" s="1">
        <v>13</v>
      </c>
      <c r="C74" s="1" t="s">
        <v>95</v>
      </c>
      <c r="D74" s="1" t="s">
        <v>3</v>
      </c>
      <c r="E74" s="1">
        <v>0</v>
      </c>
      <c r="F74" s="1" t="s">
        <v>40</v>
      </c>
      <c r="G74" s="1"/>
    </row>
    <row r="75" spans="1:7" x14ac:dyDescent="0.55000000000000004">
      <c r="A75" s="1">
        <v>55</v>
      </c>
      <c r="B75" s="1">
        <v>9</v>
      </c>
      <c r="C75" s="1" t="s">
        <v>74</v>
      </c>
      <c r="D75" s="1" t="s">
        <v>3</v>
      </c>
      <c r="E75" s="1">
        <v>0</v>
      </c>
      <c r="F75" s="1" t="s">
        <v>51</v>
      </c>
      <c r="G75" s="1">
        <f>2/5</f>
        <v>0.4</v>
      </c>
    </row>
    <row r="76" spans="1:7" x14ac:dyDescent="0.55000000000000004">
      <c r="A76" s="1">
        <v>144</v>
      </c>
      <c r="B76" s="1">
        <v>28</v>
      </c>
      <c r="C76" s="1" t="s">
        <v>74</v>
      </c>
      <c r="D76" s="1" t="s">
        <v>3</v>
      </c>
      <c r="E76" s="1">
        <v>0</v>
      </c>
      <c r="F76" s="1" t="s">
        <v>51</v>
      </c>
      <c r="G76" s="1">
        <f>2/5</f>
        <v>0.4</v>
      </c>
    </row>
    <row r="77" spans="1:7" x14ac:dyDescent="0.55000000000000004">
      <c r="A77" s="1">
        <v>10</v>
      </c>
      <c r="B77" s="1">
        <v>2</v>
      </c>
      <c r="C77" s="1" t="s">
        <v>32</v>
      </c>
      <c r="D77" s="1" t="s">
        <v>3</v>
      </c>
      <c r="E77" s="1">
        <v>50</v>
      </c>
      <c r="F77" s="1" t="s">
        <v>37</v>
      </c>
      <c r="G77" s="1"/>
    </row>
    <row r="78" spans="1:7" x14ac:dyDescent="0.55000000000000004">
      <c r="A78" s="1">
        <v>11</v>
      </c>
      <c r="B78" s="1">
        <v>2</v>
      </c>
      <c r="C78" s="1" t="s">
        <v>32</v>
      </c>
      <c r="D78" s="1" t="s">
        <v>3</v>
      </c>
      <c r="E78" s="1">
        <v>50</v>
      </c>
      <c r="F78" s="1" t="s">
        <v>37</v>
      </c>
      <c r="G78" s="1"/>
    </row>
    <row r="79" spans="1:7" x14ac:dyDescent="0.55000000000000004">
      <c r="A79" s="1">
        <v>28</v>
      </c>
      <c r="B79" s="1">
        <v>5</v>
      </c>
      <c r="C79" s="1" t="s">
        <v>32</v>
      </c>
      <c r="D79" s="1" t="s">
        <v>3</v>
      </c>
      <c r="E79" s="1">
        <v>50</v>
      </c>
      <c r="F79" s="1" t="s">
        <v>37</v>
      </c>
      <c r="G79" s="1"/>
    </row>
    <row r="80" spans="1:7" x14ac:dyDescent="0.55000000000000004">
      <c r="A80" s="1">
        <v>48</v>
      </c>
      <c r="B80" s="1">
        <v>9</v>
      </c>
      <c r="C80" s="1" t="s">
        <v>32</v>
      </c>
      <c r="D80" s="1" t="s">
        <v>3</v>
      </c>
      <c r="E80" s="1">
        <v>50</v>
      </c>
      <c r="F80" s="1" t="s">
        <v>37</v>
      </c>
      <c r="G80" s="1"/>
    </row>
    <row r="81" spans="1:7" x14ac:dyDescent="0.55000000000000004">
      <c r="A81" s="1">
        <v>49</v>
      </c>
      <c r="B81" s="1">
        <v>9</v>
      </c>
      <c r="C81" s="1" t="s">
        <v>32</v>
      </c>
      <c r="D81" s="1" t="s">
        <v>3</v>
      </c>
      <c r="E81" s="1">
        <v>50</v>
      </c>
      <c r="F81" s="1" t="s">
        <v>37</v>
      </c>
      <c r="G81" s="1"/>
    </row>
    <row r="82" spans="1:7" x14ac:dyDescent="0.55000000000000004">
      <c r="A82" s="1">
        <v>50</v>
      </c>
      <c r="B82" s="1">
        <v>9</v>
      </c>
      <c r="C82" s="1" t="s">
        <v>32</v>
      </c>
      <c r="D82" s="1" t="s">
        <v>3</v>
      </c>
      <c r="E82" s="1">
        <v>50</v>
      </c>
      <c r="F82" s="1" t="s">
        <v>37</v>
      </c>
      <c r="G82" s="1"/>
    </row>
    <row r="83" spans="1:7" x14ac:dyDescent="0.55000000000000004">
      <c r="A83" s="1">
        <v>51</v>
      </c>
      <c r="B83" s="1">
        <v>9</v>
      </c>
      <c r="C83" s="1" t="s">
        <v>32</v>
      </c>
      <c r="D83" s="1" t="s">
        <v>3</v>
      </c>
      <c r="E83" s="1">
        <v>50</v>
      </c>
      <c r="F83" s="1" t="s">
        <v>37</v>
      </c>
      <c r="G83" s="1"/>
    </row>
    <row r="84" spans="1:7" x14ac:dyDescent="0.55000000000000004">
      <c r="A84" s="1">
        <v>62</v>
      </c>
      <c r="B84" s="1">
        <v>11</v>
      </c>
      <c r="C84" s="1" t="s">
        <v>27</v>
      </c>
      <c r="D84" s="1" t="s">
        <v>3</v>
      </c>
      <c r="E84" s="1">
        <v>50</v>
      </c>
      <c r="F84" s="1" t="s">
        <v>37</v>
      </c>
      <c r="G84" s="1"/>
    </row>
    <row r="85" spans="1:7" x14ac:dyDescent="0.55000000000000004">
      <c r="A85" s="1">
        <v>83</v>
      </c>
      <c r="B85" s="1">
        <v>14</v>
      </c>
      <c r="C85" s="1" t="s">
        <v>27</v>
      </c>
      <c r="D85" s="1" t="s">
        <v>3</v>
      </c>
      <c r="E85" s="1">
        <v>50</v>
      </c>
      <c r="F85" s="1" t="s">
        <v>37</v>
      </c>
      <c r="G85" s="1"/>
    </row>
    <row r="86" spans="1:7" x14ac:dyDescent="0.55000000000000004">
      <c r="A86" s="1">
        <v>93</v>
      </c>
      <c r="B86" s="1">
        <v>15</v>
      </c>
      <c r="C86" s="1" t="s">
        <v>32</v>
      </c>
      <c r="D86" s="1" t="s">
        <v>3</v>
      </c>
      <c r="E86">
        <v>50</v>
      </c>
      <c r="F86" s="1" t="s">
        <v>37</v>
      </c>
    </row>
    <row r="87" spans="1:7" x14ac:dyDescent="0.55000000000000004">
      <c r="A87" s="1">
        <v>94</v>
      </c>
      <c r="B87" s="1">
        <v>15</v>
      </c>
      <c r="C87" s="1" t="s">
        <v>32</v>
      </c>
      <c r="D87" s="1" t="s">
        <v>3</v>
      </c>
      <c r="E87">
        <v>50</v>
      </c>
      <c r="F87" s="1" t="s">
        <v>37</v>
      </c>
    </row>
    <row r="88" spans="1:7" x14ac:dyDescent="0.55000000000000004">
      <c r="A88" s="1">
        <v>95</v>
      </c>
      <c r="B88" s="1">
        <v>15</v>
      </c>
      <c r="C88" s="1" t="s">
        <v>32</v>
      </c>
      <c r="D88" s="1" t="s">
        <v>3</v>
      </c>
      <c r="E88">
        <v>50</v>
      </c>
      <c r="F88" s="1" t="s">
        <v>37</v>
      </c>
    </row>
    <row r="89" spans="1:7" x14ac:dyDescent="0.55000000000000004">
      <c r="A89" s="1">
        <v>145</v>
      </c>
      <c r="B89" s="1">
        <v>28</v>
      </c>
      <c r="C89" s="1" t="s">
        <v>27</v>
      </c>
      <c r="D89" s="1" t="s">
        <v>3</v>
      </c>
      <c r="E89" s="1">
        <v>50</v>
      </c>
      <c r="F89" s="1" t="s">
        <v>37</v>
      </c>
    </row>
    <row r="90" spans="1:7" x14ac:dyDescent="0.55000000000000004">
      <c r="A90" s="1">
        <v>146</v>
      </c>
      <c r="B90" s="1">
        <v>28</v>
      </c>
      <c r="C90" s="1" t="s">
        <v>32</v>
      </c>
      <c r="D90" s="1" t="s">
        <v>3</v>
      </c>
      <c r="E90" s="1">
        <v>50</v>
      </c>
      <c r="F90" s="1" t="s">
        <v>37</v>
      </c>
    </row>
    <row r="91" spans="1:7" x14ac:dyDescent="0.55000000000000004">
      <c r="A91" s="1">
        <v>147</v>
      </c>
      <c r="B91" s="1">
        <v>29</v>
      </c>
      <c r="C91" s="1" t="s">
        <v>32</v>
      </c>
      <c r="D91" s="1" t="s">
        <v>3</v>
      </c>
      <c r="E91" s="1">
        <v>50</v>
      </c>
      <c r="F91" s="1" t="s">
        <v>37</v>
      </c>
    </row>
    <row r="92" spans="1:7" x14ac:dyDescent="0.55000000000000004">
      <c r="A92" s="1">
        <v>92</v>
      </c>
      <c r="B92" s="1">
        <v>15</v>
      </c>
      <c r="C92" s="1" t="s">
        <v>32</v>
      </c>
      <c r="D92" s="1" t="s">
        <v>3</v>
      </c>
      <c r="E92">
        <v>50</v>
      </c>
      <c r="F92" s="1" t="s">
        <v>91</v>
      </c>
    </row>
    <row r="93" spans="1:7" x14ac:dyDescent="0.55000000000000004">
      <c r="A93" s="1">
        <v>149</v>
      </c>
      <c r="B93" s="1">
        <v>29</v>
      </c>
      <c r="C93" s="1" t="s">
        <v>27</v>
      </c>
      <c r="D93" s="1" t="s">
        <v>3</v>
      </c>
      <c r="E93" s="1">
        <v>50</v>
      </c>
      <c r="F93" s="1" t="s">
        <v>91</v>
      </c>
    </row>
    <row r="94" spans="1:7" x14ac:dyDescent="0.55000000000000004">
      <c r="A94" s="1">
        <v>150</v>
      </c>
      <c r="B94" s="1">
        <v>29</v>
      </c>
      <c r="C94" s="1" t="s">
        <v>32</v>
      </c>
      <c r="D94" s="1" t="s">
        <v>3</v>
      </c>
      <c r="E94" s="1">
        <v>50</v>
      </c>
      <c r="F94" s="1" t="s">
        <v>91</v>
      </c>
    </row>
    <row r="95" spans="1:7" x14ac:dyDescent="0.55000000000000004">
      <c r="A95" s="1">
        <v>152</v>
      </c>
      <c r="B95" s="1">
        <v>30</v>
      </c>
      <c r="C95" s="1" t="s">
        <v>32</v>
      </c>
      <c r="D95" s="1" t="s">
        <v>3</v>
      </c>
      <c r="E95" s="1">
        <v>50</v>
      </c>
      <c r="F95" s="1" t="s">
        <v>91</v>
      </c>
    </row>
    <row r="96" spans="1:7" x14ac:dyDescent="0.55000000000000004">
      <c r="A96" s="1">
        <v>154</v>
      </c>
      <c r="B96" s="1">
        <v>30</v>
      </c>
      <c r="C96" s="1" t="s">
        <v>27</v>
      </c>
      <c r="D96" s="1" t="s">
        <v>3</v>
      </c>
      <c r="E96" s="1">
        <v>50</v>
      </c>
      <c r="F96" s="1" t="s">
        <v>91</v>
      </c>
    </row>
    <row r="97" spans="1:7" x14ac:dyDescent="0.55000000000000004">
      <c r="A97" s="1">
        <v>7</v>
      </c>
      <c r="B97" s="1">
        <v>2</v>
      </c>
      <c r="C97" s="1" t="s">
        <v>27</v>
      </c>
      <c r="D97" s="1" t="s">
        <v>3</v>
      </c>
      <c r="E97" s="1">
        <v>50</v>
      </c>
      <c r="F97" s="1" t="s">
        <v>40</v>
      </c>
      <c r="G97" s="1"/>
    </row>
    <row r="98" spans="1:7" x14ac:dyDescent="0.55000000000000004">
      <c r="A98" s="1">
        <v>13</v>
      </c>
      <c r="B98" s="1">
        <v>3</v>
      </c>
      <c r="C98" s="1" t="s">
        <v>32</v>
      </c>
      <c r="D98" s="1" t="s">
        <v>3</v>
      </c>
      <c r="E98" s="1">
        <v>50</v>
      </c>
      <c r="F98" s="1" t="s">
        <v>40</v>
      </c>
      <c r="G98" s="1"/>
    </row>
    <row r="99" spans="1:7" x14ac:dyDescent="0.55000000000000004">
      <c r="A99" s="1">
        <v>14</v>
      </c>
      <c r="B99" s="1">
        <v>3</v>
      </c>
      <c r="C99" s="1" t="s">
        <v>32</v>
      </c>
      <c r="D99" s="1" t="s">
        <v>3</v>
      </c>
      <c r="E99" s="1">
        <v>50</v>
      </c>
      <c r="F99" s="1" t="s">
        <v>40</v>
      </c>
      <c r="G99" s="1"/>
    </row>
    <row r="100" spans="1:7" x14ac:dyDescent="0.55000000000000004">
      <c r="A100" s="1">
        <v>31</v>
      </c>
      <c r="B100" s="1">
        <v>6</v>
      </c>
      <c r="C100" s="1" t="s">
        <v>32</v>
      </c>
      <c r="D100" s="1" t="s">
        <v>3</v>
      </c>
      <c r="E100" s="1">
        <v>50</v>
      </c>
      <c r="F100" s="1" t="s">
        <v>40</v>
      </c>
      <c r="G100" s="1"/>
    </row>
    <row r="101" spans="1:7" x14ac:dyDescent="0.55000000000000004">
      <c r="A101" s="1">
        <v>80</v>
      </c>
      <c r="B101" s="1">
        <v>13</v>
      </c>
      <c r="C101" s="1" t="s">
        <v>27</v>
      </c>
      <c r="D101" s="1" t="s">
        <v>3</v>
      </c>
      <c r="E101" s="1">
        <v>50</v>
      </c>
      <c r="F101" s="1" t="s">
        <v>40</v>
      </c>
      <c r="G101" s="1"/>
    </row>
    <row r="102" spans="1:7" x14ac:dyDescent="0.55000000000000004">
      <c r="A102" s="1">
        <v>116</v>
      </c>
      <c r="B102" s="1">
        <v>20</v>
      </c>
      <c r="C102" s="1" t="s">
        <v>27</v>
      </c>
      <c r="D102" s="1" t="s">
        <v>3</v>
      </c>
      <c r="E102">
        <v>50</v>
      </c>
      <c r="F102" s="1" t="s">
        <v>40</v>
      </c>
    </row>
    <row r="103" spans="1:7" x14ac:dyDescent="0.55000000000000004">
      <c r="A103" s="1">
        <v>29</v>
      </c>
      <c r="B103" s="1">
        <v>6</v>
      </c>
      <c r="C103" s="1" t="s">
        <v>32</v>
      </c>
      <c r="D103" s="1" t="s">
        <v>3</v>
      </c>
      <c r="E103" s="1">
        <v>50</v>
      </c>
      <c r="F103" s="1" t="s">
        <v>51</v>
      </c>
      <c r="G103" s="1">
        <f t="shared" ref="G103:G111" si="2">9/35</f>
        <v>0.25714285714285712</v>
      </c>
    </row>
    <row r="104" spans="1:7" x14ac:dyDescent="0.55000000000000004">
      <c r="A104" s="1">
        <v>30</v>
      </c>
      <c r="B104" s="1">
        <v>6</v>
      </c>
      <c r="C104" s="1" t="s">
        <v>32</v>
      </c>
      <c r="D104" s="1" t="s">
        <v>3</v>
      </c>
      <c r="E104" s="1">
        <v>50</v>
      </c>
      <c r="F104" s="1" t="s">
        <v>51</v>
      </c>
      <c r="G104" s="1">
        <f t="shared" si="2"/>
        <v>0.25714285714285712</v>
      </c>
    </row>
    <row r="105" spans="1:7" x14ac:dyDescent="0.55000000000000004">
      <c r="A105" s="1">
        <v>47</v>
      </c>
      <c r="B105" s="1">
        <v>9</v>
      </c>
      <c r="C105" s="1" t="s">
        <v>32</v>
      </c>
      <c r="D105" s="1" t="s">
        <v>3</v>
      </c>
      <c r="E105" s="1">
        <v>50</v>
      </c>
      <c r="F105" s="1" t="s">
        <v>51</v>
      </c>
      <c r="G105" s="1">
        <f t="shared" si="2"/>
        <v>0.25714285714285712</v>
      </c>
    </row>
    <row r="106" spans="1:7" x14ac:dyDescent="0.55000000000000004">
      <c r="A106" s="1">
        <v>52</v>
      </c>
      <c r="B106" s="1">
        <v>9</v>
      </c>
      <c r="C106" s="1" t="s">
        <v>32</v>
      </c>
      <c r="D106" s="1" t="s">
        <v>3</v>
      </c>
      <c r="E106" s="1">
        <v>50</v>
      </c>
      <c r="F106" s="1" t="s">
        <v>51</v>
      </c>
      <c r="G106" s="1">
        <f t="shared" si="2"/>
        <v>0.25714285714285712</v>
      </c>
    </row>
    <row r="107" spans="1:7" x14ac:dyDescent="0.55000000000000004">
      <c r="A107" s="1">
        <v>63</v>
      </c>
      <c r="B107" s="1">
        <v>11</v>
      </c>
      <c r="C107" s="1" t="s">
        <v>27</v>
      </c>
      <c r="D107" s="1" t="s">
        <v>3</v>
      </c>
      <c r="E107" s="1">
        <v>50</v>
      </c>
      <c r="F107" s="1" t="s">
        <v>51</v>
      </c>
      <c r="G107" s="1">
        <f t="shared" si="2"/>
        <v>0.25714285714285712</v>
      </c>
    </row>
    <row r="108" spans="1:7" x14ac:dyDescent="0.55000000000000004">
      <c r="A108" s="1">
        <v>64</v>
      </c>
      <c r="B108" s="1">
        <v>11</v>
      </c>
      <c r="C108" s="1" t="s">
        <v>27</v>
      </c>
      <c r="D108" s="1" t="s">
        <v>3</v>
      </c>
      <c r="E108" s="1">
        <v>50</v>
      </c>
      <c r="F108" s="1" t="s">
        <v>51</v>
      </c>
      <c r="G108" s="1">
        <f t="shared" si="2"/>
        <v>0.25714285714285712</v>
      </c>
    </row>
    <row r="109" spans="1:7" x14ac:dyDescent="0.55000000000000004">
      <c r="A109" s="1">
        <v>84</v>
      </c>
      <c r="B109" s="1">
        <v>14</v>
      </c>
      <c r="C109" s="1" t="s">
        <v>27</v>
      </c>
      <c r="D109" s="1" t="s">
        <v>3</v>
      </c>
      <c r="E109" s="1">
        <v>50</v>
      </c>
      <c r="F109" s="1" t="s">
        <v>51</v>
      </c>
      <c r="G109" s="1">
        <f t="shared" si="2"/>
        <v>0.25714285714285712</v>
      </c>
    </row>
    <row r="110" spans="1:7" x14ac:dyDescent="0.55000000000000004">
      <c r="A110" s="1">
        <v>118</v>
      </c>
      <c r="B110" s="1">
        <v>20</v>
      </c>
      <c r="C110" s="1" t="s">
        <v>27</v>
      </c>
      <c r="D110" s="1" t="s">
        <v>3</v>
      </c>
      <c r="E110">
        <v>50</v>
      </c>
      <c r="F110" s="1" t="s">
        <v>51</v>
      </c>
      <c r="G110" s="1">
        <f t="shared" si="2"/>
        <v>0.25714285714285712</v>
      </c>
    </row>
    <row r="111" spans="1:7" x14ac:dyDescent="0.55000000000000004">
      <c r="A111" s="1">
        <v>148</v>
      </c>
      <c r="B111" s="1">
        <v>29</v>
      </c>
      <c r="C111" s="1" t="s">
        <v>32</v>
      </c>
      <c r="D111" s="1" t="s">
        <v>3</v>
      </c>
      <c r="E111" s="1">
        <v>50</v>
      </c>
      <c r="F111" s="1" t="s">
        <v>51</v>
      </c>
      <c r="G111" s="1">
        <f t="shared" si="2"/>
        <v>0.25714285714285712</v>
      </c>
    </row>
    <row r="112" spans="1:7" x14ac:dyDescent="0.55000000000000004">
      <c r="A112" s="1">
        <v>3</v>
      </c>
      <c r="B112" s="1">
        <v>1</v>
      </c>
      <c r="C112" s="1" t="s">
        <v>27</v>
      </c>
      <c r="D112" s="1" t="s">
        <v>3</v>
      </c>
      <c r="E112" s="1">
        <v>100</v>
      </c>
      <c r="F112" s="1" t="s">
        <v>37</v>
      </c>
      <c r="G112" s="1"/>
    </row>
    <row r="113" spans="1:7" x14ac:dyDescent="0.55000000000000004">
      <c r="A113" s="1">
        <v>6</v>
      </c>
      <c r="B113" s="1">
        <v>1</v>
      </c>
      <c r="C113" s="1" t="s">
        <v>32</v>
      </c>
      <c r="D113" s="1" t="s">
        <v>3</v>
      </c>
      <c r="E113" s="1">
        <v>100</v>
      </c>
      <c r="F113" s="1" t="s">
        <v>37</v>
      </c>
      <c r="G113" s="1"/>
    </row>
    <row r="114" spans="1:7" x14ac:dyDescent="0.55000000000000004">
      <c r="A114" s="1">
        <v>8</v>
      </c>
      <c r="B114" s="1">
        <v>2</v>
      </c>
      <c r="C114" s="1" t="s">
        <v>27</v>
      </c>
      <c r="D114" s="1" t="s">
        <v>3</v>
      </c>
      <c r="E114" s="1">
        <v>100</v>
      </c>
      <c r="F114" s="1" t="s">
        <v>37</v>
      </c>
      <c r="G114" s="1"/>
    </row>
    <row r="115" spans="1:7" x14ac:dyDescent="0.55000000000000004">
      <c r="A115" s="1">
        <v>9</v>
      </c>
      <c r="B115" s="1">
        <v>2</v>
      </c>
      <c r="C115" s="1" t="s">
        <v>27</v>
      </c>
      <c r="D115" s="1" t="s">
        <v>3</v>
      </c>
      <c r="E115" s="1">
        <v>100</v>
      </c>
      <c r="F115" s="1" t="s">
        <v>37</v>
      </c>
      <c r="G115" s="1"/>
    </row>
    <row r="116" spans="1:7" x14ac:dyDescent="0.55000000000000004">
      <c r="A116" s="1">
        <v>16</v>
      </c>
      <c r="B116" s="1">
        <v>3</v>
      </c>
      <c r="C116" s="1" t="s">
        <v>32</v>
      </c>
      <c r="D116" s="1" t="s">
        <v>3</v>
      </c>
      <c r="E116" s="1">
        <v>100</v>
      </c>
      <c r="F116" s="1" t="s">
        <v>37</v>
      </c>
      <c r="G116" s="1"/>
    </row>
    <row r="117" spans="1:7" x14ac:dyDescent="0.55000000000000004">
      <c r="A117" s="1">
        <v>27</v>
      </c>
      <c r="B117" s="1">
        <v>5</v>
      </c>
      <c r="C117" s="1" t="s">
        <v>32</v>
      </c>
      <c r="D117" s="1" t="s">
        <v>3</v>
      </c>
      <c r="E117" s="1">
        <v>100</v>
      </c>
      <c r="F117" s="1" t="s">
        <v>37</v>
      </c>
      <c r="G117" s="1"/>
    </row>
    <row r="118" spans="1:7" x14ac:dyDescent="0.55000000000000004">
      <c r="A118" s="1">
        <v>32</v>
      </c>
      <c r="B118" s="1">
        <v>6</v>
      </c>
      <c r="C118" s="1" t="s">
        <v>27</v>
      </c>
      <c r="D118" s="1" t="s">
        <v>3</v>
      </c>
      <c r="E118" s="1">
        <v>100</v>
      </c>
      <c r="F118" s="1" t="s">
        <v>37</v>
      </c>
      <c r="G118" s="1"/>
    </row>
    <row r="119" spans="1:7" x14ac:dyDescent="0.55000000000000004">
      <c r="A119" s="1">
        <v>35</v>
      </c>
      <c r="B119" s="1">
        <v>6</v>
      </c>
      <c r="C119" s="1" t="s">
        <v>32</v>
      </c>
      <c r="D119" s="1" t="s">
        <v>3</v>
      </c>
      <c r="E119" s="1">
        <v>100</v>
      </c>
      <c r="F119" s="1" t="s">
        <v>37</v>
      </c>
      <c r="G119" s="1"/>
    </row>
    <row r="120" spans="1:7" x14ac:dyDescent="0.55000000000000004">
      <c r="A120" s="1">
        <v>53</v>
      </c>
      <c r="B120" s="1">
        <v>9</v>
      </c>
      <c r="C120" s="1" t="s">
        <v>27</v>
      </c>
      <c r="D120" s="1" t="s">
        <v>3</v>
      </c>
      <c r="E120" s="1">
        <v>100</v>
      </c>
      <c r="F120" s="1" t="s">
        <v>37</v>
      </c>
      <c r="G120" s="1"/>
    </row>
    <row r="121" spans="1:7" x14ac:dyDescent="0.55000000000000004">
      <c r="A121" s="1">
        <v>75</v>
      </c>
      <c r="B121" s="1">
        <v>13</v>
      </c>
      <c r="C121" s="1" t="s">
        <v>27</v>
      </c>
      <c r="D121" s="1" t="s">
        <v>3</v>
      </c>
      <c r="E121" s="1">
        <v>100</v>
      </c>
      <c r="F121" s="1" t="s">
        <v>37</v>
      </c>
      <c r="G121" s="1"/>
    </row>
    <row r="122" spans="1:7" x14ac:dyDescent="0.55000000000000004">
      <c r="A122" s="1">
        <v>76</v>
      </c>
      <c r="B122" s="1">
        <v>13</v>
      </c>
      <c r="C122" s="1" t="s">
        <v>32</v>
      </c>
      <c r="D122" s="1" t="s">
        <v>3</v>
      </c>
      <c r="E122" s="1">
        <v>100</v>
      </c>
      <c r="F122" s="1" t="s">
        <v>37</v>
      </c>
      <c r="G122" s="1"/>
    </row>
    <row r="123" spans="1:7" x14ac:dyDescent="0.55000000000000004">
      <c r="A123" s="1">
        <v>78</v>
      </c>
      <c r="B123" s="1">
        <v>13</v>
      </c>
      <c r="C123" s="1" t="s">
        <v>32</v>
      </c>
      <c r="D123" s="1" t="s">
        <v>3</v>
      </c>
      <c r="E123" s="1">
        <v>100</v>
      </c>
      <c r="F123" s="1" t="s">
        <v>37</v>
      </c>
      <c r="G123" s="1"/>
    </row>
    <row r="124" spans="1:7" x14ac:dyDescent="0.55000000000000004">
      <c r="A124" s="1">
        <v>81</v>
      </c>
      <c r="B124" s="1">
        <v>13</v>
      </c>
      <c r="C124" s="1" t="s">
        <v>27</v>
      </c>
      <c r="D124" s="1" t="s">
        <v>3</v>
      </c>
      <c r="E124" s="1">
        <v>100</v>
      </c>
      <c r="F124" s="1" t="s">
        <v>37</v>
      </c>
      <c r="G124" s="1"/>
    </row>
    <row r="125" spans="1:7" x14ac:dyDescent="0.55000000000000004">
      <c r="A125" s="1">
        <v>82</v>
      </c>
      <c r="B125" s="1">
        <v>13</v>
      </c>
      <c r="C125" s="1" t="s">
        <v>27</v>
      </c>
      <c r="D125" s="1" t="s">
        <v>3</v>
      </c>
      <c r="E125" s="1">
        <v>100</v>
      </c>
      <c r="F125" s="1" t="s">
        <v>37</v>
      </c>
      <c r="G125" s="1"/>
    </row>
    <row r="126" spans="1:7" x14ac:dyDescent="0.55000000000000004">
      <c r="A126" s="1">
        <v>87</v>
      </c>
      <c r="B126" s="1">
        <v>14</v>
      </c>
      <c r="C126" s="1" t="s">
        <v>32</v>
      </c>
      <c r="D126" s="1" t="s">
        <v>3</v>
      </c>
      <c r="E126" s="1">
        <v>100</v>
      </c>
      <c r="F126" s="1" t="s">
        <v>37</v>
      </c>
      <c r="G126" s="1"/>
    </row>
    <row r="127" spans="1:7" x14ac:dyDescent="0.55000000000000004">
      <c r="A127" s="1">
        <v>88</v>
      </c>
      <c r="B127" s="1">
        <v>14</v>
      </c>
      <c r="C127" s="1" t="s">
        <v>32</v>
      </c>
      <c r="D127" s="1" t="s">
        <v>3</v>
      </c>
      <c r="E127" s="1">
        <v>100</v>
      </c>
      <c r="F127" s="1" t="s">
        <v>37</v>
      </c>
      <c r="G127" s="1"/>
    </row>
    <row r="128" spans="1:7" x14ac:dyDescent="0.55000000000000004">
      <c r="A128" s="1">
        <v>89</v>
      </c>
      <c r="B128" s="1">
        <v>14</v>
      </c>
      <c r="C128" s="1" t="s">
        <v>27</v>
      </c>
      <c r="D128" s="1" t="s">
        <v>3</v>
      </c>
      <c r="E128" s="1">
        <v>100</v>
      </c>
      <c r="F128" s="1" t="s">
        <v>37</v>
      </c>
      <c r="G128" s="1"/>
    </row>
    <row r="129" spans="1:6" x14ac:dyDescent="0.55000000000000004">
      <c r="A129" s="1">
        <v>90</v>
      </c>
      <c r="B129" s="1">
        <v>15</v>
      </c>
      <c r="C129" s="1" t="s">
        <v>27</v>
      </c>
      <c r="D129" s="1" t="s">
        <v>3</v>
      </c>
      <c r="E129">
        <v>100</v>
      </c>
      <c r="F129" s="1" t="s">
        <v>37</v>
      </c>
    </row>
    <row r="130" spans="1:6" x14ac:dyDescent="0.55000000000000004">
      <c r="A130" s="1">
        <v>96</v>
      </c>
      <c r="B130" s="1">
        <v>16</v>
      </c>
      <c r="C130" s="1" t="s">
        <v>27</v>
      </c>
      <c r="D130" s="1" t="s">
        <v>3</v>
      </c>
      <c r="E130">
        <v>100</v>
      </c>
      <c r="F130" s="1" t="s">
        <v>37</v>
      </c>
    </row>
    <row r="131" spans="1:6" x14ac:dyDescent="0.55000000000000004">
      <c r="A131" s="1">
        <v>97</v>
      </c>
      <c r="B131" s="1">
        <v>16</v>
      </c>
      <c r="C131" s="1" t="s">
        <v>27</v>
      </c>
      <c r="D131" s="1" t="s">
        <v>3</v>
      </c>
      <c r="E131">
        <v>100</v>
      </c>
      <c r="F131" s="1" t="s">
        <v>37</v>
      </c>
    </row>
    <row r="132" spans="1:6" x14ac:dyDescent="0.55000000000000004">
      <c r="A132" s="1">
        <v>98</v>
      </c>
      <c r="B132" s="1">
        <v>16</v>
      </c>
      <c r="C132" s="1" t="s">
        <v>27</v>
      </c>
      <c r="D132" s="1" t="s">
        <v>3</v>
      </c>
      <c r="E132">
        <v>100</v>
      </c>
      <c r="F132" s="1" t="s">
        <v>37</v>
      </c>
    </row>
    <row r="133" spans="1:6" x14ac:dyDescent="0.55000000000000004">
      <c r="A133" s="1">
        <v>99</v>
      </c>
      <c r="B133" s="1">
        <v>16</v>
      </c>
      <c r="C133" s="1" t="s">
        <v>27</v>
      </c>
      <c r="D133" s="1" t="s">
        <v>3</v>
      </c>
      <c r="E133">
        <v>100</v>
      </c>
      <c r="F133" s="1" t="s">
        <v>37</v>
      </c>
    </row>
    <row r="134" spans="1:6" x14ac:dyDescent="0.55000000000000004">
      <c r="A134" s="1">
        <v>100</v>
      </c>
      <c r="B134" s="1">
        <v>17</v>
      </c>
      <c r="C134" s="1" t="s">
        <v>27</v>
      </c>
      <c r="D134" s="1" t="s">
        <v>3</v>
      </c>
      <c r="E134">
        <v>100</v>
      </c>
      <c r="F134" s="1" t="s">
        <v>37</v>
      </c>
    </row>
    <row r="135" spans="1:6" x14ac:dyDescent="0.55000000000000004">
      <c r="A135" s="1">
        <v>101</v>
      </c>
      <c r="B135" s="1">
        <v>17</v>
      </c>
      <c r="C135" s="1" t="s">
        <v>27</v>
      </c>
      <c r="D135" s="1" t="s">
        <v>3</v>
      </c>
      <c r="E135">
        <v>100</v>
      </c>
      <c r="F135" s="1" t="s">
        <v>37</v>
      </c>
    </row>
    <row r="136" spans="1:6" x14ac:dyDescent="0.55000000000000004">
      <c r="A136" s="1">
        <v>102</v>
      </c>
      <c r="B136" s="1">
        <v>17</v>
      </c>
      <c r="C136" s="1" t="s">
        <v>32</v>
      </c>
      <c r="D136" s="1" t="s">
        <v>3</v>
      </c>
      <c r="E136">
        <v>100</v>
      </c>
      <c r="F136" s="1" t="s">
        <v>37</v>
      </c>
    </row>
    <row r="137" spans="1:6" x14ac:dyDescent="0.55000000000000004">
      <c r="A137" s="1">
        <v>103</v>
      </c>
      <c r="B137" s="1">
        <v>17</v>
      </c>
      <c r="C137" s="1" t="s">
        <v>32</v>
      </c>
      <c r="D137" s="1" t="s">
        <v>3</v>
      </c>
      <c r="E137">
        <v>100</v>
      </c>
      <c r="F137" s="1" t="s">
        <v>37</v>
      </c>
    </row>
    <row r="138" spans="1:6" x14ac:dyDescent="0.55000000000000004">
      <c r="A138" s="1">
        <v>119</v>
      </c>
      <c r="B138" s="1">
        <v>20</v>
      </c>
      <c r="C138" s="1" t="s">
        <v>32</v>
      </c>
      <c r="D138" s="1" t="s">
        <v>3</v>
      </c>
      <c r="E138">
        <v>100</v>
      </c>
      <c r="F138" s="1" t="s">
        <v>37</v>
      </c>
    </row>
    <row r="139" spans="1:6" x14ac:dyDescent="0.55000000000000004">
      <c r="A139" s="1">
        <v>138</v>
      </c>
      <c r="B139" s="1">
        <v>26</v>
      </c>
      <c r="C139" s="1" t="s">
        <v>27</v>
      </c>
      <c r="D139" s="1" t="s">
        <v>3</v>
      </c>
      <c r="E139">
        <v>100</v>
      </c>
      <c r="F139" s="1" t="s">
        <v>37</v>
      </c>
    </row>
    <row r="140" spans="1:6" x14ac:dyDescent="0.55000000000000004">
      <c r="A140" s="1">
        <v>139</v>
      </c>
      <c r="B140" s="1">
        <v>26</v>
      </c>
      <c r="C140" s="1" t="s">
        <v>32</v>
      </c>
      <c r="D140" s="1" t="s">
        <v>3</v>
      </c>
      <c r="E140">
        <v>100</v>
      </c>
      <c r="F140" s="1" t="s">
        <v>37</v>
      </c>
    </row>
    <row r="141" spans="1:6" x14ac:dyDescent="0.55000000000000004">
      <c r="A141" s="1">
        <v>140</v>
      </c>
      <c r="B141" s="1">
        <v>26</v>
      </c>
      <c r="C141" s="1" t="s">
        <v>32</v>
      </c>
      <c r="D141" s="1" t="s">
        <v>3</v>
      </c>
      <c r="E141">
        <v>100</v>
      </c>
      <c r="F141" s="1" t="s">
        <v>37</v>
      </c>
    </row>
    <row r="142" spans="1:6" x14ac:dyDescent="0.55000000000000004">
      <c r="A142" s="1">
        <v>141</v>
      </c>
      <c r="B142" s="1">
        <v>26</v>
      </c>
      <c r="C142" s="1" t="s">
        <v>27</v>
      </c>
      <c r="D142" s="1" t="s">
        <v>3</v>
      </c>
      <c r="E142">
        <v>100</v>
      </c>
      <c r="F142" s="1" t="s">
        <v>37</v>
      </c>
    </row>
    <row r="143" spans="1:6" x14ac:dyDescent="0.55000000000000004">
      <c r="A143" s="1">
        <v>142</v>
      </c>
      <c r="B143" s="1">
        <v>26</v>
      </c>
      <c r="C143" s="1" t="s">
        <v>27</v>
      </c>
      <c r="D143" s="1" t="s">
        <v>3</v>
      </c>
      <c r="E143">
        <v>100</v>
      </c>
      <c r="F143" s="1" t="s">
        <v>37</v>
      </c>
    </row>
    <row r="144" spans="1:6" x14ac:dyDescent="0.55000000000000004">
      <c r="A144" s="1">
        <v>143</v>
      </c>
      <c r="B144" s="1">
        <v>28</v>
      </c>
      <c r="C144" s="1" t="s">
        <v>32</v>
      </c>
      <c r="D144" s="1" t="s">
        <v>3</v>
      </c>
      <c r="E144" s="1">
        <v>100</v>
      </c>
      <c r="F144" s="1" t="s">
        <v>37</v>
      </c>
    </row>
    <row r="145" spans="1:7" x14ac:dyDescent="0.55000000000000004">
      <c r="A145" s="1">
        <v>155</v>
      </c>
      <c r="B145" s="1">
        <v>30</v>
      </c>
      <c r="C145" s="1" t="s">
        <v>27</v>
      </c>
      <c r="D145" s="1" t="s">
        <v>3</v>
      </c>
      <c r="E145" s="1">
        <v>100</v>
      </c>
      <c r="F145" s="1" t="s">
        <v>37</v>
      </c>
    </row>
    <row r="146" spans="1:7" x14ac:dyDescent="0.55000000000000004">
      <c r="A146" s="1">
        <v>110</v>
      </c>
      <c r="B146" s="1">
        <v>19</v>
      </c>
      <c r="C146" s="1" t="s">
        <v>32</v>
      </c>
      <c r="D146" s="1" t="s">
        <v>3</v>
      </c>
      <c r="E146">
        <v>100</v>
      </c>
      <c r="F146" s="1" t="s">
        <v>91</v>
      </c>
    </row>
    <row r="147" spans="1:7" x14ac:dyDescent="0.55000000000000004">
      <c r="A147" s="1">
        <v>12</v>
      </c>
      <c r="B147" s="1">
        <v>3</v>
      </c>
      <c r="C147" s="1" t="s">
        <v>32</v>
      </c>
      <c r="D147" s="1" t="s">
        <v>3</v>
      </c>
      <c r="E147" s="1">
        <v>100</v>
      </c>
      <c r="F147" s="1" t="s">
        <v>40</v>
      </c>
      <c r="G147" s="1"/>
    </row>
    <row r="148" spans="1:7" x14ac:dyDescent="0.55000000000000004">
      <c r="A148" s="1">
        <v>15</v>
      </c>
      <c r="B148" s="1">
        <v>3</v>
      </c>
      <c r="C148" s="1" t="s">
        <v>27</v>
      </c>
      <c r="D148" s="1" t="s">
        <v>3</v>
      </c>
      <c r="E148" s="1">
        <v>100</v>
      </c>
      <c r="F148" s="1" t="s">
        <v>40</v>
      </c>
      <c r="G148" s="1"/>
    </row>
    <row r="149" spans="1:7" x14ac:dyDescent="0.55000000000000004">
      <c r="A149" s="1">
        <v>24</v>
      </c>
      <c r="B149" s="1">
        <v>5</v>
      </c>
      <c r="C149" s="1" t="s">
        <v>32</v>
      </c>
      <c r="D149" s="1" t="s">
        <v>3</v>
      </c>
      <c r="E149" s="1">
        <v>100</v>
      </c>
      <c r="F149" s="1" t="s">
        <v>40</v>
      </c>
      <c r="G149" s="1"/>
    </row>
    <row r="150" spans="1:7" x14ac:dyDescent="0.55000000000000004">
      <c r="A150" s="1">
        <v>25</v>
      </c>
      <c r="B150" s="1">
        <v>5</v>
      </c>
      <c r="C150" s="1" t="s">
        <v>27</v>
      </c>
      <c r="D150" s="1" t="s">
        <v>3</v>
      </c>
      <c r="E150" s="1">
        <v>100</v>
      </c>
      <c r="F150" s="1" t="s">
        <v>40</v>
      </c>
      <c r="G150" s="1"/>
    </row>
    <row r="151" spans="1:7" x14ac:dyDescent="0.55000000000000004">
      <c r="A151" s="1">
        <v>34</v>
      </c>
      <c r="B151" s="1">
        <v>6</v>
      </c>
      <c r="C151" s="1" t="s">
        <v>27</v>
      </c>
      <c r="D151" s="1" t="s">
        <v>3</v>
      </c>
      <c r="E151" s="1">
        <v>100</v>
      </c>
      <c r="F151" s="1" t="s">
        <v>40</v>
      </c>
      <c r="G151" s="1"/>
    </row>
    <row r="152" spans="1:7" x14ac:dyDescent="0.55000000000000004">
      <c r="A152" s="1">
        <v>66</v>
      </c>
      <c r="B152" s="1">
        <v>11</v>
      </c>
      <c r="C152" s="1" t="s">
        <v>32</v>
      </c>
      <c r="D152" s="1" t="s">
        <v>3</v>
      </c>
      <c r="E152" s="1">
        <v>100</v>
      </c>
      <c r="F152" s="1" t="s">
        <v>40</v>
      </c>
      <c r="G152" s="1"/>
    </row>
    <row r="153" spans="1:7" x14ac:dyDescent="0.55000000000000004">
      <c r="A153" s="1">
        <v>86</v>
      </c>
      <c r="B153" s="1">
        <v>14</v>
      </c>
      <c r="C153" s="1" t="s">
        <v>32</v>
      </c>
      <c r="D153" s="1" t="s">
        <v>3</v>
      </c>
      <c r="E153" s="1">
        <v>100</v>
      </c>
      <c r="F153" s="1" t="s">
        <v>40</v>
      </c>
      <c r="G153" s="1"/>
    </row>
    <row r="154" spans="1:7" x14ac:dyDescent="0.55000000000000004">
      <c r="A154" s="1">
        <v>111</v>
      </c>
      <c r="B154" s="1">
        <v>19</v>
      </c>
      <c r="C154" s="1" t="s">
        <v>27</v>
      </c>
      <c r="D154" s="1" t="s">
        <v>3</v>
      </c>
      <c r="E154">
        <v>100</v>
      </c>
      <c r="F154" s="1" t="s">
        <v>40</v>
      </c>
    </row>
    <row r="155" spans="1:7" x14ac:dyDescent="0.55000000000000004">
      <c r="A155" s="1">
        <v>112</v>
      </c>
      <c r="B155" s="1">
        <v>19</v>
      </c>
      <c r="C155" s="1" t="s">
        <v>32</v>
      </c>
      <c r="D155" s="1" t="s">
        <v>3</v>
      </c>
      <c r="E155">
        <v>100</v>
      </c>
      <c r="F155" s="1" t="s">
        <v>40</v>
      </c>
    </row>
    <row r="156" spans="1:7" x14ac:dyDescent="0.55000000000000004">
      <c r="A156" s="1">
        <v>113</v>
      </c>
      <c r="B156" s="1">
        <v>19</v>
      </c>
      <c r="C156" s="1" t="s">
        <v>32</v>
      </c>
      <c r="D156" s="1" t="s">
        <v>3</v>
      </c>
      <c r="E156">
        <v>100</v>
      </c>
      <c r="F156" s="1" t="s">
        <v>40</v>
      </c>
    </row>
    <row r="157" spans="1:7" x14ac:dyDescent="0.55000000000000004">
      <c r="A157" s="1">
        <v>114</v>
      </c>
      <c r="B157" s="1">
        <v>20</v>
      </c>
      <c r="C157" s="1" t="s">
        <v>32</v>
      </c>
      <c r="D157" s="1" t="s">
        <v>3</v>
      </c>
      <c r="E157">
        <v>100</v>
      </c>
      <c r="F157" s="1" t="s">
        <v>40</v>
      </c>
    </row>
    <row r="158" spans="1:7" x14ac:dyDescent="0.55000000000000004">
      <c r="A158" s="1">
        <v>115</v>
      </c>
      <c r="B158" s="1">
        <v>20</v>
      </c>
      <c r="C158" s="1" t="s">
        <v>32</v>
      </c>
      <c r="D158" s="1" t="s">
        <v>3</v>
      </c>
      <c r="E158">
        <v>100</v>
      </c>
      <c r="F158" s="1" t="s">
        <v>40</v>
      </c>
    </row>
    <row r="159" spans="1:7" x14ac:dyDescent="0.55000000000000004">
      <c r="A159" s="1">
        <v>153</v>
      </c>
      <c r="B159" s="1">
        <v>30</v>
      </c>
      <c r="C159" s="1" t="s">
        <v>32</v>
      </c>
      <c r="D159" s="1" t="s">
        <v>3</v>
      </c>
      <c r="E159" s="1">
        <v>100</v>
      </c>
      <c r="F159" s="1" t="s">
        <v>40</v>
      </c>
    </row>
    <row r="160" spans="1:7" x14ac:dyDescent="0.55000000000000004">
      <c r="A160" s="1">
        <v>1</v>
      </c>
      <c r="B160" s="1">
        <v>1</v>
      </c>
      <c r="C160" s="1" t="s">
        <v>27</v>
      </c>
      <c r="D160" s="1" t="s">
        <v>3</v>
      </c>
      <c r="E160" s="1">
        <v>100</v>
      </c>
      <c r="F160" s="1" t="s">
        <v>51</v>
      </c>
      <c r="G160" s="1">
        <f t="shared" ref="G160:G173" si="3">14/62</f>
        <v>0.22580645161290322</v>
      </c>
    </row>
    <row r="161" spans="1:7" x14ac:dyDescent="0.55000000000000004">
      <c r="A161" s="1">
        <v>2</v>
      </c>
      <c r="B161" s="1">
        <v>1</v>
      </c>
      <c r="C161" s="1" t="s">
        <v>27</v>
      </c>
      <c r="D161" s="1" t="s">
        <v>3</v>
      </c>
      <c r="E161" s="1">
        <v>100</v>
      </c>
      <c r="F161" s="1" t="s">
        <v>51</v>
      </c>
      <c r="G161" s="1">
        <f t="shared" si="3"/>
        <v>0.22580645161290322</v>
      </c>
    </row>
    <row r="162" spans="1:7" x14ac:dyDescent="0.55000000000000004">
      <c r="A162" s="1">
        <v>23</v>
      </c>
      <c r="B162" s="1">
        <v>5</v>
      </c>
      <c r="C162" s="1" t="s">
        <v>32</v>
      </c>
      <c r="D162" s="1" t="s">
        <v>3</v>
      </c>
      <c r="E162" s="1">
        <v>100</v>
      </c>
      <c r="F162" s="1" t="s">
        <v>51</v>
      </c>
      <c r="G162" s="1">
        <f t="shared" si="3"/>
        <v>0.22580645161290322</v>
      </c>
    </row>
    <row r="163" spans="1:7" x14ac:dyDescent="0.55000000000000004">
      <c r="A163" s="1">
        <v>26</v>
      </c>
      <c r="B163" s="1">
        <v>5</v>
      </c>
      <c r="C163" s="1" t="s">
        <v>32</v>
      </c>
      <c r="D163" s="1" t="s">
        <v>3</v>
      </c>
      <c r="E163" s="1">
        <v>100</v>
      </c>
      <c r="F163" s="1" t="s">
        <v>51</v>
      </c>
      <c r="G163" s="1">
        <f t="shared" si="3"/>
        <v>0.22580645161290322</v>
      </c>
    </row>
    <row r="164" spans="1:7" x14ac:dyDescent="0.55000000000000004">
      <c r="A164" s="1">
        <v>33</v>
      </c>
      <c r="B164" s="1">
        <v>6</v>
      </c>
      <c r="C164" s="1" t="s">
        <v>27</v>
      </c>
      <c r="D164" s="1" t="s">
        <v>3</v>
      </c>
      <c r="E164" s="1">
        <v>100</v>
      </c>
      <c r="F164" s="1" t="s">
        <v>51</v>
      </c>
      <c r="G164" s="1">
        <f t="shared" si="3"/>
        <v>0.22580645161290322</v>
      </c>
    </row>
    <row r="165" spans="1:7" x14ac:dyDescent="0.55000000000000004">
      <c r="A165" s="1">
        <v>65</v>
      </c>
      <c r="B165" s="1">
        <v>11</v>
      </c>
      <c r="C165" s="1" t="s">
        <v>32</v>
      </c>
      <c r="D165" s="1" t="s">
        <v>3</v>
      </c>
      <c r="E165" s="1">
        <v>100</v>
      </c>
      <c r="F165" s="1" t="s">
        <v>51</v>
      </c>
      <c r="G165" s="1">
        <f t="shared" si="3"/>
        <v>0.22580645161290322</v>
      </c>
    </row>
    <row r="166" spans="1:7" x14ac:dyDescent="0.55000000000000004">
      <c r="A166" s="1">
        <v>91</v>
      </c>
      <c r="B166" s="1">
        <v>15</v>
      </c>
      <c r="C166" s="1" t="s">
        <v>27</v>
      </c>
      <c r="D166" s="1" t="s">
        <v>3</v>
      </c>
      <c r="E166">
        <v>100</v>
      </c>
      <c r="F166" s="1" t="s">
        <v>51</v>
      </c>
      <c r="G166" s="1">
        <f t="shared" si="3"/>
        <v>0.22580645161290322</v>
      </c>
    </row>
    <row r="167" spans="1:7" x14ac:dyDescent="0.55000000000000004">
      <c r="A167" s="1">
        <v>151</v>
      </c>
      <c r="B167" s="1">
        <v>29</v>
      </c>
      <c r="C167" s="1" t="s">
        <v>32</v>
      </c>
      <c r="D167" s="1" t="s">
        <v>3</v>
      </c>
      <c r="E167" s="1">
        <v>100</v>
      </c>
      <c r="F167" s="1" t="s">
        <v>51</v>
      </c>
      <c r="G167" s="1">
        <f t="shared" si="3"/>
        <v>0.22580645161290322</v>
      </c>
    </row>
    <row r="168" spans="1:7" x14ac:dyDescent="0.55000000000000004">
      <c r="A168" s="1">
        <v>156</v>
      </c>
      <c r="B168" s="1">
        <v>33</v>
      </c>
      <c r="C168" s="1" t="s">
        <v>32</v>
      </c>
      <c r="D168" s="1" t="s">
        <v>3</v>
      </c>
      <c r="E168" s="1">
        <v>100</v>
      </c>
      <c r="F168" s="1" t="s">
        <v>51</v>
      </c>
      <c r="G168" s="1">
        <f t="shared" si="3"/>
        <v>0.22580645161290322</v>
      </c>
    </row>
    <row r="169" spans="1:7" x14ac:dyDescent="0.55000000000000004">
      <c r="A169" s="1">
        <v>157</v>
      </c>
      <c r="B169" s="1">
        <v>33</v>
      </c>
      <c r="C169" s="1" t="s">
        <v>32</v>
      </c>
      <c r="D169" s="1" t="s">
        <v>3</v>
      </c>
      <c r="E169" s="1">
        <v>100</v>
      </c>
      <c r="F169" s="1" t="s">
        <v>51</v>
      </c>
      <c r="G169" s="1">
        <f t="shared" si="3"/>
        <v>0.22580645161290322</v>
      </c>
    </row>
    <row r="170" spans="1:7" x14ac:dyDescent="0.55000000000000004">
      <c r="A170" s="1">
        <v>158</v>
      </c>
      <c r="B170" s="1">
        <v>33</v>
      </c>
      <c r="C170" s="1" t="s">
        <v>32</v>
      </c>
      <c r="D170" s="1" t="s">
        <v>3</v>
      </c>
      <c r="E170" s="1">
        <v>100</v>
      </c>
      <c r="F170" s="1" t="s">
        <v>51</v>
      </c>
      <c r="G170" s="1">
        <f t="shared" si="3"/>
        <v>0.22580645161290322</v>
      </c>
    </row>
    <row r="171" spans="1:7" x14ac:dyDescent="0.55000000000000004">
      <c r="A171" s="1">
        <v>159</v>
      </c>
      <c r="B171" s="1">
        <v>33</v>
      </c>
      <c r="C171" s="1" t="s">
        <v>32</v>
      </c>
      <c r="D171" s="1" t="s">
        <v>3</v>
      </c>
      <c r="E171" s="1">
        <v>100</v>
      </c>
      <c r="F171" s="1" t="s">
        <v>51</v>
      </c>
      <c r="G171" s="1">
        <f t="shared" si="3"/>
        <v>0.22580645161290322</v>
      </c>
    </row>
    <row r="172" spans="1:7" x14ac:dyDescent="0.55000000000000004">
      <c r="A172" s="1">
        <v>79</v>
      </c>
      <c r="B172" s="1">
        <v>13</v>
      </c>
      <c r="C172" s="1" t="s">
        <v>32</v>
      </c>
      <c r="D172" s="1" t="s">
        <v>3</v>
      </c>
      <c r="E172" s="1">
        <v>100</v>
      </c>
      <c r="F172" s="1" t="s">
        <v>181</v>
      </c>
      <c r="G172" s="1">
        <f t="shared" si="3"/>
        <v>0.22580645161290322</v>
      </c>
    </row>
    <row r="173" spans="1:7" x14ac:dyDescent="0.55000000000000004">
      <c r="A173" s="1">
        <v>85</v>
      </c>
      <c r="B173" s="1">
        <v>14</v>
      </c>
      <c r="C173" s="1" t="s">
        <v>32</v>
      </c>
      <c r="D173" s="1" t="s">
        <v>3</v>
      </c>
      <c r="E173" s="1">
        <v>100</v>
      </c>
      <c r="F173" s="1" t="s">
        <v>181</v>
      </c>
      <c r="G173" s="1">
        <f t="shared" si="3"/>
        <v>0.22580645161290322</v>
      </c>
    </row>
    <row r="174" spans="1:7" x14ac:dyDescent="0.55000000000000004">
      <c r="A174" s="1">
        <v>4</v>
      </c>
      <c r="B174" s="1">
        <v>1</v>
      </c>
      <c r="C174" s="1" t="s">
        <v>32</v>
      </c>
      <c r="D174" s="1" t="s">
        <v>3</v>
      </c>
      <c r="E174" s="1">
        <v>200</v>
      </c>
      <c r="F174" s="1" t="s">
        <v>37</v>
      </c>
      <c r="G174" s="1"/>
    </row>
    <row r="175" spans="1:7" x14ac:dyDescent="0.55000000000000004">
      <c r="A175" s="1">
        <v>5</v>
      </c>
      <c r="B175" s="1">
        <v>1</v>
      </c>
      <c r="C175" s="1" t="s">
        <v>27</v>
      </c>
      <c r="D175" s="1" t="s">
        <v>3</v>
      </c>
      <c r="E175" s="1">
        <v>200</v>
      </c>
      <c r="F175" s="1" t="s">
        <v>37</v>
      </c>
      <c r="G175" s="1"/>
    </row>
    <row r="176" spans="1:7" x14ac:dyDescent="0.55000000000000004">
      <c r="A176" s="1">
        <v>69</v>
      </c>
      <c r="B176" s="1">
        <v>11</v>
      </c>
      <c r="C176" s="1" t="s">
        <v>32</v>
      </c>
      <c r="D176" s="1" t="s">
        <v>3</v>
      </c>
      <c r="E176" s="1">
        <v>200</v>
      </c>
      <c r="F176" s="1" t="s">
        <v>37</v>
      </c>
      <c r="G176" s="1"/>
    </row>
    <row r="177" spans="1:7" x14ac:dyDescent="0.55000000000000004">
      <c r="A177" s="1">
        <v>67</v>
      </c>
      <c r="B177" s="1">
        <v>11</v>
      </c>
      <c r="C177" s="1" t="s">
        <v>27</v>
      </c>
      <c r="D177" s="1" t="s">
        <v>3</v>
      </c>
      <c r="E177" s="1">
        <v>200</v>
      </c>
      <c r="F177" s="1" t="s">
        <v>40</v>
      </c>
      <c r="G177" s="1"/>
    </row>
    <row r="178" spans="1:7" x14ac:dyDescent="0.55000000000000004">
      <c r="A178" s="1">
        <v>68</v>
      </c>
      <c r="B178" s="1">
        <v>11</v>
      </c>
      <c r="C178" s="1" t="s">
        <v>27</v>
      </c>
      <c r="D178" s="1" t="s">
        <v>3</v>
      </c>
      <c r="E178" s="1">
        <v>200</v>
      </c>
      <c r="F178" s="1" t="s">
        <v>51</v>
      </c>
      <c r="G178" s="1">
        <f>1/5</f>
        <v>0.2</v>
      </c>
    </row>
    <row r="179" spans="1:7" x14ac:dyDescent="0.55000000000000004">
      <c r="A179" s="1"/>
      <c r="D179" s="1"/>
    </row>
    <row r="180" spans="1:7" x14ac:dyDescent="0.55000000000000004">
      <c r="A180" s="1"/>
      <c r="D180" s="1"/>
    </row>
    <row r="181" spans="1:7" x14ac:dyDescent="0.55000000000000004">
      <c r="A181" s="1"/>
      <c r="D181" s="1"/>
    </row>
    <row r="182" spans="1:7" x14ac:dyDescent="0.55000000000000004">
      <c r="A182" s="1"/>
      <c r="D182" s="1"/>
    </row>
    <row r="183" spans="1:7" x14ac:dyDescent="0.55000000000000004">
      <c r="A183" s="1"/>
      <c r="D183" s="1"/>
    </row>
    <row r="184" spans="1:7" x14ac:dyDescent="0.55000000000000004">
      <c r="A184" s="1"/>
      <c r="D184" s="1"/>
    </row>
    <row r="185" spans="1:7" x14ac:dyDescent="0.55000000000000004">
      <c r="A185" s="1"/>
      <c r="D185" s="1"/>
    </row>
    <row r="186" spans="1:7" x14ac:dyDescent="0.55000000000000004">
      <c r="A186" s="1"/>
      <c r="D186" s="1"/>
    </row>
    <row r="187" spans="1:7" x14ac:dyDescent="0.55000000000000004">
      <c r="A187" s="1"/>
      <c r="D187" s="1"/>
    </row>
    <row r="188" spans="1:7" x14ac:dyDescent="0.55000000000000004">
      <c r="A188" s="1"/>
      <c r="D188" s="1"/>
    </row>
    <row r="189" spans="1:7" x14ac:dyDescent="0.55000000000000004">
      <c r="A189" s="1"/>
      <c r="D189" s="1"/>
    </row>
    <row r="190" spans="1:7" x14ac:dyDescent="0.55000000000000004">
      <c r="A190" s="1"/>
      <c r="D190" s="1"/>
    </row>
    <row r="191" spans="1:7" x14ac:dyDescent="0.55000000000000004">
      <c r="A191" s="1"/>
      <c r="D191" s="1"/>
    </row>
    <row r="192" spans="1:7" x14ac:dyDescent="0.55000000000000004">
      <c r="A192" s="1"/>
      <c r="D192" s="1"/>
    </row>
  </sheetData>
  <sortState ref="A2:G192">
    <sortCondition ref="D2:D192"/>
    <sortCondition ref="E2:E192"/>
    <sortCondition ref="F2:F19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91"/>
  <sheetViews>
    <sheetView zoomScale="85" zoomScaleNormal="85" workbookViewId="0">
      <selection activeCell="M21" sqref="M21"/>
    </sheetView>
  </sheetViews>
  <sheetFormatPr defaultColWidth="9.15625" defaultRowHeight="14.4" x14ac:dyDescent="0.55000000000000004"/>
  <cols>
    <col min="1" max="1" width="9" style="1" customWidth="1"/>
    <col min="2" max="2" width="14" style="1" customWidth="1"/>
    <col min="3" max="3" width="12.578125" style="1" customWidth="1"/>
    <col min="4" max="4" width="11" style="1" customWidth="1"/>
    <col min="5" max="11" width="9.15625" style="1"/>
    <col min="12" max="12" width="11.26171875" style="1" customWidth="1"/>
    <col min="13" max="15" width="9.15625" style="1"/>
    <col min="16" max="16" width="9.15625" style="25"/>
    <col min="17" max="17" width="9.15625" style="28"/>
    <col min="18" max="18" width="9.15625" style="1"/>
    <col min="19" max="19" width="12.15625" style="1" customWidth="1"/>
    <col min="20" max="16384" width="9.15625" style="1"/>
  </cols>
  <sheetData>
    <row r="1" spans="1:19" x14ac:dyDescent="0.55000000000000004">
      <c r="A1" s="1" t="s">
        <v>8</v>
      </c>
    </row>
    <row r="2" spans="1:19" x14ac:dyDescent="0.55000000000000004">
      <c r="A2" s="1" t="s">
        <v>9</v>
      </c>
    </row>
    <row r="3" spans="1:19" ht="14.7" thickBot="1" x14ac:dyDescent="0.6"/>
    <row r="4" spans="1:19" x14ac:dyDescent="0.55000000000000004">
      <c r="A4" s="2">
        <v>43235</v>
      </c>
      <c r="B4" s="1" t="s">
        <v>10</v>
      </c>
      <c r="C4" s="1" t="s">
        <v>11</v>
      </c>
      <c r="D4" s="1" t="s">
        <v>4</v>
      </c>
      <c r="E4" s="1" t="s">
        <v>12</v>
      </c>
      <c r="G4" s="1" t="s">
        <v>13</v>
      </c>
      <c r="H4" s="1" t="s">
        <v>14</v>
      </c>
      <c r="J4" s="1" t="s">
        <v>15</v>
      </c>
      <c r="L4" s="1" t="s">
        <v>16</v>
      </c>
      <c r="R4" s="3"/>
      <c r="S4" s="4" t="s">
        <v>17</v>
      </c>
    </row>
    <row r="5" spans="1:19" x14ac:dyDescent="0.55000000000000004">
      <c r="B5" s="1" t="s">
        <v>18</v>
      </c>
      <c r="E5" s="1" t="s">
        <v>19</v>
      </c>
      <c r="G5" s="1">
        <v>100</v>
      </c>
      <c r="H5" s="1">
        <v>100</v>
      </c>
      <c r="J5" s="1" t="s">
        <v>20</v>
      </c>
      <c r="R5" s="5"/>
      <c r="S5" s="6" t="s">
        <v>21</v>
      </c>
    </row>
    <row r="6" spans="1:19" x14ac:dyDescent="0.55000000000000004">
      <c r="A6" s="2">
        <v>43236</v>
      </c>
      <c r="R6" s="7"/>
      <c r="S6" s="6" t="s">
        <v>22</v>
      </c>
    </row>
    <row r="7" spans="1:19" ht="14.7" thickBot="1" x14ac:dyDescent="0.6">
      <c r="A7" s="2" t="s">
        <v>23</v>
      </c>
      <c r="P7" s="25" t="s">
        <v>521</v>
      </c>
      <c r="Q7" s="28" t="s">
        <v>208</v>
      </c>
      <c r="R7" s="8"/>
      <c r="S7" s="9" t="s">
        <v>24</v>
      </c>
    </row>
    <row r="8" spans="1:19" x14ac:dyDescent="0.55000000000000004">
      <c r="A8" s="2" t="s">
        <v>25</v>
      </c>
    </row>
    <row r="9" spans="1:19" x14ac:dyDescent="0.55000000000000004">
      <c r="A9" s="1" t="s">
        <v>26</v>
      </c>
      <c r="B9" s="1" t="s">
        <v>27</v>
      </c>
      <c r="C9" s="1" t="s">
        <v>28</v>
      </c>
      <c r="E9" s="1" t="s">
        <v>29</v>
      </c>
      <c r="G9" s="1">
        <v>100</v>
      </c>
      <c r="H9" s="1">
        <v>100</v>
      </c>
      <c r="J9" s="10">
        <v>100</v>
      </c>
      <c r="L9" s="1" t="s">
        <v>30</v>
      </c>
      <c r="O9" s="14"/>
      <c r="P9" s="25">
        <v>0.5</v>
      </c>
      <c r="Q9" s="28">
        <v>100</v>
      </c>
    </row>
    <row r="10" spans="1:19" x14ac:dyDescent="0.55000000000000004">
      <c r="B10" s="1" t="s">
        <v>27</v>
      </c>
      <c r="C10" s="1" t="s">
        <v>28</v>
      </c>
      <c r="E10" s="1" t="s">
        <v>29</v>
      </c>
      <c r="G10" s="1">
        <v>100</v>
      </c>
      <c r="H10" s="1">
        <v>100</v>
      </c>
      <c r="J10" s="10">
        <v>100</v>
      </c>
      <c r="L10" s="1" t="s">
        <v>30</v>
      </c>
      <c r="O10" s="14"/>
      <c r="P10" s="25">
        <v>0</v>
      </c>
      <c r="Q10" s="28">
        <v>200</v>
      </c>
    </row>
    <row r="11" spans="1:19" x14ac:dyDescent="0.55000000000000004">
      <c r="B11" s="1" t="s">
        <v>27</v>
      </c>
      <c r="C11" s="1" t="s">
        <v>28</v>
      </c>
      <c r="E11" s="1" t="s">
        <v>29</v>
      </c>
      <c r="G11" s="1">
        <v>100</v>
      </c>
      <c r="H11" s="1">
        <v>100</v>
      </c>
      <c r="J11" s="10">
        <v>100</v>
      </c>
      <c r="L11" s="1" t="s">
        <v>31</v>
      </c>
    </row>
    <row r="12" spans="1:19" x14ac:dyDescent="0.55000000000000004">
      <c r="B12" s="1" t="s">
        <v>32</v>
      </c>
      <c r="C12" s="1" t="s">
        <v>28</v>
      </c>
      <c r="E12" s="1" t="s">
        <v>29</v>
      </c>
      <c r="G12" s="1">
        <v>100</v>
      </c>
      <c r="H12" s="1">
        <v>100</v>
      </c>
      <c r="J12" s="12">
        <v>200</v>
      </c>
      <c r="L12" s="1" t="s">
        <v>31</v>
      </c>
    </row>
    <row r="13" spans="1:19" x14ac:dyDescent="0.55000000000000004">
      <c r="B13" s="1" t="s">
        <v>27</v>
      </c>
      <c r="C13" s="1" t="s">
        <v>28</v>
      </c>
      <c r="E13" s="1" t="s">
        <v>29</v>
      </c>
      <c r="G13" s="1">
        <v>100</v>
      </c>
      <c r="H13" s="1">
        <v>100</v>
      </c>
      <c r="J13" s="12">
        <v>200</v>
      </c>
      <c r="L13" s="1" t="s">
        <v>31</v>
      </c>
    </row>
    <row r="14" spans="1:19" x14ac:dyDescent="0.55000000000000004">
      <c r="B14" s="1" t="s">
        <v>32</v>
      </c>
      <c r="C14" s="1" t="s">
        <v>28</v>
      </c>
      <c r="E14" s="1" t="s">
        <v>29</v>
      </c>
      <c r="G14" s="1">
        <v>100</v>
      </c>
      <c r="H14" s="1">
        <v>100</v>
      </c>
      <c r="J14" s="10">
        <v>100</v>
      </c>
      <c r="L14" s="1" t="s">
        <v>31</v>
      </c>
    </row>
    <row r="15" spans="1:19" x14ac:dyDescent="0.55000000000000004">
      <c r="A15" s="2">
        <v>43237</v>
      </c>
    </row>
    <row r="16" spans="1:19" x14ac:dyDescent="0.55000000000000004">
      <c r="A16" s="2" t="s">
        <v>33</v>
      </c>
    </row>
    <row r="17" spans="1:17" x14ac:dyDescent="0.55000000000000004">
      <c r="A17" s="1" t="s">
        <v>34</v>
      </c>
      <c r="B17" s="1" t="s">
        <v>27</v>
      </c>
      <c r="C17" s="1" t="s">
        <v>28</v>
      </c>
      <c r="E17" s="1" t="s">
        <v>29</v>
      </c>
      <c r="G17" s="1">
        <v>100</v>
      </c>
      <c r="H17" s="1">
        <v>100</v>
      </c>
      <c r="J17" s="13">
        <v>50</v>
      </c>
      <c r="L17" s="1" t="s">
        <v>35</v>
      </c>
      <c r="N17" s="1" t="s">
        <v>36</v>
      </c>
      <c r="P17" s="25">
        <v>0</v>
      </c>
      <c r="Q17" s="28">
        <v>50</v>
      </c>
    </row>
    <row r="18" spans="1:17" x14ac:dyDescent="0.55000000000000004">
      <c r="B18" s="1" t="s">
        <v>27</v>
      </c>
      <c r="C18" s="1" t="s">
        <v>28</v>
      </c>
      <c r="E18" s="1" t="s">
        <v>29</v>
      </c>
      <c r="G18" s="1">
        <v>100</v>
      </c>
      <c r="H18" s="1">
        <v>100</v>
      </c>
      <c r="J18" s="10">
        <v>100</v>
      </c>
      <c r="L18" s="1" t="s">
        <v>37</v>
      </c>
      <c r="P18" s="25">
        <v>0</v>
      </c>
      <c r="Q18" s="28">
        <v>100</v>
      </c>
    </row>
    <row r="19" spans="1:17" x14ac:dyDescent="0.55000000000000004">
      <c r="B19" s="1" t="s">
        <v>27</v>
      </c>
      <c r="C19" s="1" t="s">
        <v>28</v>
      </c>
      <c r="E19" s="1" t="s">
        <v>29</v>
      </c>
      <c r="G19" s="1">
        <v>100</v>
      </c>
      <c r="H19" s="1">
        <v>100</v>
      </c>
      <c r="J19" s="10">
        <v>100</v>
      </c>
      <c r="L19" s="1" t="s">
        <v>37</v>
      </c>
    </row>
    <row r="20" spans="1:17" x14ac:dyDescent="0.55000000000000004">
      <c r="B20" s="1" t="s">
        <v>32</v>
      </c>
      <c r="C20" s="1" t="s">
        <v>28</v>
      </c>
      <c r="E20" s="1" t="s">
        <v>29</v>
      </c>
      <c r="G20" s="1">
        <v>100</v>
      </c>
      <c r="H20" s="1">
        <v>100</v>
      </c>
      <c r="J20" s="13">
        <v>50</v>
      </c>
      <c r="L20" s="1" t="s">
        <v>37</v>
      </c>
    </row>
    <row r="21" spans="1:17" x14ac:dyDescent="0.55000000000000004">
      <c r="B21" s="1" t="s">
        <v>32</v>
      </c>
      <c r="C21" s="1" t="s">
        <v>28</v>
      </c>
      <c r="E21" s="1" t="s">
        <v>29</v>
      </c>
      <c r="G21" s="1">
        <v>100</v>
      </c>
      <c r="H21" s="1">
        <v>100</v>
      </c>
      <c r="J21" s="13">
        <v>50</v>
      </c>
      <c r="L21" s="1" t="s">
        <v>37</v>
      </c>
    </row>
    <row r="23" spans="1:17" x14ac:dyDescent="0.55000000000000004">
      <c r="A23" s="1" t="s">
        <v>38</v>
      </c>
    </row>
    <row r="24" spans="1:17" x14ac:dyDescent="0.55000000000000004">
      <c r="A24" s="1" t="s">
        <v>39</v>
      </c>
      <c r="B24" s="1" t="s">
        <v>32</v>
      </c>
      <c r="C24" s="1" t="s">
        <v>28</v>
      </c>
      <c r="E24" s="1" t="s">
        <v>29</v>
      </c>
      <c r="G24" s="1">
        <v>100</v>
      </c>
      <c r="H24" s="1">
        <v>100</v>
      </c>
      <c r="J24" s="10">
        <v>100</v>
      </c>
      <c r="L24" s="1" t="s">
        <v>40</v>
      </c>
      <c r="N24" s="1" t="s">
        <v>36</v>
      </c>
      <c r="P24" s="25">
        <v>0</v>
      </c>
      <c r="Q24" s="28">
        <v>100</v>
      </c>
    </row>
    <row r="25" spans="1:17" x14ac:dyDescent="0.55000000000000004">
      <c r="B25" s="1" t="s">
        <v>32</v>
      </c>
      <c r="C25" s="1" t="s">
        <v>28</v>
      </c>
      <c r="E25" s="1" t="s">
        <v>29</v>
      </c>
      <c r="G25" s="1">
        <v>100</v>
      </c>
      <c r="H25" s="1">
        <v>100</v>
      </c>
      <c r="J25" s="13">
        <v>50</v>
      </c>
      <c r="L25" s="1" t="s">
        <v>40</v>
      </c>
      <c r="N25" s="1" t="s">
        <v>36</v>
      </c>
      <c r="P25" s="25">
        <v>0</v>
      </c>
      <c r="Q25" s="28">
        <v>50</v>
      </c>
    </row>
    <row r="26" spans="1:17" x14ac:dyDescent="0.55000000000000004">
      <c r="B26" s="1" t="s">
        <v>32</v>
      </c>
      <c r="C26" s="1" t="s">
        <v>28</v>
      </c>
      <c r="E26" s="1" t="s">
        <v>29</v>
      </c>
      <c r="G26" s="1">
        <v>100</v>
      </c>
      <c r="H26" s="1">
        <v>100</v>
      </c>
      <c r="J26" s="13">
        <v>50</v>
      </c>
      <c r="L26" s="1" t="s">
        <v>40</v>
      </c>
    </row>
    <row r="27" spans="1:17" x14ac:dyDescent="0.55000000000000004">
      <c r="B27" s="1" t="s">
        <v>27</v>
      </c>
      <c r="C27" s="1" t="s">
        <v>28</v>
      </c>
      <c r="E27" s="1" t="s">
        <v>29</v>
      </c>
      <c r="G27" s="1">
        <v>100</v>
      </c>
      <c r="H27" s="1">
        <v>100</v>
      </c>
      <c r="J27" s="10">
        <v>100</v>
      </c>
      <c r="L27" s="1" t="s">
        <v>40</v>
      </c>
    </row>
    <row r="28" spans="1:17" x14ac:dyDescent="0.55000000000000004">
      <c r="B28" s="1" t="s">
        <v>32</v>
      </c>
      <c r="C28" s="1" t="s">
        <v>28</v>
      </c>
      <c r="E28" s="1" t="s">
        <v>29</v>
      </c>
      <c r="G28" s="1">
        <v>100</v>
      </c>
      <c r="H28" s="1">
        <v>100</v>
      </c>
      <c r="J28" s="10">
        <v>100</v>
      </c>
      <c r="L28" s="1" t="s">
        <v>41</v>
      </c>
    </row>
    <row r="30" spans="1:17" x14ac:dyDescent="0.55000000000000004">
      <c r="A30" s="1" t="s">
        <v>42</v>
      </c>
    </row>
    <row r="31" spans="1:17" x14ac:dyDescent="0.55000000000000004">
      <c r="A31" s="1" t="s">
        <v>43</v>
      </c>
    </row>
    <row r="32" spans="1:17" x14ac:dyDescent="0.55000000000000004">
      <c r="A32" s="1" t="s">
        <v>44</v>
      </c>
      <c r="B32" s="1" t="s">
        <v>27</v>
      </c>
      <c r="D32" s="1" t="s">
        <v>28</v>
      </c>
      <c r="E32" s="1" t="s">
        <v>29</v>
      </c>
      <c r="G32" s="1">
        <v>100</v>
      </c>
      <c r="H32" s="1">
        <v>100</v>
      </c>
      <c r="J32" s="14">
        <v>50</v>
      </c>
      <c r="L32" s="1" t="s">
        <v>30</v>
      </c>
      <c r="P32" s="25">
        <v>0.66666666666666663</v>
      </c>
      <c r="Q32" s="28">
        <v>50</v>
      </c>
    </row>
    <row r="33" spans="1:17" x14ac:dyDescent="0.55000000000000004">
      <c r="B33" s="1" t="s">
        <v>27</v>
      </c>
      <c r="D33" s="1" t="s">
        <v>28</v>
      </c>
      <c r="E33" s="1" t="s">
        <v>29</v>
      </c>
      <c r="G33" s="1">
        <v>100</v>
      </c>
      <c r="H33" s="1">
        <v>100</v>
      </c>
      <c r="J33" s="14">
        <v>50</v>
      </c>
      <c r="L33" s="1" t="s">
        <v>30</v>
      </c>
      <c r="P33" s="25">
        <v>0.33333333333333331</v>
      </c>
      <c r="Q33" s="28">
        <v>100</v>
      </c>
    </row>
    <row r="34" spans="1:17" x14ac:dyDescent="0.55000000000000004">
      <c r="B34" s="1" t="s">
        <v>32</v>
      </c>
      <c r="D34" s="1" t="s">
        <v>28</v>
      </c>
      <c r="E34" s="1" t="s">
        <v>29</v>
      </c>
      <c r="G34" s="1">
        <v>100</v>
      </c>
      <c r="H34" s="1">
        <v>100</v>
      </c>
      <c r="J34" s="14">
        <v>100</v>
      </c>
      <c r="L34" s="1" t="s">
        <v>30</v>
      </c>
    </row>
    <row r="35" spans="1:17" x14ac:dyDescent="0.55000000000000004">
      <c r="B35" s="1" t="s">
        <v>32</v>
      </c>
      <c r="D35" s="1" t="s">
        <v>28</v>
      </c>
      <c r="E35" s="1" t="s">
        <v>29</v>
      </c>
      <c r="G35" s="1">
        <v>100</v>
      </c>
      <c r="H35" s="1">
        <v>100</v>
      </c>
      <c r="J35" s="14">
        <v>100</v>
      </c>
      <c r="L35" s="1" t="s">
        <v>45</v>
      </c>
    </row>
    <row r="36" spans="1:17" x14ac:dyDescent="0.55000000000000004">
      <c r="B36" s="1" t="s">
        <v>27</v>
      </c>
      <c r="D36" s="1" t="s">
        <v>28</v>
      </c>
      <c r="E36" s="1" t="s">
        <v>29</v>
      </c>
      <c r="G36" s="1">
        <v>100</v>
      </c>
      <c r="H36" s="1">
        <v>100</v>
      </c>
      <c r="J36" s="14">
        <v>50</v>
      </c>
      <c r="L36" s="1" t="s">
        <v>31</v>
      </c>
    </row>
    <row r="37" spans="1:17" x14ac:dyDescent="0.55000000000000004">
      <c r="B37" s="1" t="s">
        <v>27</v>
      </c>
      <c r="D37" s="1" t="s">
        <v>28</v>
      </c>
      <c r="E37" s="1" t="s">
        <v>29</v>
      </c>
      <c r="G37" s="1">
        <v>100</v>
      </c>
      <c r="H37" s="1">
        <v>100</v>
      </c>
      <c r="J37" s="1">
        <v>100</v>
      </c>
      <c r="L37" s="1" t="s">
        <v>31</v>
      </c>
    </row>
    <row r="38" spans="1:17" x14ac:dyDescent="0.55000000000000004">
      <c r="A38" s="1" t="s">
        <v>46</v>
      </c>
    </row>
    <row r="40" spans="1:17" x14ac:dyDescent="0.55000000000000004">
      <c r="A40" s="1" t="s">
        <v>47</v>
      </c>
      <c r="P40" s="25">
        <v>0.4</v>
      </c>
      <c r="Q40" s="28">
        <v>100</v>
      </c>
    </row>
    <row r="41" spans="1:17" x14ac:dyDescent="0.55000000000000004">
      <c r="A41" s="1" t="s">
        <v>48</v>
      </c>
      <c r="B41" s="1" t="s">
        <v>32</v>
      </c>
      <c r="C41" s="1" t="s">
        <v>28</v>
      </c>
      <c r="E41" s="1" t="s">
        <v>49</v>
      </c>
      <c r="G41" s="1">
        <v>100</v>
      </c>
      <c r="H41" s="1">
        <v>100</v>
      </c>
      <c r="J41" s="10">
        <v>100</v>
      </c>
      <c r="L41" s="1" t="s">
        <v>30</v>
      </c>
      <c r="M41" s="1" t="s">
        <v>36</v>
      </c>
      <c r="P41" s="25">
        <v>0</v>
      </c>
      <c r="Q41" s="28">
        <v>50</v>
      </c>
    </row>
    <row r="42" spans="1:17" x14ac:dyDescent="0.55000000000000004">
      <c r="B42" s="1" t="s">
        <v>32</v>
      </c>
      <c r="C42" s="1" t="s">
        <v>28</v>
      </c>
      <c r="E42" s="1" t="s">
        <v>49</v>
      </c>
      <c r="G42" s="1">
        <v>100</v>
      </c>
      <c r="H42" s="1">
        <v>100</v>
      </c>
      <c r="J42" s="10">
        <v>100</v>
      </c>
      <c r="L42" s="1" t="s">
        <v>35</v>
      </c>
    </row>
    <row r="43" spans="1:17" x14ac:dyDescent="0.55000000000000004">
      <c r="B43" s="1" t="s">
        <v>27</v>
      </c>
      <c r="C43" s="1" t="s">
        <v>28</v>
      </c>
      <c r="E43" s="1" t="s">
        <v>49</v>
      </c>
      <c r="G43" s="1">
        <v>100</v>
      </c>
      <c r="H43" s="1">
        <v>100</v>
      </c>
      <c r="J43" s="10">
        <v>100</v>
      </c>
      <c r="L43" s="1" t="s">
        <v>50</v>
      </c>
    </row>
    <row r="44" spans="1:17" x14ac:dyDescent="0.55000000000000004">
      <c r="B44" s="1" t="s">
        <v>32</v>
      </c>
      <c r="C44" s="1" t="s">
        <v>28</v>
      </c>
      <c r="E44" s="1" t="s">
        <v>49</v>
      </c>
      <c r="G44" s="1">
        <v>100</v>
      </c>
      <c r="H44" s="1">
        <v>100</v>
      </c>
      <c r="J44" s="10">
        <v>100</v>
      </c>
      <c r="L44" s="1" t="s">
        <v>51</v>
      </c>
    </row>
    <row r="45" spans="1:17" x14ac:dyDescent="0.55000000000000004">
      <c r="B45" s="1" t="s">
        <v>32</v>
      </c>
      <c r="C45" s="1" t="s">
        <v>28</v>
      </c>
      <c r="E45" s="1" t="s">
        <v>49</v>
      </c>
      <c r="G45" s="1">
        <v>100</v>
      </c>
      <c r="H45" s="1">
        <v>100</v>
      </c>
      <c r="J45" s="10">
        <v>100</v>
      </c>
      <c r="L45" s="1" t="s">
        <v>37</v>
      </c>
    </row>
    <row r="46" spans="1:17" x14ac:dyDescent="0.55000000000000004">
      <c r="B46" s="1" t="s">
        <v>32</v>
      </c>
      <c r="C46" s="1" t="s">
        <v>28</v>
      </c>
      <c r="E46" s="1" t="s">
        <v>49</v>
      </c>
      <c r="G46" s="1">
        <v>100</v>
      </c>
      <c r="H46" s="1">
        <v>100</v>
      </c>
      <c r="J46" s="15">
        <v>50</v>
      </c>
      <c r="L46" s="1" t="s">
        <v>37</v>
      </c>
    </row>
    <row r="48" spans="1:17" x14ac:dyDescent="0.55000000000000004">
      <c r="B48" s="1" t="s">
        <v>52</v>
      </c>
    </row>
    <row r="50" spans="1:17" x14ac:dyDescent="0.55000000000000004">
      <c r="A50" s="1" t="s">
        <v>53</v>
      </c>
    </row>
    <row r="51" spans="1:17" x14ac:dyDescent="0.55000000000000004">
      <c r="A51" s="1" t="s">
        <v>54</v>
      </c>
      <c r="B51" s="1" t="s">
        <v>32</v>
      </c>
      <c r="C51" s="1" t="s">
        <v>28</v>
      </c>
      <c r="E51" s="1" t="s">
        <v>29</v>
      </c>
      <c r="G51" s="1">
        <v>100</v>
      </c>
      <c r="H51" s="1">
        <v>100</v>
      </c>
      <c r="J51" s="13">
        <v>50</v>
      </c>
      <c r="L51" s="1" t="s">
        <v>55</v>
      </c>
      <c r="M51" s="1" t="s">
        <v>36</v>
      </c>
      <c r="P51" s="25">
        <v>0.66666666666666663</v>
      </c>
      <c r="Q51" s="28">
        <v>50</v>
      </c>
    </row>
    <row r="52" spans="1:17" x14ac:dyDescent="0.55000000000000004">
      <c r="B52" s="1" t="s">
        <v>32</v>
      </c>
      <c r="C52" s="1" t="s">
        <v>28</v>
      </c>
      <c r="E52" s="1" t="s">
        <v>29</v>
      </c>
      <c r="G52" s="1">
        <v>100</v>
      </c>
      <c r="H52" s="1">
        <v>100</v>
      </c>
      <c r="J52" s="13">
        <v>50</v>
      </c>
      <c r="L52" s="1" t="s">
        <v>55</v>
      </c>
      <c r="M52" s="1" t="s">
        <v>36</v>
      </c>
      <c r="P52" s="25">
        <v>0.25</v>
      </c>
      <c r="Q52" s="28">
        <v>100</v>
      </c>
    </row>
    <row r="53" spans="1:17" x14ac:dyDescent="0.55000000000000004">
      <c r="B53" s="1" t="s">
        <v>32</v>
      </c>
      <c r="C53" s="1" t="s">
        <v>28</v>
      </c>
      <c r="E53" s="1" t="s">
        <v>29</v>
      </c>
      <c r="G53" s="1">
        <v>100</v>
      </c>
      <c r="H53" s="1">
        <v>100</v>
      </c>
      <c r="J53" s="13">
        <v>50</v>
      </c>
      <c r="L53" s="1" t="s">
        <v>35</v>
      </c>
      <c r="M53" s="1" t="s">
        <v>36</v>
      </c>
      <c r="O53" s="14"/>
      <c r="P53" s="25">
        <v>0</v>
      </c>
      <c r="Q53" s="28">
        <v>0</v>
      </c>
    </row>
    <row r="54" spans="1:17" x14ac:dyDescent="0.55000000000000004">
      <c r="B54" s="1" t="s">
        <v>27</v>
      </c>
      <c r="C54" s="1" t="s">
        <v>28</v>
      </c>
      <c r="E54" s="1" t="s">
        <v>29</v>
      </c>
      <c r="G54" s="1">
        <v>100</v>
      </c>
      <c r="H54" s="1">
        <v>100</v>
      </c>
      <c r="J54" s="10">
        <v>100</v>
      </c>
      <c r="L54" s="1" t="s">
        <v>45</v>
      </c>
    </row>
    <row r="55" spans="1:17" x14ac:dyDescent="0.55000000000000004">
      <c r="B55" s="1" t="s">
        <v>27</v>
      </c>
      <c r="C55" s="1" t="s">
        <v>28</v>
      </c>
      <c r="E55" s="1" t="s">
        <v>29</v>
      </c>
      <c r="G55" s="1">
        <v>100</v>
      </c>
      <c r="H55" s="1">
        <v>100</v>
      </c>
      <c r="J55" s="10">
        <v>100</v>
      </c>
      <c r="L55" s="1" t="s">
        <v>51</v>
      </c>
      <c r="M55" s="1" t="s">
        <v>36</v>
      </c>
    </row>
    <row r="56" spans="1:17" x14ac:dyDescent="0.55000000000000004">
      <c r="B56" s="1" t="s">
        <v>27</v>
      </c>
      <c r="C56" s="1" t="s">
        <v>28</v>
      </c>
      <c r="E56" s="1" t="s">
        <v>29</v>
      </c>
      <c r="G56" s="1">
        <v>100</v>
      </c>
      <c r="H56" s="1">
        <v>100</v>
      </c>
      <c r="J56" s="10">
        <v>100</v>
      </c>
      <c r="L56" s="1" t="s">
        <v>35</v>
      </c>
    </row>
    <row r="57" spans="1:17" x14ac:dyDescent="0.55000000000000004">
      <c r="B57" s="1" t="s">
        <v>32</v>
      </c>
      <c r="C57" s="1" t="s">
        <v>28</v>
      </c>
      <c r="E57" s="1" t="s">
        <v>29</v>
      </c>
      <c r="G57" s="1">
        <v>100</v>
      </c>
      <c r="H57" s="1">
        <v>100</v>
      </c>
      <c r="J57" s="10">
        <v>100</v>
      </c>
      <c r="L57" s="1" t="s">
        <v>45</v>
      </c>
    </row>
    <row r="58" spans="1:17" x14ac:dyDescent="0.55000000000000004">
      <c r="B58" s="1" t="s">
        <v>27</v>
      </c>
      <c r="C58" s="1" t="s">
        <v>28</v>
      </c>
      <c r="E58" s="1" t="s">
        <v>29</v>
      </c>
      <c r="G58" s="1">
        <v>100</v>
      </c>
      <c r="H58" s="1">
        <v>100</v>
      </c>
      <c r="J58" s="16">
        <v>0</v>
      </c>
      <c r="L58" s="1" t="s">
        <v>45</v>
      </c>
    </row>
    <row r="60" spans="1:17" x14ac:dyDescent="0.55000000000000004">
      <c r="A60" s="1" t="s">
        <v>56</v>
      </c>
    </row>
    <row r="61" spans="1:17" x14ac:dyDescent="0.55000000000000004">
      <c r="A61" s="1" t="s">
        <v>57</v>
      </c>
      <c r="B61" s="1" t="s">
        <v>32</v>
      </c>
      <c r="D61" s="1" t="s">
        <v>28</v>
      </c>
      <c r="E61" s="1" t="s">
        <v>29</v>
      </c>
      <c r="G61" s="1">
        <v>100</v>
      </c>
      <c r="H61" s="1">
        <v>100</v>
      </c>
      <c r="J61" s="1">
        <v>50</v>
      </c>
      <c r="L61" s="1" t="s">
        <v>58</v>
      </c>
      <c r="P61" s="25">
        <v>0.5</v>
      </c>
      <c r="Q61" s="28">
        <v>50</v>
      </c>
    </row>
    <row r="62" spans="1:17" x14ac:dyDescent="0.55000000000000004">
      <c r="B62" s="1" t="s">
        <v>32</v>
      </c>
      <c r="D62" s="1" t="s">
        <v>28</v>
      </c>
      <c r="E62" s="1" t="s">
        <v>29</v>
      </c>
      <c r="G62" s="1">
        <v>100</v>
      </c>
      <c r="H62" s="1">
        <v>100</v>
      </c>
      <c r="J62" s="1">
        <v>50</v>
      </c>
      <c r="L62" s="1" t="s">
        <v>59</v>
      </c>
      <c r="N62" s="1" t="s">
        <v>60</v>
      </c>
      <c r="O62" s="15"/>
      <c r="P62" s="25">
        <v>0</v>
      </c>
      <c r="Q62" s="28">
        <v>100</v>
      </c>
    </row>
    <row r="63" spans="1:17" x14ac:dyDescent="0.55000000000000004">
      <c r="B63" s="1" t="s">
        <v>32</v>
      </c>
      <c r="D63" s="1" t="s">
        <v>28</v>
      </c>
      <c r="E63" s="1" t="s">
        <v>29</v>
      </c>
      <c r="G63" s="1">
        <v>100</v>
      </c>
      <c r="H63" s="1">
        <v>100</v>
      </c>
      <c r="J63" s="1">
        <v>100</v>
      </c>
      <c r="L63" s="1" t="s">
        <v>58</v>
      </c>
    </row>
    <row r="64" spans="1:17" x14ac:dyDescent="0.55000000000000004">
      <c r="B64" s="1" t="s">
        <v>27</v>
      </c>
      <c r="D64" s="1" t="s">
        <v>28</v>
      </c>
      <c r="E64" s="1" t="s">
        <v>29</v>
      </c>
      <c r="G64" s="1">
        <v>100</v>
      </c>
      <c r="H64" s="1">
        <v>100</v>
      </c>
      <c r="J64" s="1">
        <v>100</v>
      </c>
      <c r="L64" s="1" t="s">
        <v>61</v>
      </c>
    </row>
    <row r="65" spans="1:17" x14ac:dyDescent="0.55000000000000004">
      <c r="B65" s="1" t="s">
        <v>62</v>
      </c>
    </row>
    <row r="67" spans="1:17" x14ac:dyDescent="0.55000000000000004">
      <c r="A67" s="1" t="s">
        <v>63</v>
      </c>
    </row>
    <row r="68" spans="1:17" x14ac:dyDescent="0.55000000000000004">
      <c r="A68" s="1" t="s">
        <v>64</v>
      </c>
      <c r="B68" s="1" t="s">
        <v>27</v>
      </c>
      <c r="D68" s="1" t="s">
        <v>28</v>
      </c>
      <c r="E68" s="1" t="s">
        <v>29</v>
      </c>
      <c r="G68" s="1">
        <v>100</v>
      </c>
      <c r="H68" s="1">
        <v>100</v>
      </c>
      <c r="J68" s="1">
        <v>100</v>
      </c>
      <c r="L68" s="1" t="s">
        <v>65</v>
      </c>
      <c r="O68" s="11"/>
      <c r="P68" s="25">
        <v>0.66666666666666663</v>
      </c>
      <c r="Q68" s="28">
        <v>100</v>
      </c>
    </row>
    <row r="69" spans="1:17" x14ac:dyDescent="0.55000000000000004">
      <c r="B69" s="1" t="s">
        <v>27</v>
      </c>
      <c r="D69" s="1" t="s">
        <v>28</v>
      </c>
      <c r="E69" s="1" t="s">
        <v>29</v>
      </c>
      <c r="G69" s="1">
        <v>100</v>
      </c>
      <c r="H69" s="1">
        <v>100</v>
      </c>
      <c r="J69" s="1">
        <v>100</v>
      </c>
      <c r="L69" s="1" t="s">
        <v>66</v>
      </c>
      <c r="P69" s="25">
        <v>0.33333333333333331</v>
      </c>
      <c r="Q69" s="28">
        <v>50</v>
      </c>
    </row>
    <row r="70" spans="1:17" x14ac:dyDescent="0.55000000000000004">
      <c r="B70" s="1" t="s">
        <v>27</v>
      </c>
      <c r="D70" s="1" t="s">
        <v>28</v>
      </c>
      <c r="E70" s="1" t="s">
        <v>67</v>
      </c>
      <c r="G70" s="1">
        <v>100</v>
      </c>
      <c r="H70" s="1">
        <v>100</v>
      </c>
      <c r="J70" s="1">
        <v>100</v>
      </c>
      <c r="L70" s="1" t="s">
        <v>68</v>
      </c>
      <c r="P70" s="26"/>
    </row>
    <row r="71" spans="1:17" x14ac:dyDescent="0.55000000000000004">
      <c r="B71" s="1" t="s">
        <v>32</v>
      </c>
      <c r="D71" s="1" t="s">
        <v>28</v>
      </c>
      <c r="E71" s="1" t="s">
        <v>29</v>
      </c>
      <c r="G71" s="1">
        <v>100</v>
      </c>
      <c r="H71" s="1">
        <v>100</v>
      </c>
      <c r="J71" s="1">
        <v>50</v>
      </c>
      <c r="L71" s="1" t="s">
        <v>66</v>
      </c>
    </row>
    <row r="72" spans="1:17" x14ac:dyDescent="0.55000000000000004">
      <c r="B72" s="1" t="s">
        <v>27</v>
      </c>
      <c r="D72" s="1" t="s">
        <v>28</v>
      </c>
      <c r="E72" s="1" t="s">
        <v>29</v>
      </c>
      <c r="G72" s="1">
        <v>100</v>
      </c>
      <c r="H72" s="1">
        <v>100</v>
      </c>
      <c r="J72" s="1">
        <v>50</v>
      </c>
      <c r="L72" s="1" t="s">
        <v>66</v>
      </c>
    </row>
    <row r="73" spans="1:17" x14ac:dyDescent="0.55000000000000004">
      <c r="B73" s="1" t="s">
        <v>27</v>
      </c>
      <c r="D73" s="1" t="s">
        <v>28</v>
      </c>
      <c r="E73" s="1" t="s">
        <v>29</v>
      </c>
      <c r="G73" s="1">
        <v>100</v>
      </c>
      <c r="H73" s="1">
        <v>200</v>
      </c>
      <c r="J73" s="1">
        <v>50</v>
      </c>
      <c r="L73" s="1" t="s">
        <v>69</v>
      </c>
    </row>
    <row r="75" spans="1:17" x14ac:dyDescent="0.55000000000000004">
      <c r="A75" s="1" t="s">
        <v>70</v>
      </c>
    </row>
    <row r="76" spans="1:17" x14ac:dyDescent="0.55000000000000004">
      <c r="A76" s="1" t="s">
        <v>71</v>
      </c>
      <c r="B76" s="1" t="s">
        <v>32</v>
      </c>
      <c r="C76" s="1" t="s">
        <v>28</v>
      </c>
      <c r="E76" s="1" t="s">
        <v>29</v>
      </c>
      <c r="G76" s="1">
        <v>100</v>
      </c>
      <c r="H76" s="1">
        <v>100</v>
      </c>
      <c r="J76" s="13">
        <v>50</v>
      </c>
      <c r="L76" s="1" t="s">
        <v>72</v>
      </c>
      <c r="O76" s="15"/>
      <c r="P76" s="25">
        <v>0.33333333333333331</v>
      </c>
      <c r="Q76" s="28">
        <v>50</v>
      </c>
    </row>
    <row r="77" spans="1:17" x14ac:dyDescent="0.55000000000000004">
      <c r="B77" s="1" t="s">
        <v>32</v>
      </c>
      <c r="C77" s="1" t="s">
        <v>28</v>
      </c>
      <c r="E77" s="1" t="s">
        <v>29</v>
      </c>
      <c r="G77" s="1">
        <v>100</v>
      </c>
      <c r="H77" s="1">
        <v>100</v>
      </c>
      <c r="J77" s="13">
        <v>50</v>
      </c>
      <c r="L77" s="1" t="s">
        <v>66</v>
      </c>
      <c r="P77" s="25">
        <v>0</v>
      </c>
      <c r="Q77" s="28">
        <v>100</v>
      </c>
    </row>
    <row r="78" spans="1:17" x14ac:dyDescent="0.55000000000000004">
      <c r="B78" s="1" t="s">
        <v>32</v>
      </c>
      <c r="C78" s="1" t="s">
        <v>28</v>
      </c>
      <c r="E78" s="1" t="s">
        <v>29</v>
      </c>
      <c r="G78" s="1">
        <v>100</v>
      </c>
      <c r="H78" s="1">
        <v>100</v>
      </c>
      <c r="J78" s="13">
        <v>50</v>
      </c>
      <c r="L78" s="1" t="s">
        <v>66</v>
      </c>
      <c r="P78" s="25">
        <v>0.5</v>
      </c>
      <c r="Q78" s="28">
        <v>0</v>
      </c>
    </row>
    <row r="79" spans="1:17" x14ac:dyDescent="0.55000000000000004">
      <c r="B79" s="1" t="s">
        <v>32</v>
      </c>
      <c r="C79" s="1" t="s">
        <v>28</v>
      </c>
      <c r="E79" s="1" t="s">
        <v>29</v>
      </c>
      <c r="G79" s="1">
        <v>100</v>
      </c>
      <c r="H79" s="1">
        <v>100</v>
      </c>
      <c r="J79" s="13">
        <v>50</v>
      </c>
      <c r="L79" s="1" t="s">
        <v>66</v>
      </c>
    </row>
    <row r="80" spans="1:17" x14ac:dyDescent="0.55000000000000004">
      <c r="B80" s="1" t="s">
        <v>32</v>
      </c>
      <c r="C80" s="1" t="s">
        <v>28</v>
      </c>
      <c r="E80" s="1" t="s">
        <v>29</v>
      </c>
      <c r="G80" s="1">
        <v>100</v>
      </c>
      <c r="H80" s="1">
        <v>100</v>
      </c>
      <c r="J80" s="13">
        <v>50</v>
      </c>
      <c r="L80" s="1" t="s">
        <v>66</v>
      </c>
    </row>
    <row r="81" spans="1:17" x14ac:dyDescent="0.55000000000000004">
      <c r="B81" s="1" t="s">
        <v>32</v>
      </c>
      <c r="C81" s="1" t="s">
        <v>28</v>
      </c>
      <c r="E81" s="1" t="s">
        <v>29</v>
      </c>
      <c r="G81" s="1">
        <v>100</v>
      </c>
      <c r="H81" s="1">
        <v>100</v>
      </c>
      <c r="J81" s="13">
        <v>50</v>
      </c>
      <c r="L81" s="1" t="s">
        <v>73</v>
      </c>
    </row>
    <row r="82" spans="1:17" x14ac:dyDescent="0.55000000000000004">
      <c r="B82" s="1" t="s">
        <v>27</v>
      </c>
      <c r="C82" s="1" t="s">
        <v>28</v>
      </c>
      <c r="E82" s="1" t="s">
        <v>29</v>
      </c>
      <c r="G82" s="1">
        <v>100</v>
      </c>
      <c r="H82" s="1">
        <v>100</v>
      </c>
      <c r="J82" s="10">
        <v>100</v>
      </c>
      <c r="L82" s="1" t="s">
        <v>66</v>
      </c>
    </row>
    <row r="83" spans="1:17" ht="14.7" thickBot="1" x14ac:dyDescent="0.6">
      <c r="B83" s="1" t="s">
        <v>74</v>
      </c>
      <c r="C83" s="1" t="s">
        <v>28</v>
      </c>
      <c r="E83" s="1" t="s">
        <v>29</v>
      </c>
      <c r="G83" s="1">
        <v>100</v>
      </c>
      <c r="H83" s="1">
        <v>100</v>
      </c>
      <c r="J83" s="8">
        <v>0</v>
      </c>
      <c r="L83" s="1" t="s">
        <v>40</v>
      </c>
    </row>
    <row r="84" spans="1:17" ht="14.7" thickBot="1" x14ac:dyDescent="0.6">
      <c r="B84" s="1" t="s">
        <v>74</v>
      </c>
      <c r="C84" s="1" t="s">
        <v>28</v>
      </c>
      <c r="E84" s="1" t="s">
        <v>29</v>
      </c>
      <c r="G84" s="1">
        <v>100</v>
      </c>
      <c r="H84" s="1">
        <v>100</v>
      </c>
      <c r="J84" s="8">
        <v>0</v>
      </c>
      <c r="L84" s="1" t="s">
        <v>51</v>
      </c>
      <c r="M84" s="1" t="s">
        <v>36</v>
      </c>
      <c r="O84" s="8"/>
    </row>
    <row r="86" spans="1:17" x14ac:dyDescent="0.55000000000000004">
      <c r="A86" s="1" t="s">
        <v>75</v>
      </c>
    </row>
    <row r="87" spans="1:17" x14ac:dyDescent="0.55000000000000004">
      <c r="A87" s="1" t="s">
        <v>76</v>
      </c>
      <c r="B87" s="1" t="s">
        <v>27</v>
      </c>
      <c r="D87" s="1" t="s">
        <v>28</v>
      </c>
      <c r="E87" s="1" t="s">
        <v>29</v>
      </c>
      <c r="G87" s="1">
        <v>100</v>
      </c>
      <c r="H87" s="1">
        <v>100</v>
      </c>
      <c r="J87" s="1">
        <v>100</v>
      </c>
      <c r="L87" s="1" t="s">
        <v>77</v>
      </c>
      <c r="P87" s="25">
        <v>0</v>
      </c>
      <c r="Q87" s="28">
        <v>100</v>
      </c>
    </row>
    <row r="88" spans="1:17" x14ac:dyDescent="0.55000000000000004">
      <c r="B88" s="1" t="s">
        <v>27</v>
      </c>
      <c r="D88" s="1" t="s">
        <v>28</v>
      </c>
      <c r="E88" s="1" t="s">
        <v>29</v>
      </c>
      <c r="G88" s="1">
        <v>100</v>
      </c>
      <c r="H88" s="1">
        <v>100</v>
      </c>
      <c r="J88" s="1">
        <v>100</v>
      </c>
      <c r="L88" s="1" t="s">
        <v>77</v>
      </c>
      <c r="P88" s="25">
        <v>0.5</v>
      </c>
      <c r="Q88" s="28">
        <v>0</v>
      </c>
    </row>
    <row r="89" spans="1:17" x14ac:dyDescent="0.55000000000000004">
      <c r="B89" s="1" t="s">
        <v>27</v>
      </c>
      <c r="D89" s="1" t="s">
        <v>28</v>
      </c>
      <c r="E89" s="1" t="s">
        <v>29</v>
      </c>
      <c r="G89" s="1">
        <v>100</v>
      </c>
      <c r="H89" s="1">
        <v>100</v>
      </c>
      <c r="J89" s="1">
        <v>100</v>
      </c>
      <c r="L89" s="1" t="s">
        <v>40</v>
      </c>
    </row>
    <row r="90" spans="1:17" x14ac:dyDescent="0.55000000000000004">
      <c r="B90" s="1" t="s">
        <v>27</v>
      </c>
      <c r="D90" s="1" t="s">
        <v>28</v>
      </c>
      <c r="E90" s="1" t="s">
        <v>29</v>
      </c>
      <c r="G90" s="1">
        <v>100</v>
      </c>
      <c r="H90" s="1">
        <v>100</v>
      </c>
      <c r="J90" s="1">
        <v>100</v>
      </c>
      <c r="L90" s="1" t="s">
        <v>40</v>
      </c>
    </row>
    <row r="91" spans="1:17" x14ac:dyDescent="0.55000000000000004">
      <c r="B91" s="1" t="s">
        <v>74</v>
      </c>
      <c r="D91" s="1" t="s">
        <v>28</v>
      </c>
      <c r="E91" s="1" t="s">
        <v>29</v>
      </c>
      <c r="G91" s="1">
        <v>100</v>
      </c>
      <c r="H91" s="1">
        <v>100</v>
      </c>
      <c r="J91" s="1">
        <v>0</v>
      </c>
      <c r="L91" s="1" t="s">
        <v>51</v>
      </c>
      <c r="M91" s="1" t="s">
        <v>78</v>
      </c>
      <c r="O91" s="17"/>
    </row>
    <row r="92" spans="1:17" x14ac:dyDescent="0.55000000000000004">
      <c r="B92" s="1" t="s">
        <v>32</v>
      </c>
      <c r="D92" s="1" t="s">
        <v>28</v>
      </c>
      <c r="E92" s="1" t="s">
        <v>29</v>
      </c>
      <c r="G92" s="1">
        <v>100</v>
      </c>
      <c r="H92" s="1">
        <v>100</v>
      </c>
      <c r="J92" s="1">
        <v>0</v>
      </c>
      <c r="L92" s="1" t="s">
        <v>45</v>
      </c>
    </row>
    <row r="94" spans="1:17" x14ac:dyDescent="0.55000000000000004">
      <c r="A94" s="1" t="s">
        <v>79</v>
      </c>
    </row>
    <row r="95" spans="1:17" x14ac:dyDescent="0.55000000000000004">
      <c r="A95" s="1" t="s">
        <v>80</v>
      </c>
      <c r="B95" s="1" t="s">
        <v>27</v>
      </c>
      <c r="C95" s="1" t="s">
        <v>28</v>
      </c>
      <c r="E95" s="1" t="s">
        <v>29</v>
      </c>
      <c r="G95" s="1">
        <v>100</v>
      </c>
      <c r="H95" s="1">
        <v>100</v>
      </c>
      <c r="J95" s="13">
        <v>50</v>
      </c>
      <c r="L95" s="1" t="s">
        <v>45</v>
      </c>
      <c r="P95" s="25">
        <v>0.66666666666666663</v>
      </c>
      <c r="Q95" s="28">
        <v>50</v>
      </c>
    </row>
    <row r="96" spans="1:17" x14ac:dyDescent="0.55000000000000004">
      <c r="B96" s="1" t="s">
        <v>27</v>
      </c>
      <c r="C96" s="1" t="s">
        <v>28</v>
      </c>
      <c r="E96" s="1" t="s">
        <v>29</v>
      </c>
      <c r="G96" s="1">
        <v>100</v>
      </c>
      <c r="H96" s="1">
        <v>100</v>
      </c>
      <c r="J96" s="13">
        <v>50</v>
      </c>
      <c r="L96" s="1" t="s">
        <v>81</v>
      </c>
      <c r="N96" s="1" t="s">
        <v>60</v>
      </c>
      <c r="O96" s="15"/>
      <c r="P96" s="25">
        <v>0.5</v>
      </c>
      <c r="Q96" s="28">
        <v>100</v>
      </c>
    </row>
    <row r="97" spans="1:17" x14ac:dyDescent="0.55000000000000004">
      <c r="B97" s="1" t="s">
        <v>27</v>
      </c>
      <c r="C97" s="1" t="s">
        <v>28</v>
      </c>
      <c r="E97" s="1" t="s">
        <v>29</v>
      </c>
      <c r="G97" s="1">
        <v>100</v>
      </c>
      <c r="H97" s="1">
        <v>100</v>
      </c>
      <c r="J97" s="13">
        <v>50</v>
      </c>
      <c r="L97" s="1" t="s">
        <v>81</v>
      </c>
      <c r="N97" s="1" t="s">
        <v>60</v>
      </c>
      <c r="O97" s="15"/>
      <c r="P97" s="25">
        <v>0.33333333333333331</v>
      </c>
      <c r="Q97" s="28">
        <v>200</v>
      </c>
    </row>
    <row r="98" spans="1:17" x14ac:dyDescent="0.55000000000000004">
      <c r="B98" s="1" t="s">
        <v>32</v>
      </c>
      <c r="C98" s="1" t="s">
        <v>28</v>
      </c>
      <c r="E98" s="1" t="s">
        <v>29</v>
      </c>
      <c r="G98" s="1">
        <v>100</v>
      </c>
      <c r="H98" s="1">
        <v>100</v>
      </c>
      <c r="J98" s="10">
        <v>100</v>
      </c>
      <c r="L98" s="1" t="s">
        <v>82</v>
      </c>
      <c r="N98" s="1" t="s">
        <v>36</v>
      </c>
      <c r="O98" s="11"/>
    </row>
    <row r="99" spans="1:17" x14ac:dyDescent="0.55000000000000004">
      <c r="B99" s="1" t="s">
        <v>32</v>
      </c>
      <c r="C99" s="1" t="s">
        <v>28</v>
      </c>
      <c r="E99" s="1" t="s">
        <v>29</v>
      </c>
      <c r="G99" s="1">
        <v>100</v>
      </c>
      <c r="H99" s="1">
        <v>100</v>
      </c>
      <c r="J99" s="10">
        <v>100</v>
      </c>
      <c r="L99" s="1" t="s">
        <v>40</v>
      </c>
      <c r="N99" s="1" t="s">
        <v>83</v>
      </c>
    </row>
    <row r="100" spans="1:17" x14ac:dyDescent="0.55000000000000004">
      <c r="B100" s="1" t="s">
        <v>27</v>
      </c>
      <c r="C100" s="1" t="s">
        <v>28</v>
      </c>
      <c r="E100" s="1" t="s">
        <v>29</v>
      </c>
      <c r="G100" s="1">
        <v>100</v>
      </c>
      <c r="H100" s="1">
        <v>100</v>
      </c>
      <c r="J100" s="12">
        <v>200</v>
      </c>
      <c r="L100" s="1" t="s">
        <v>40</v>
      </c>
      <c r="N100" s="1" t="s">
        <v>83</v>
      </c>
    </row>
    <row r="101" spans="1:17" x14ac:dyDescent="0.55000000000000004">
      <c r="B101" s="1" t="s">
        <v>27</v>
      </c>
      <c r="C101" s="1" t="s">
        <v>28</v>
      </c>
      <c r="E101" s="1" t="s">
        <v>29</v>
      </c>
      <c r="G101" s="1">
        <v>100</v>
      </c>
      <c r="H101" s="1">
        <v>100</v>
      </c>
      <c r="J101" s="12">
        <v>200</v>
      </c>
      <c r="L101" s="1" t="s">
        <v>81</v>
      </c>
      <c r="N101" s="1" t="s">
        <v>84</v>
      </c>
      <c r="O101" s="7"/>
    </row>
    <row r="102" spans="1:17" x14ac:dyDescent="0.55000000000000004">
      <c r="B102" s="1" t="s">
        <v>32</v>
      </c>
      <c r="C102" s="1" t="s">
        <v>28</v>
      </c>
      <c r="E102" s="1" t="s">
        <v>29</v>
      </c>
      <c r="G102" s="1">
        <v>100</v>
      </c>
      <c r="H102" s="1">
        <v>100</v>
      </c>
      <c r="J102" s="12">
        <v>200</v>
      </c>
      <c r="L102" s="1" t="s">
        <v>85</v>
      </c>
    </row>
    <row r="104" spans="1:17" x14ac:dyDescent="0.55000000000000004">
      <c r="B104" s="1" t="s">
        <v>86</v>
      </c>
    </row>
    <row r="105" spans="1:17" x14ac:dyDescent="0.55000000000000004">
      <c r="B105" s="1" t="s">
        <v>87</v>
      </c>
    </row>
    <row r="106" spans="1:17" x14ac:dyDescent="0.55000000000000004">
      <c r="A106" s="1" t="s">
        <v>88</v>
      </c>
    </row>
    <row r="107" spans="1:17" x14ac:dyDescent="0.55000000000000004">
      <c r="A107" s="1" t="s">
        <v>89</v>
      </c>
      <c r="B107" s="1" t="s">
        <v>32</v>
      </c>
      <c r="D107" s="1" t="s">
        <v>28</v>
      </c>
      <c r="E107" s="1" t="s">
        <v>29</v>
      </c>
      <c r="G107" s="1">
        <v>100</v>
      </c>
      <c r="H107" s="1">
        <v>100</v>
      </c>
      <c r="J107" s="1">
        <v>100</v>
      </c>
      <c r="L107" s="1" t="s">
        <v>90</v>
      </c>
      <c r="P107" s="25">
        <v>0.25</v>
      </c>
      <c r="Q107" s="28">
        <v>100</v>
      </c>
    </row>
    <row r="108" spans="1:17" x14ac:dyDescent="0.55000000000000004">
      <c r="B108" s="1" t="s">
        <v>32</v>
      </c>
      <c r="D108" s="1" t="s">
        <v>28</v>
      </c>
      <c r="E108" s="1" t="s">
        <v>29</v>
      </c>
      <c r="G108" s="1">
        <v>100</v>
      </c>
      <c r="H108" s="1">
        <v>100</v>
      </c>
      <c r="J108" s="1">
        <v>100</v>
      </c>
      <c r="L108" s="1" t="s">
        <v>90</v>
      </c>
    </row>
    <row r="109" spans="1:17" x14ac:dyDescent="0.55000000000000004">
      <c r="B109" s="1" t="s">
        <v>32</v>
      </c>
      <c r="D109" s="1" t="s">
        <v>28</v>
      </c>
      <c r="E109" s="1" t="s">
        <v>29</v>
      </c>
      <c r="G109" s="1">
        <v>100</v>
      </c>
      <c r="H109" s="1">
        <v>100</v>
      </c>
      <c r="J109" s="1">
        <v>100</v>
      </c>
      <c r="L109" s="1" t="s">
        <v>51</v>
      </c>
      <c r="O109" s="11"/>
    </row>
    <row r="110" spans="1:17" x14ac:dyDescent="0.55000000000000004">
      <c r="B110" s="1" t="s">
        <v>32</v>
      </c>
      <c r="D110" s="1" t="s">
        <v>28</v>
      </c>
      <c r="E110" s="1" t="s">
        <v>29</v>
      </c>
      <c r="G110" s="1">
        <v>100</v>
      </c>
      <c r="H110" s="1">
        <v>100</v>
      </c>
      <c r="J110" s="1">
        <v>100</v>
      </c>
      <c r="L110" s="1" t="s">
        <v>91</v>
      </c>
    </row>
    <row r="111" spans="1:17" x14ac:dyDescent="0.55000000000000004">
      <c r="J111" s="1" t="s">
        <v>92</v>
      </c>
    </row>
    <row r="113" spans="1:17" x14ac:dyDescent="0.55000000000000004">
      <c r="A113" s="1" t="s">
        <v>93</v>
      </c>
      <c r="P113" s="25">
        <v>0.5</v>
      </c>
      <c r="Q113" s="28">
        <v>0</v>
      </c>
    </row>
    <row r="114" spans="1:17" ht="14.7" thickBot="1" x14ac:dyDescent="0.6">
      <c r="A114" s="1" t="s">
        <v>94</v>
      </c>
      <c r="B114" s="1" t="s">
        <v>74</v>
      </c>
      <c r="C114" s="1" t="s">
        <v>28</v>
      </c>
      <c r="E114" s="1" t="s">
        <v>29</v>
      </c>
      <c r="G114" s="1">
        <v>100</v>
      </c>
      <c r="H114" s="1">
        <v>100</v>
      </c>
      <c r="J114" s="17">
        <v>0</v>
      </c>
      <c r="L114" s="1" t="s">
        <v>51</v>
      </c>
      <c r="O114" s="8"/>
      <c r="P114" s="25">
        <v>0</v>
      </c>
      <c r="Q114" s="28">
        <v>100</v>
      </c>
    </row>
    <row r="115" spans="1:17" x14ac:dyDescent="0.55000000000000004">
      <c r="B115" s="1" t="s">
        <v>27</v>
      </c>
      <c r="C115" s="1" t="s">
        <v>28</v>
      </c>
      <c r="E115" s="1" t="s">
        <v>29</v>
      </c>
      <c r="G115" s="1">
        <v>100</v>
      </c>
      <c r="H115" s="1">
        <v>100</v>
      </c>
      <c r="J115" s="10">
        <v>100</v>
      </c>
      <c r="L115" s="1" t="s">
        <v>85</v>
      </c>
    </row>
    <row r="116" spans="1:17" x14ac:dyDescent="0.55000000000000004">
      <c r="B116" s="1" t="s">
        <v>32</v>
      </c>
      <c r="C116" s="1" t="s">
        <v>28</v>
      </c>
      <c r="E116" s="1" t="s">
        <v>29</v>
      </c>
      <c r="G116" s="1">
        <v>100</v>
      </c>
      <c r="H116" s="1">
        <v>100</v>
      </c>
      <c r="J116" s="10">
        <v>100</v>
      </c>
      <c r="L116" s="1" t="s">
        <v>85</v>
      </c>
    </row>
    <row r="117" spans="1:17" x14ac:dyDescent="0.55000000000000004">
      <c r="B117" s="1" t="s">
        <v>95</v>
      </c>
      <c r="C117" s="1" t="s">
        <v>28</v>
      </c>
      <c r="E117" s="1" t="s">
        <v>29</v>
      </c>
      <c r="G117" s="1">
        <v>100</v>
      </c>
      <c r="H117" s="1">
        <v>100</v>
      </c>
      <c r="J117" s="17">
        <v>0</v>
      </c>
      <c r="L117" s="1" t="s">
        <v>35</v>
      </c>
    </row>
    <row r="118" spans="1:17" x14ac:dyDescent="0.55000000000000004">
      <c r="B118" s="1" t="s">
        <v>96</v>
      </c>
    </row>
    <row r="119" spans="1:17" x14ac:dyDescent="0.55000000000000004">
      <c r="B119" s="1" t="s">
        <v>97</v>
      </c>
    </row>
    <row r="120" spans="1:17" x14ac:dyDescent="0.55000000000000004">
      <c r="B120" s="1" t="s">
        <v>32</v>
      </c>
      <c r="C120" s="1" t="s">
        <v>28</v>
      </c>
      <c r="E120" s="1" t="s">
        <v>29</v>
      </c>
      <c r="G120" s="1">
        <v>100</v>
      </c>
      <c r="H120" s="1">
        <v>100</v>
      </c>
      <c r="J120" s="10">
        <v>100</v>
      </c>
      <c r="L120" s="1" t="s">
        <v>45</v>
      </c>
      <c r="P120" s="25">
        <v>0</v>
      </c>
      <c r="Q120" s="28">
        <v>100</v>
      </c>
    </row>
    <row r="121" spans="1:17" x14ac:dyDescent="0.55000000000000004">
      <c r="B121" s="1" t="s">
        <v>32</v>
      </c>
      <c r="C121" s="1" t="s">
        <v>28</v>
      </c>
      <c r="E121" s="1" t="s">
        <v>29</v>
      </c>
      <c r="G121" s="1">
        <v>100</v>
      </c>
      <c r="H121" s="1">
        <v>100</v>
      </c>
      <c r="J121" s="10">
        <v>100</v>
      </c>
      <c r="L121" s="1" t="s">
        <v>98</v>
      </c>
    </row>
    <row r="122" spans="1:17" x14ac:dyDescent="0.55000000000000004">
      <c r="B122" s="1" t="s">
        <v>27</v>
      </c>
      <c r="C122" s="1" t="s">
        <v>28</v>
      </c>
      <c r="E122" s="1" t="s">
        <v>29</v>
      </c>
      <c r="G122" s="1">
        <v>100</v>
      </c>
      <c r="H122" s="1">
        <v>100</v>
      </c>
      <c r="J122" s="13">
        <v>50</v>
      </c>
      <c r="L122" s="1" t="s">
        <v>99</v>
      </c>
      <c r="N122" s="14"/>
      <c r="P122" s="25">
        <v>0</v>
      </c>
      <c r="Q122" s="28">
        <v>50</v>
      </c>
    </row>
    <row r="123" spans="1:17" x14ac:dyDescent="0.55000000000000004">
      <c r="B123" s="1" t="s">
        <v>27</v>
      </c>
      <c r="C123" s="1" t="s">
        <v>28</v>
      </c>
      <c r="E123" s="1" t="s">
        <v>29</v>
      </c>
      <c r="G123" s="1">
        <v>100</v>
      </c>
      <c r="H123" s="1">
        <v>100</v>
      </c>
      <c r="J123" s="10">
        <v>100</v>
      </c>
      <c r="L123" s="1" t="s">
        <v>45</v>
      </c>
    </row>
    <row r="124" spans="1:17" x14ac:dyDescent="0.55000000000000004">
      <c r="B124" s="1" t="s">
        <v>27</v>
      </c>
      <c r="C124" s="1" t="s">
        <v>28</v>
      </c>
      <c r="E124" s="1" t="s">
        <v>29</v>
      </c>
      <c r="G124" s="1">
        <v>100</v>
      </c>
      <c r="H124" s="1">
        <v>100</v>
      </c>
      <c r="J124" s="10">
        <v>100</v>
      </c>
      <c r="L124" s="1" t="s">
        <v>45</v>
      </c>
    </row>
    <row r="126" spans="1:17" x14ac:dyDescent="0.55000000000000004">
      <c r="A126" s="2">
        <v>43250</v>
      </c>
    </row>
    <row r="127" spans="1:17" x14ac:dyDescent="0.55000000000000004">
      <c r="A127" s="1" t="s">
        <v>100</v>
      </c>
      <c r="G127" s="1" t="s">
        <v>101</v>
      </c>
      <c r="L127" s="1" t="s">
        <v>102</v>
      </c>
    </row>
    <row r="128" spans="1:17" x14ac:dyDescent="0.55000000000000004">
      <c r="A128" s="1" t="s">
        <v>103</v>
      </c>
      <c r="B128" s="1" t="s">
        <v>27</v>
      </c>
      <c r="C128" s="1" t="s">
        <v>28</v>
      </c>
      <c r="E128" s="1" t="s">
        <v>29</v>
      </c>
      <c r="G128" s="1">
        <v>100</v>
      </c>
      <c r="H128" s="1">
        <v>100</v>
      </c>
      <c r="J128" s="13">
        <v>50</v>
      </c>
      <c r="L128" s="1" t="s">
        <v>66</v>
      </c>
      <c r="P128" s="25">
        <v>0.5</v>
      </c>
      <c r="Q128" s="28">
        <v>50</v>
      </c>
    </row>
    <row r="129" spans="1:17" x14ac:dyDescent="0.55000000000000004">
      <c r="B129" s="1" t="s">
        <v>27</v>
      </c>
      <c r="C129" s="1" t="s">
        <v>28</v>
      </c>
      <c r="E129" s="1" t="s">
        <v>29</v>
      </c>
      <c r="G129" s="1">
        <v>100</v>
      </c>
      <c r="H129" s="1">
        <v>100</v>
      </c>
      <c r="J129" s="13">
        <v>50</v>
      </c>
      <c r="L129" s="1" t="s">
        <v>104</v>
      </c>
      <c r="P129" s="25">
        <v>0.2</v>
      </c>
      <c r="Q129" s="28">
        <v>100</v>
      </c>
    </row>
    <row r="130" spans="1:17" x14ac:dyDescent="0.55000000000000004">
      <c r="B130" s="1" t="s">
        <v>32</v>
      </c>
      <c r="C130" s="1" t="s">
        <v>28</v>
      </c>
      <c r="E130" s="1" t="s">
        <v>29</v>
      </c>
      <c r="G130" s="1">
        <v>100</v>
      </c>
      <c r="H130" s="1">
        <v>100</v>
      </c>
      <c r="J130" s="10">
        <v>100</v>
      </c>
      <c r="L130" s="1" t="s">
        <v>105</v>
      </c>
      <c r="N130" s="1" t="s">
        <v>36</v>
      </c>
    </row>
    <row r="131" spans="1:17" x14ac:dyDescent="0.55000000000000004">
      <c r="B131" s="1" t="s">
        <v>32</v>
      </c>
      <c r="C131" s="1" t="s">
        <v>28</v>
      </c>
      <c r="E131" s="1" t="s">
        <v>29</v>
      </c>
      <c r="G131" s="1">
        <v>100</v>
      </c>
      <c r="H131" s="1">
        <v>100</v>
      </c>
      <c r="J131" s="10">
        <v>100</v>
      </c>
      <c r="L131" s="1" t="s">
        <v>106</v>
      </c>
    </row>
    <row r="132" spans="1:17" x14ac:dyDescent="0.55000000000000004">
      <c r="B132" s="1" t="s">
        <v>32</v>
      </c>
      <c r="C132" s="1" t="s">
        <v>28</v>
      </c>
      <c r="E132" s="1" t="s">
        <v>29</v>
      </c>
      <c r="G132" s="1">
        <v>100</v>
      </c>
      <c r="H132" s="1">
        <v>100</v>
      </c>
      <c r="J132" s="10">
        <v>100</v>
      </c>
      <c r="L132" s="1" t="s">
        <v>66</v>
      </c>
    </row>
    <row r="133" spans="1:17" x14ac:dyDescent="0.55000000000000004">
      <c r="B133" s="1" t="s">
        <v>32</v>
      </c>
      <c r="C133" s="1" t="s">
        <v>28</v>
      </c>
      <c r="E133" s="1" t="s">
        <v>29</v>
      </c>
      <c r="G133" s="1">
        <v>100</v>
      </c>
      <c r="H133" s="1">
        <v>100</v>
      </c>
      <c r="J133" s="10">
        <v>100</v>
      </c>
      <c r="L133" s="1" t="s">
        <v>66</v>
      </c>
    </row>
    <row r="134" spans="1:17" x14ac:dyDescent="0.55000000000000004">
      <c r="B134" s="1" t="s">
        <v>27</v>
      </c>
      <c r="C134" s="1" t="s">
        <v>28</v>
      </c>
      <c r="E134" s="1" t="s">
        <v>29</v>
      </c>
      <c r="G134" s="1">
        <v>100</v>
      </c>
      <c r="H134" s="1">
        <v>100</v>
      </c>
      <c r="J134" s="10">
        <v>100</v>
      </c>
      <c r="L134" s="1" t="s">
        <v>66</v>
      </c>
    </row>
    <row r="137" spans="1:17" x14ac:dyDescent="0.55000000000000004">
      <c r="A137" s="1" t="s">
        <v>107</v>
      </c>
    </row>
    <row r="138" spans="1:17" x14ac:dyDescent="0.55000000000000004">
      <c r="A138" s="1" t="s">
        <v>108</v>
      </c>
      <c r="B138" s="1" t="s">
        <v>27</v>
      </c>
      <c r="C138" s="1" t="s">
        <v>28</v>
      </c>
      <c r="E138" s="1" t="s">
        <v>29</v>
      </c>
      <c r="G138" s="1">
        <v>100</v>
      </c>
      <c r="H138" s="1">
        <v>100</v>
      </c>
      <c r="J138" s="10">
        <v>100</v>
      </c>
      <c r="L138" s="1" t="s">
        <v>45</v>
      </c>
      <c r="P138" s="25">
        <v>0.5</v>
      </c>
      <c r="Q138" s="28">
        <v>100</v>
      </c>
    </row>
    <row r="139" spans="1:17" x14ac:dyDescent="0.55000000000000004">
      <c r="B139" s="1" t="s">
        <v>27</v>
      </c>
      <c r="C139" s="1" t="s">
        <v>28</v>
      </c>
      <c r="E139" s="1" t="s">
        <v>109</v>
      </c>
      <c r="G139" s="1">
        <v>100</v>
      </c>
      <c r="H139" s="1">
        <v>100</v>
      </c>
      <c r="J139" s="10">
        <v>100</v>
      </c>
      <c r="L139" s="1" t="s">
        <v>110</v>
      </c>
      <c r="N139" s="1" t="s">
        <v>36</v>
      </c>
      <c r="P139" s="25">
        <v>0</v>
      </c>
      <c r="Q139" s="28">
        <v>50</v>
      </c>
    </row>
    <row r="140" spans="1:17" x14ac:dyDescent="0.55000000000000004">
      <c r="B140" s="1" t="s">
        <v>32</v>
      </c>
      <c r="C140" s="1" t="s">
        <v>28</v>
      </c>
      <c r="E140" s="1" t="s">
        <v>29</v>
      </c>
      <c r="G140" s="1">
        <v>100</v>
      </c>
      <c r="H140" s="1">
        <v>100</v>
      </c>
      <c r="J140" s="13">
        <v>50</v>
      </c>
      <c r="L140" s="1" t="s">
        <v>91</v>
      </c>
      <c r="N140" s="1" t="s">
        <v>111</v>
      </c>
    </row>
    <row r="141" spans="1:17" x14ac:dyDescent="0.55000000000000004">
      <c r="B141" s="1" t="s">
        <v>32</v>
      </c>
      <c r="C141" s="1" t="s">
        <v>28</v>
      </c>
      <c r="E141" s="1" t="s">
        <v>29</v>
      </c>
      <c r="G141" s="1">
        <v>100</v>
      </c>
      <c r="H141" s="1">
        <v>100</v>
      </c>
      <c r="J141" s="13">
        <v>50</v>
      </c>
      <c r="L141" s="1" t="s">
        <v>45</v>
      </c>
    </row>
    <row r="142" spans="1:17" x14ac:dyDescent="0.55000000000000004">
      <c r="B142" s="1" t="s">
        <v>32</v>
      </c>
      <c r="C142" s="1" t="s">
        <v>28</v>
      </c>
      <c r="E142" s="1" t="s">
        <v>29</v>
      </c>
      <c r="G142" s="1">
        <v>100</v>
      </c>
      <c r="H142" s="1">
        <v>100</v>
      </c>
      <c r="J142" s="13">
        <v>50</v>
      </c>
      <c r="L142" s="1" t="s">
        <v>45</v>
      </c>
    </row>
    <row r="143" spans="1:17" x14ac:dyDescent="0.55000000000000004">
      <c r="B143" s="1" t="s">
        <v>32</v>
      </c>
      <c r="C143" s="1" t="s">
        <v>28</v>
      </c>
      <c r="E143" s="1" t="s">
        <v>29</v>
      </c>
      <c r="G143" s="1">
        <v>100</v>
      </c>
      <c r="H143" s="1">
        <v>100</v>
      </c>
      <c r="J143" s="13">
        <v>50</v>
      </c>
      <c r="L143" s="1" t="s">
        <v>45</v>
      </c>
    </row>
    <row r="146" spans="1:17" x14ac:dyDescent="0.55000000000000004">
      <c r="A146" s="1" t="s">
        <v>112</v>
      </c>
    </row>
    <row r="147" spans="1:17" x14ac:dyDescent="0.55000000000000004">
      <c r="A147" s="1" t="s">
        <v>113</v>
      </c>
      <c r="B147" s="1" t="s">
        <v>27</v>
      </c>
      <c r="C147" s="1" t="s">
        <v>28</v>
      </c>
      <c r="E147" s="1" t="s">
        <v>29</v>
      </c>
      <c r="G147" s="1">
        <v>100</v>
      </c>
      <c r="H147" s="1">
        <v>100</v>
      </c>
      <c r="J147" s="10">
        <v>100</v>
      </c>
      <c r="L147" s="1" t="s">
        <v>45</v>
      </c>
      <c r="P147" s="25">
        <v>0</v>
      </c>
      <c r="Q147" s="28">
        <v>100</v>
      </c>
    </row>
    <row r="148" spans="1:17" x14ac:dyDescent="0.55000000000000004">
      <c r="B148" s="1" t="s">
        <v>27</v>
      </c>
      <c r="C148" s="1" t="s">
        <v>28</v>
      </c>
      <c r="E148" s="1" t="s">
        <v>29</v>
      </c>
      <c r="G148" s="1">
        <v>100</v>
      </c>
      <c r="H148" s="1">
        <v>100</v>
      </c>
      <c r="J148" s="10">
        <v>100</v>
      </c>
      <c r="L148" s="1" t="s">
        <v>45</v>
      </c>
    </row>
    <row r="149" spans="1:17" x14ac:dyDescent="0.55000000000000004">
      <c r="B149" s="1" t="s">
        <v>27</v>
      </c>
      <c r="C149" s="1" t="s">
        <v>28</v>
      </c>
      <c r="E149" s="1" t="s">
        <v>29</v>
      </c>
      <c r="G149" s="1">
        <v>100</v>
      </c>
      <c r="H149" s="1">
        <v>100</v>
      </c>
      <c r="J149" s="10">
        <v>100</v>
      </c>
      <c r="L149" s="1" t="s">
        <v>114</v>
      </c>
    </row>
    <row r="150" spans="1:17" x14ac:dyDescent="0.55000000000000004">
      <c r="B150" s="1" t="s">
        <v>27</v>
      </c>
      <c r="C150" s="1" t="s">
        <v>28</v>
      </c>
      <c r="E150" s="1" t="s">
        <v>29</v>
      </c>
      <c r="G150" s="1">
        <v>100</v>
      </c>
      <c r="H150" s="1">
        <v>100</v>
      </c>
      <c r="J150" s="10">
        <v>100</v>
      </c>
      <c r="L150" s="1" t="s">
        <v>114</v>
      </c>
    </row>
    <row r="152" spans="1:17" x14ac:dyDescent="0.55000000000000004">
      <c r="A152" s="1" t="s">
        <v>115</v>
      </c>
    </row>
    <row r="153" spans="1:17" x14ac:dyDescent="0.55000000000000004">
      <c r="A153" s="1" t="s">
        <v>116</v>
      </c>
      <c r="B153" s="1" t="s">
        <v>27</v>
      </c>
      <c r="C153" s="1" t="s">
        <v>28</v>
      </c>
      <c r="E153" s="1" t="s">
        <v>29</v>
      </c>
      <c r="G153" s="1">
        <v>100</v>
      </c>
      <c r="H153" s="1">
        <v>100</v>
      </c>
      <c r="J153" s="10">
        <v>100</v>
      </c>
      <c r="L153" s="1" t="s">
        <v>117</v>
      </c>
      <c r="P153" s="25">
        <v>0</v>
      </c>
      <c r="Q153" s="28">
        <v>100</v>
      </c>
    </row>
    <row r="154" spans="1:17" x14ac:dyDescent="0.55000000000000004">
      <c r="B154" s="1" t="s">
        <v>27</v>
      </c>
      <c r="C154" s="1" t="s">
        <v>28</v>
      </c>
      <c r="E154" s="1" t="s">
        <v>29</v>
      </c>
      <c r="G154" s="1">
        <v>100</v>
      </c>
      <c r="H154" s="1">
        <v>100</v>
      </c>
      <c r="J154" s="10">
        <v>100</v>
      </c>
      <c r="L154" s="1" t="s">
        <v>117</v>
      </c>
    </row>
    <row r="155" spans="1:17" x14ac:dyDescent="0.55000000000000004">
      <c r="B155" s="1" t="s">
        <v>32</v>
      </c>
      <c r="C155" s="1" t="s">
        <v>28</v>
      </c>
      <c r="E155" s="1" t="s">
        <v>29</v>
      </c>
      <c r="G155" s="1">
        <v>100</v>
      </c>
      <c r="H155" s="1">
        <v>100</v>
      </c>
      <c r="J155" s="10">
        <v>100</v>
      </c>
      <c r="L155" s="1" t="s">
        <v>117</v>
      </c>
    </row>
    <row r="156" spans="1:17" x14ac:dyDescent="0.55000000000000004">
      <c r="B156" s="1" t="s">
        <v>32</v>
      </c>
      <c r="C156" s="1" t="s">
        <v>28</v>
      </c>
      <c r="E156" s="1" t="s">
        <v>29</v>
      </c>
      <c r="G156" s="1">
        <v>100</v>
      </c>
      <c r="H156" s="1">
        <v>100</v>
      </c>
      <c r="J156" s="10">
        <v>100</v>
      </c>
      <c r="L156" s="1" t="s">
        <v>117</v>
      </c>
    </row>
    <row r="158" spans="1:17" x14ac:dyDescent="0.55000000000000004">
      <c r="A158" s="1" t="s">
        <v>118</v>
      </c>
      <c r="B158" s="1" t="s">
        <v>119</v>
      </c>
    </row>
    <row r="159" spans="1:17" x14ac:dyDescent="0.55000000000000004">
      <c r="B159" s="1" t="s">
        <v>32</v>
      </c>
      <c r="D159" s="1" t="s">
        <v>28</v>
      </c>
      <c r="E159" s="1" t="s">
        <v>29</v>
      </c>
      <c r="G159" s="1">
        <v>100</v>
      </c>
      <c r="H159" s="1">
        <v>100</v>
      </c>
      <c r="J159" s="10">
        <v>100</v>
      </c>
      <c r="L159" s="1" t="s">
        <v>120</v>
      </c>
      <c r="N159" s="1" t="s">
        <v>121</v>
      </c>
    </row>
    <row r="160" spans="1:17" x14ac:dyDescent="0.55000000000000004">
      <c r="B160" s="1" t="s">
        <v>32</v>
      </c>
      <c r="D160" s="1" t="s">
        <v>28</v>
      </c>
      <c r="E160" s="1" t="s">
        <v>29</v>
      </c>
      <c r="G160" s="1">
        <v>100</v>
      </c>
      <c r="H160" s="1">
        <v>100</v>
      </c>
      <c r="J160" s="10">
        <v>100</v>
      </c>
      <c r="L160" s="1" t="s">
        <v>82</v>
      </c>
      <c r="N160" s="1" t="s">
        <v>36</v>
      </c>
      <c r="P160" s="25">
        <v>0.33333333333333331</v>
      </c>
      <c r="Q160" s="28">
        <v>100</v>
      </c>
    </row>
    <row r="161" spans="1:17" x14ac:dyDescent="0.55000000000000004">
      <c r="B161" s="1" t="s">
        <v>32</v>
      </c>
      <c r="D161" s="1" t="s">
        <v>28</v>
      </c>
      <c r="E161" s="1" t="s">
        <v>29</v>
      </c>
      <c r="G161" s="1">
        <v>100</v>
      </c>
      <c r="H161" s="1">
        <v>100</v>
      </c>
      <c r="J161" s="10">
        <v>100</v>
      </c>
      <c r="L161" s="1" t="s">
        <v>40</v>
      </c>
    </row>
    <row r="162" spans="1:17" x14ac:dyDescent="0.55000000000000004">
      <c r="B162" s="1" t="s">
        <v>122</v>
      </c>
    </row>
    <row r="163" spans="1:17" x14ac:dyDescent="0.55000000000000004">
      <c r="B163" s="1" t="s">
        <v>32</v>
      </c>
      <c r="D163" s="1" t="s">
        <v>28</v>
      </c>
      <c r="E163" s="1" t="s">
        <v>29</v>
      </c>
      <c r="G163" s="1">
        <v>100</v>
      </c>
      <c r="H163" s="1">
        <v>100</v>
      </c>
      <c r="J163" s="10">
        <v>100</v>
      </c>
      <c r="L163" s="1" t="s">
        <v>123</v>
      </c>
      <c r="N163" s="1" t="s">
        <v>36</v>
      </c>
      <c r="P163" s="25">
        <v>1</v>
      </c>
      <c r="Q163" s="28">
        <v>100</v>
      </c>
    </row>
    <row r="164" spans="1:17" x14ac:dyDescent="0.55000000000000004">
      <c r="B164" s="1" t="s">
        <v>32</v>
      </c>
      <c r="D164" s="1" t="s">
        <v>28</v>
      </c>
      <c r="E164" s="1" t="s">
        <v>29</v>
      </c>
      <c r="G164" s="1">
        <v>100</v>
      </c>
      <c r="H164" s="1">
        <v>100</v>
      </c>
      <c r="J164" s="10">
        <v>100</v>
      </c>
      <c r="L164" s="1" t="s">
        <v>124</v>
      </c>
      <c r="N164" s="1" t="s">
        <v>125</v>
      </c>
    </row>
    <row r="165" spans="1:17" x14ac:dyDescent="0.55000000000000004">
      <c r="B165" s="1" t="s">
        <v>32</v>
      </c>
      <c r="D165" s="1" t="s">
        <v>28</v>
      </c>
      <c r="E165" s="1" t="s">
        <v>29</v>
      </c>
      <c r="G165" s="1">
        <v>100</v>
      </c>
      <c r="H165" s="1">
        <v>100</v>
      </c>
      <c r="J165" s="10">
        <v>100</v>
      </c>
      <c r="L165" s="1" t="s">
        <v>124</v>
      </c>
      <c r="N165" s="1" t="s">
        <v>35</v>
      </c>
    </row>
    <row r="167" spans="1:17" x14ac:dyDescent="0.55000000000000004">
      <c r="A167" s="1" t="s">
        <v>126</v>
      </c>
      <c r="B167" s="1" t="s">
        <v>127</v>
      </c>
    </row>
    <row r="168" spans="1:17" x14ac:dyDescent="0.55000000000000004">
      <c r="B168" s="1" t="s">
        <v>32</v>
      </c>
      <c r="C168" s="1" t="s">
        <v>28</v>
      </c>
      <c r="E168" s="1" t="s">
        <v>29</v>
      </c>
      <c r="G168" s="1">
        <v>100</v>
      </c>
      <c r="H168" s="1">
        <v>100</v>
      </c>
      <c r="J168" s="10">
        <v>100</v>
      </c>
      <c r="L168" s="1" t="s">
        <v>91</v>
      </c>
      <c r="P168" s="25">
        <v>0</v>
      </c>
      <c r="Q168" s="28">
        <v>100</v>
      </c>
    </row>
    <row r="169" spans="1:17" x14ac:dyDescent="0.55000000000000004">
      <c r="B169" s="1" t="s">
        <v>27</v>
      </c>
      <c r="C169" s="1" t="s">
        <v>28</v>
      </c>
      <c r="E169" s="1" t="s">
        <v>29</v>
      </c>
      <c r="G169" s="1">
        <v>100</v>
      </c>
      <c r="H169" s="1">
        <v>100</v>
      </c>
      <c r="J169" s="10">
        <v>100</v>
      </c>
      <c r="L169" s="1" t="s">
        <v>40</v>
      </c>
      <c r="N169" s="1" t="s">
        <v>128</v>
      </c>
    </row>
    <row r="170" spans="1:17" x14ac:dyDescent="0.55000000000000004">
      <c r="B170" s="1" t="s">
        <v>32</v>
      </c>
      <c r="C170" s="1" t="s">
        <v>28</v>
      </c>
      <c r="E170" s="1" t="s">
        <v>29</v>
      </c>
      <c r="G170" s="1">
        <v>100</v>
      </c>
      <c r="H170" s="1">
        <v>100</v>
      </c>
      <c r="J170" s="10">
        <v>100</v>
      </c>
      <c r="L170" s="1" t="s">
        <v>129</v>
      </c>
    </row>
    <row r="171" spans="1:17" x14ac:dyDescent="0.55000000000000004">
      <c r="B171" s="1" t="s">
        <v>32</v>
      </c>
      <c r="C171" s="1" t="s">
        <v>28</v>
      </c>
      <c r="E171" s="1" t="s">
        <v>29</v>
      </c>
      <c r="G171" s="1">
        <v>100</v>
      </c>
      <c r="H171" s="1">
        <v>100</v>
      </c>
      <c r="J171" s="10">
        <v>100</v>
      </c>
      <c r="L171" s="1" t="s">
        <v>40</v>
      </c>
    </row>
    <row r="174" spans="1:17" x14ac:dyDescent="0.55000000000000004">
      <c r="A174" s="1" t="s">
        <v>130</v>
      </c>
      <c r="B174" s="1" t="s">
        <v>131</v>
      </c>
    </row>
    <row r="175" spans="1:17" x14ac:dyDescent="0.55000000000000004">
      <c r="B175" s="1" t="s">
        <v>32</v>
      </c>
      <c r="C175" s="1" t="s">
        <v>28</v>
      </c>
      <c r="E175" s="1" t="s">
        <v>29</v>
      </c>
      <c r="G175" s="1">
        <v>100</v>
      </c>
      <c r="H175" s="1">
        <v>100</v>
      </c>
      <c r="J175" s="10">
        <v>100</v>
      </c>
      <c r="L175" s="1" t="s">
        <v>40</v>
      </c>
      <c r="P175" s="25">
        <v>0</v>
      </c>
      <c r="Q175" s="28">
        <v>100</v>
      </c>
    </row>
    <row r="176" spans="1:17" x14ac:dyDescent="0.55000000000000004">
      <c r="B176" s="1" t="s">
        <v>32</v>
      </c>
      <c r="C176" s="1" t="s">
        <v>28</v>
      </c>
      <c r="E176" s="1" t="s">
        <v>29</v>
      </c>
      <c r="G176" s="1">
        <v>100</v>
      </c>
      <c r="H176" s="1">
        <v>100</v>
      </c>
      <c r="J176" s="10">
        <v>100</v>
      </c>
      <c r="L176" s="1" t="s">
        <v>106</v>
      </c>
      <c r="P176" s="25">
        <v>0.5</v>
      </c>
      <c r="Q176" s="28">
        <v>50</v>
      </c>
    </row>
    <row r="177" spans="1:17" x14ac:dyDescent="0.55000000000000004">
      <c r="B177" s="1" t="s">
        <v>27</v>
      </c>
      <c r="C177" s="1" t="s">
        <v>28</v>
      </c>
      <c r="E177" s="1" t="s">
        <v>29</v>
      </c>
      <c r="G177" s="1">
        <v>100</v>
      </c>
      <c r="H177" s="1">
        <v>100</v>
      </c>
      <c r="J177" s="13">
        <v>50</v>
      </c>
      <c r="L177" s="1" t="s">
        <v>132</v>
      </c>
      <c r="P177" s="25">
        <v>0</v>
      </c>
      <c r="Q177" s="28">
        <v>0</v>
      </c>
    </row>
    <row r="178" spans="1:17" x14ac:dyDescent="0.55000000000000004">
      <c r="B178" s="1" t="s">
        <v>95</v>
      </c>
      <c r="C178" s="1" t="s">
        <v>28</v>
      </c>
      <c r="E178" s="1" t="s">
        <v>29</v>
      </c>
      <c r="G178" s="1">
        <v>100</v>
      </c>
      <c r="H178" s="1">
        <v>100</v>
      </c>
      <c r="J178" s="17">
        <v>0</v>
      </c>
      <c r="L178" s="1" t="s">
        <v>133</v>
      </c>
    </row>
    <row r="179" spans="1:17" x14ac:dyDescent="0.55000000000000004">
      <c r="B179" s="1" t="s">
        <v>27</v>
      </c>
      <c r="C179" s="1" t="s">
        <v>28</v>
      </c>
      <c r="E179" s="1" t="s">
        <v>29</v>
      </c>
      <c r="G179" s="1">
        <v>100</v>
      </c>
      <c r="H179" s="1">
        <v>100</v>
      </c>
      <c r="J179" s="13">
        <v>50</v>
      </c>
      <c r="L179" s="1" t="s">
        <v>123</v>
      </c>
    </row>
    <row r="180" spans="1:17" x14ac:dyDescent="0.55000000000000004">
      <c r="B180" s="1" t="s">
        <v>32</v>
      </c>
      <c r="C180" s="1" t="s">
        <v>28</v>
      </c>
      <c r="E180" s="1" t="s">
        <v>29</v>
      </c>
      <c r="G180" s="1">
        <v>100</v>
      </c>
      <c r="H180" s="1">
        <v>100</v>
      </c>
      <c r="J180" s="10">
        <v>100</v>
      </c>
      <c r="L180" s="1" t="s">
        <v>37</v>
      </c>
    </row>
    <row r="182" spans="1:17" x14ac:dyDescent="0.55000000000000004">
      <c r="A182" s="1" t="s">
        <v>134</v>
      </c>
      <c r="B182" s="1" t="s">
        <v>135</v>
      </c>
    </row>
    <row r="183" spans="1:17" x14ac:dyDescent="0.55000000000000004">
      <c r="B183" s="1" t="s">
        <v>32</v>
      </c>
      <c r="D183" s="1" t="s">
        <v>28</v>
      </c>
      <c r="E183" s="1" t="s">
        <v>29</v>
      </c>
      <c r="G183" s="1">
        <v>100</v>
      </c>
      <c r="H183" s="1">
        <v>100</v>
      </c>
      <c r="J183" s="10">
        <v>100</v>
      </c>
      <c r="L183" s="1" t="s">
        <v>51</v>
      </c>
      <c r="P183" s="25">
        <v>0.66666666666666663</v>
      </c>
      <c r="Q183" s="28">
        <v>100</v>
      </c>
    </row>
    <row r="184" spans="1:17" x14ac:dyDescent="0.55000000000000004">
      <c r="B184" s="1" t="s">
        <v>32</v>
      </c>
      <c r="D184" s="1" t="s">
        <v>28</v>
      </c>
      <c r="E184" s="1" t="s">
        <v>29</v>
      </c>
      <c r="G184" s="1">
        <v>100</v>
      </c>
      <c r="H184" s="1">
        <v>100</v>
      </c>
      <c r="J184" s="10">
        <v>100</v>
      </c>
      <c r="L184" s="1" t="s">
        <v>136</v>
      </c>
      <c r="P184" s="25">
        <v>0</v>
      </c>
      <c r="Q184" s="28">
        <v>50</v>
      </c>
    </row>
    <row r="185" spans="1:17" x14ac:dyDescent="0.55000000000000004">
      <c r="B185" s="1" t="s">
        <v>32</v>
      </c>
      <c r="D185" s="1" t="s">
        <v>28</v>
      </c>
      <c r="E185" s="1" t="s">
        <v>29</v>
      </c>
      <c r="G185" s="1">
        <v>100</v>
      </c>
      <c r="H185" s="1">
        <v>100</v>
      </c>
      <c r="J185" s="10">
        <v>100</v>
      </c>
      <c r="L185" s="1" t="s">
        <v>91</v>
      </c>
    </row>
    <row r="186" spans="1:17" x14ac:dyDescent="0.55000000000000004">
      <c r="B186" s="1" t="s">
        <v>27</v>
      </c>
      <c r="D186" s="1" t="s">
        <v>28</v>
      </c>
      <c r="E186" s="1" t="s">
        <v>29</v>
      </c>
      <c r="G186" s="1">
        <v>100</v>
      </c>
      <c r="H186" s="1">
        <v>100</v>
      </c>
      <c r="J186" s="13">
        <v>50</v>
      </c>
      <c r="L186" s="1" t="s">
        <v>91</v>
      </c>
    </row>
    <row r="188" spans="1:17" x14ac:dyDescent="0.55000000000000004">
      <c r="A188" s="1" t="s">
        <v>137</v>
      </c>
      <c r="B188" s="1" t="s">
        <v>138</v>
      </c>
    </row>
    <row r="189" spans="1:17" x14ac:dyDescent="0.55000000000000004">
      <c r="B189" s="1" t="s">
        <v>27</v>
      </c>
      <c r="D189" s="1" t="s">
        <v>28</v>
      </c>
      <c r="E189" s="1" t="s">
        <v>29</v>
      </c>
      <c r="G189" s="1">
        <v>100</v>
      </c>
      <c r="H189" s="1">
        <v>100</v>
      </c>
      <c r="J189" s="10">
        <v>100</v>
      </c>
      <c r="L189" s="1" t="s">
        <v>65</v>
      </c>
      <c r="P189" s="25">
        <v>0.75</v>
      </c>
      <c r="Q189" s="28">
        <v>100</v>
      </c>
    </row>
    <row r="190" spans="1:17" x14ac:dyDescent="0.55000000000000004">
      <c r="B190" s="1" t="s">
        <v>32</v>
      </c>
      <c r="D190" s="1" t="s">
        <v>28</v>
      </c>
      <c r="E190" s="1" t="s">
        <v>29</v>
      </c>
      <c r="G190" s="1">
        <v>100</v>
      </c>
      <c r="H190" s="1">
        <v>100</v>
      </c>
      <c r="J190" s="10">
        <v>100</v>
      </c>
      <c r="L190" s="1" t="s">
        <v>65</v>
      </c>
      <c r="P190" s="25">
        <v>1</v>
      </c>
      <c r="Q190" s="28">
        <v>50</v>
      </c>
    </row>
    <row r="191" spans="1:17" x14ac:dyDescent="0.55000000000000004">
      <c r="B191" s="1" t="s">
        <v>32</v>
      </c>
      <c r="D191" s="1" t="s">
        <v>28</v>
      </c>
      <c r="E191" s="1" t="s">
        <v>29</v>
      </c>
      <c r="G191" s="1">
        <v>100</v>
      </c>
      <c r="H191" s="1">
        <v>100</v>
      </c>
      <c r="J191" s="10">
        <v>100</v>
      </c>
      <c r="L191" s="1" t="s">
        <v>139</v>
      </c>
    </row>
    <row r="192" spans="1:17" x14ac:dyDescent="0.55000000000000004">
      <c r="B192" s="1" t="s">
        <v>27</v>
      </c>
      <c r="D192" s="1" t="s">
        <v>28</v>
      </c>
      <c r="E192" s="1" t="s">
        <v>29</v>
      </c>
      <c r="G192" s="1">
        <v>100</v>
      </c>
      <c r="H192" s="1">
        <v>100</v>
      </c>
      <c r="J192" s="10">
        <v>100</v>
      </c>
      <c r="L192" s="1" t="s">
        <v>105</v>
      </c>
    </row>
    <row r="193" spans="1:17" x14ac:dyDescent="0.55000000000000004">
      <c r="B193" s="1" t="s">
        <v>95</v>
      </c>
      <c r="D193" s="1" t="s">
        <v>28</v>
      </c>
      <c r="E193" s="1" t="s">
        <v>29</v>
      </c>
      <c r="G193" s="1">
        <v>100</v>
      </c>
      <c r="H193" s="1">
        <v>100</v>
      </c>
      <c r="J193" s="13">
        <v>50</v>
      </c>
      <c r="L193" s="1" t="s">
        <v>140</v>
      </c>
    </row>
    <row r="195" spans="1:17" x14ac:dyDescent="0.55000000000000004">
      <c r="A195" s="1" t="s">
        <v>141</v>
      </c>
      <c r="B195" s="1" t="s">
        <v>142</v>
      </c>
    </row>
    <row r="196" spans="1:17" x14ac:dyDescent="0.55000000000000004">
      <c r="B196" s="1" t="s">
        <v>32</v>
      </c>
      <c r="D196" s="1" t="s">
        <v>28</v>
      </c>
      <c r="E196" s="1" t="s">
        <v>29</v>
      </c>
      <c r="G196" s="1">
        <v>100</v>
      </c>
      <c r="H196" s="1">
        <v>100</v>
      </c>
      <c r="J196" s="10">
        <v>100</v>
      </c>
      <c r="L196" s="1" t="s">
        <v>66</v>
      </c>
      <c r="P196" s="25">
        <v>0</v>
      </c>
      <c r="Q196" s="28">
        <v>100</v>
      </c>
    </row>
    <row r="197" spans="1:17" x14ac:dyDescent="0.55000000000000004">
      <c r="B197" s="1" t="s">
        <v>32</v>
      </c>
      <c r="D197" s="1" t="s">
        <v>28</v>
      </c>
      <c r="E197" s="1" t="s">
        <v>29</v>
      </c>
      <c r="G197" s="1">
        <v>100</v>
      </c>
      <c r="H197" s="1">
        <v>100</v>
      </c>
      <c r="J197" s="10">
        <v>100</v>
      </c>
      <c r="L197" s="1" t="s">
        <v>66</v>
      </c>
      <c r="P197" s="25">
        <v>1</v>
      </c>
      <c r="Q197" s="28">
        <v>0</v>
      </c>
    </row>
    <row r="198" spans="1:17" x14ac:dyDescent="0.55000000000000004">
      <c r="B198" s="1" t="s">
        <v>32</v>
      </c>
      <c r="D198" s="1" t="s">
        <v>28</v>
      </c>
      <c r="E198" s="1" t="s">
        <v>29</v>
      </c>
      <c r="G198" s="1">
        <v>100</v>
      </c>
      <c r="H198" s="1">
        <v>100</v>
      </c>
      <c r="J198" s="10">
        <v>100</v>
      </c>
      <c r="L198" s="1" t="s">
        <v>66</v>
      </c>
    </row>
    <row r="199" spans="1:17" x14ac:dyDescent="0.55000000000000004">
      <c r="B199" s="1" t="s">
        <v>95</v>
      </c>
      <c r="D199" s="1" t="s">
        <v>28</v>
      </c>
      <c r="E199" s="1" t="s">
        <v>29</v>
      </c>
      <c r="G199" s="1">
        <v>100</v>
      </c>
      <c r="H199" s="1">
        <v>100</v>
      </c>
      <c r="J199" s="17">
        <v>0</v>
      </c>
      <c r="L199" s="1" t="s">
        <v>143</v>
      </c>
    </row>
    <row r="200" spans="1:17" x14ac:dyDescent="0.55000000000000004">
      <c r="B200" s="1" t="s">
        <v>32</v>
      </c>
      <c r="D200" s="1" t="s">
        <v>28</v>
      </c>
      <c r="E200" s="1" t="s">
        <v>29</v>
      </c>
      <c r="G200" s="1">
        <v>100</v>
      </c>
      <c r="H200" s="1">
        <v>100</v>
      </c>
      <c r="J200" s="10">
        <v>100</v>
      </c>
      <c r="L200" s="1" t="s">
        <v>66</v>
      </c>
    </row>
    <row r="202" spans="1:17" x14ac:dyDescent="0.55000000000000004">
      <c r="A202" s="18" t="s">
        <v>144</v>
      </c>
      <c r="B202" s="18" t="s">
        <v>145</v>
      </c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</row>
    <row r="203" spans="1:17" x14ac:dyDescent="0.55000000000000004">
      <c r="A203" s="18"/>
      <c r="B203" s="18" t="s">
        <v>32</v>
      </c>
      <c r="C203" s="18"/>
      <c r="D203" s="18" t="s">
        <v>28</v>
      </c>
      <c r="E203" s="18" t="s">
        <v>29</v>
      </c>
      <c r="F203" s="18"/>
      <c r="G203" s="18">
        <v>100</v>
      </c>
      <c r="H203" s="18">
        <v>100</v>
      </c>
      <c r="I203" s="18"/>
      <c r="J203" s="18">
        <v>100</v>
      </c>
      <c r="K203" s="18"/>
      <c r="L203" s="18" t="s">
        <v>66</v>
      </c>
      <c r="M203" s="18"/>
    </row>
    <row r="204" spans="1:17" x14ac:dyDescent="0.55000000000000004">
      <c r="A204" s="18"/>
      <c r="B204" s="18" t="s">
        <v>27</v>
      </c>
      <c r="C204" s="18"/>
      <c r="D204" s="18" t="s">
        <v>28</v>
      </c>
      <c r="E204" s="18" t="s">
        <v>29</v>
      </c>
      <c r="F204" s="18"/>
      <c r="G204" s="18">
        <v>100</v>
      </c>
      <c r="H204" s="18">
        <v>100</v>
      </c>
      <c r="I204" s="18"/>
      <c r="J204" s="18">
        <v>100</v>
      </c>
      <c r="K204" s="18"/>
      <c r="L204" s="18" t="s">
        <v>40</v>
      </c>
      <c r="M204" s="18"/>
      <c r="N204" s="1" t="s">
        <v>146</v>
      </c>
    </row>
    <row r="205" spans="1:17" x14ac:dyDescent="0.55000000000000004">
      <c r="A205" s="18"/>
      <c r="B205" s="18" t="s">
        <v>147</v>
      </c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</row>
    <row r="207" spans="1:17" x14ac:dyDescent="0.55000000000000004">
      <c r="A207" s="1" t="s">
        <v>148</v>
      </c>
      <c r="B207" s="1" t="s">
        <v>149</v>
      </c>
    </row>
    <row r="208" spans="1:17" x14ac:dyDescent="0.55000000000000004">
      <c r="B208" s="1" t="s">
        <v>27</v>
      </c>
      <c r="D208" s="1" t="s">
        <v>28</v>
      </c>
      <c r="E208" s="1" t="s">
        <v>29</v>
      </c>
      <c r="G208" s="1">
        <v>100</v>
      </c>
      <c r="H208" s="1">
        <v>100</v>
      </c>
      <c r="J208" s="10">
        <v>100</v>
      </c>
      <c r="L208" s="1" t="s">
        <v>66</v>
      </c>
      <c r="P208" s="25">
        <v>0</v>
      </c>
      <c r="Q208" s="28">
        <v>100</v>
      </c>
    </row>
    <row r="209" spans="1:17" x14ac:dyDescent="0.55000000000000004">
      <c r="B209" s="1" t="s">
        <v>32</v>
      </c>
      <c r="D209" s="1" t="s">
        <v>28</v>
      </c>
      <c r="E209" s="1" t="s">
        <v>29</v>
      </c>
      <c r="G209" s="1">
        <v>100</v>
      </c>
      <c r="H209" s="1">
        <v>100</v>
      </c>
      <c r="J209" s="10">
        <v>100</v>
      </c>
      <c r="L209" s="1" t="s">
        <v>66</v>
      </c>
    </row>
    <row r="210" spans="1:17" x14ac:dyDescent="0.55000000000000004">
      <c r="B210" s="1" t="s">
        <v>32</v>
      </c>
      <c r="D210" s="1" t="s">
        <v>28</v>
      </c>
      <c r="E210" s="1" t="s">
        <v>29</v>
      </c>
      <c r="G210" s="1">
        <v>100</v>
      </c>
      <c r="H210" s="1">
        <v>100</v>
      </c>
      <c r="J210" s="10">
        <v>100</v>
      </c>
      <c r="L210" s="1" t="s">
        <v>66</v>
      </c>
    </row>
    <row r="211" spans="1:17" x14ac:dyDescent="0.55000000000000004">
      <c r="B211" s="1" t="s">
        <v>32</v>
      </c>
      <c r="D211" s="1" t="s">
        <v>28</v>
      </c>
      <c r="E211" s="1" t="s">
        <v>29</v>
      </c>
      <c r="G211" s="1">
        <v>100</v>
      </c>
      <c r="H211" s="1">
        <v>100</v>
      </c>
      <c r="J211" s="10">
        <v>100</v>
      </c>
      <c r="L211" s="1" t="s">
        <v>66</v>
      </c>
    </row>
    <row r="214" spans="1:17" x14ac:dyDescent="0.55000000000000004">
      <c r="A214" s="1" t="s">
        <v>150</v>
      </c>
      <c r="B214" s="1" t="s">
        <v>151</v>
      </c>
    </row>
    <row r="215" spans="1:17" x14ac:dyDescent="0.55000000000000004">
      <c r="B215" s="1" t="s">
        <v>27</v>
      </c>
      <c r="C215" s="1" t="s">
        <v>28</v>
      </c>
      <c r="E215" s="1" t="s">
        <v>29</v>
      </c>
      <c r="G215" s="1">
        <v>100</v>
      </c>
      <c r="H215" s="1">
        <v>100</v>
      </c>
      <c r="J215" s="1">
        <v>100</v>
      </c>
      <c r="L215" s="1" t="s">
        <v>66</v>
      </c>
      <c r="P215" s="25">
        <v>0</v>
      </c>
      <c r="Q215" s="28">
        <v>100</v>
      </c>
    </row>
    <row r="216" spans="1:17" x14ac:dyDescent="0.55000000000000004">
      <c r="B216" s="1" t="s">
        <v>32</v>
      </c>
      <c r="C216" s="1" t="s">
        <v>28</v>
      </c>
      <c r="E216" s="1" t="s">
        <v>29</v>
      </c>
      <c r="G216" s="1">
        <v>100</v>
      </c>
      <c r="H216" s="1">
        <v>100</v>
      </c>
      <c r="J216" s="1">
        <v>100</v>
      </c>
      <c r="L216" s="1" t="s">
        <v>66</v>
      </c>
    </row>
    <row r="217" spans="1:17" x14ac:dyDescent="0.55000000000000004">
      <c r="B217" s="1" t="s">
        <v>32</v>
      </c>
      <c r="C217" s="1" t="s">
        <v>28</v>
      </c>
      <c r="E217" s="1" t="s">
        <v>29</v>
      </c>
      <c r="G217" s="1">
        <v>100</v>
      </c>
      <c r="H217" s="1">
        <v>100</v>
      </c>
      <c r="J217" s="1">
        <v>100</v>
      </c>
      <c r="L217" s="1" t="s">
        <v>66</v>
      </c>
    </row>
    <row r="218" spans="1:17" x14ac:dyDescent="0.55000000000000004">
      <c r="B218" s="1" t="s">
        <v>27</v>
      </c>
      <c r="C218" s="1" t="s">
        <v>28</v>
      </c>
      <c r="E218" s="1" t="s">
        <v>29</v>
      </c>
      <c r="G218" s="1">
        <v>100</v>
      </c>
      <c r="H218" s="1">
        <v>100</v>
      </c>
      <c r="J218" s="1">
        <v>100</v>
      </c>
      <c r="L218" s="1" t="s">
        <v>66</v>
      </c>
    </row>
    <row r="219" spans="1:17" x14ac:dyDescent="0.55000000000000004">
      <c r="B219" s="1" t="s">
        <v>27</v>
      </c>
      <c r="C219" s="1" t="s">
        <v>28</v>
      </c>
      <c r="E219" s="1" t="s">
        <v>29</v>
      </c>
      <c r="G219" s="1">
        <v>100</v>
      </c>
      <c r="H219" s="1">
        <v>100</v>
      </c>
      <c r="J219" s="1">
        <v>100</v>
      </c>
      <c r="L219" s="1" t="s">
        <v>66</v>
      </c>
    </row>
    <row r="221" spans="1:17" x14ac:dyDescent="0.55000000000000004">
      <c r="A221" s="18" t="s">
        <v>152</v>
      </c>
      <c r="B221" s="18" t="s">
        <v>153</v>
      </c>
      <c r="C221" s="18" t="s">
        <v>154</v>
      </c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 spans="1:17" x14ac:dyDescent="0.55000000000000004">
      <c r="A222" s="18"/>
      <c r="B222" s="18" t="s">
        <v>32</v>
      </c>
      <c r="C222" s="18" t="s">
        <v>28</v>
      </c>
      <c r="D222" s="18"/>
      <c r="E222" s="18" t="s">
        <v>29</v>
      </c>
      <c r="F222" s="18"/>
      <c r="G222" s="18">
        <v>100</v>
      </c>
      <c r="H222" s="18">
        <v>100</v>
      </c>
      <c r="I222" s="18"/>
      <c r="J222" s="18">
        <v>100</v>
      </c>
      <c r="K222" s="18"/>
      <c r="L222" s="18" t="s">
        <v>66</v>
      </c>
      <c r="M222" s="18"/>
    </row>
    <row r="223" spans="1:17" x14ac:dyDescent="0.55000000000000004">
      <c r="A223" s="18"/>
      <c r="B223" s="18" t="s">
        <v>32</v>
      </c>
      <c r="C223" s="18" t="s">
        <v>28</v>
      </c>
      <c r="D223" s="18"/>
      <c r="E223" s="18" t="s">
        <v>29</v>
      </c>
      <c r="F223" s="18"/>
      <c r="G223" s="18">
        <v>100</v>
      </c>
      <c r="H223" s="18">
        <v>100</v>
      </c>
      <c r="I223" s="18"/>
      <c r="J223" s="18">
        <v>100</v>
      </c>
      <c r="K223" s="18"/>
      <c r="L223" s="18" t="s">
        <v>58</v>
      </c>
      <c r="M223" s="18"/>
    </row>
    <row r="224" spans="1:17" x14ac:dyDescent="0.55000000000000004">
      <c r="A224" s="18"/>
      <c r="B224" s="18" t="s">
        <v>32</v>
      </c>
      <c r="C224" s="18" t="s">
        <v>28</v>
      </c>
      <c r="D224" s="18"/>
      <c r="E224" s="18" t="s">
        <v>29</v>
      </c>
      <c r="F224" s="18"/>
      <c r="G224" s="18">
        <v>100</v>
      </c>
      <c r="H224" s="18">
        <v>100</v>
      </c>
      <c r="I224" s="18"/>
      <c r="J224" s="18">
        <v>100</v>
      </c>
      <c r="K224" s="18"/>
      <c r="L224" s="18" t="s">
        <v>66</v>
      </c>
      <c r="M224" s="18"/>
    </row>
    <row r="225" spans="1:17" x14ac:dyDescent="0.55000000000000004">
      <c r="A225" s="18"/>
      <c r="B225" s="18" t="s">
        <v>32</v>
      </c>
      <c r="C225" s="18" t="s">
        <v>28</v>
      </c>
      <c r="D225" s="18"/>
      <c r="E225" s="18" t="s">
        <v>29</v>
      </c>
      <c r="F225" s="18"/>
      <c r="G225" s="18">
        <v>100</v>
      </c>
      <c r="H225" s="18">
        <v>100</v>
      </c>
      <c r="I225" s="18"/>
      <c r="J225" s="18">
        <v>100</v>
      </c>
      <c r="K225" s="18"/>
      <c r="L225" s="18" t="s">
        <v>58</v>
      </c>
      <c r="M225" s="18"/>
    </row>
    <row r="227" spans="1:17" x14ac:dyDescent="0.55000000000000004">
      <c r="A227" s="1" t="s">
        <v>155</v>
      </c>
      <c r="B227" s="1" t="s">
        <v>156</v>
      </c>
    </row>
    <row r="228" spans="1:17" x14ac:dyDescent="0.55000000000000004">
      <c r="B228" s="1" t="s">
        <v>32</v>
      </c>
      <c r="C228" s="1" t="s">
        <v>28</v>
      </c>
      <c r="E228" s="1" t="s">
        <v>29</v>
      </c>
      <c r="G228" s="1">
        <v>100</v>
      </c>
      <c r="H228" s="1">
        <v>100</v>
      </c>
      <c r="J228" s="1">
        <v>100</v>
      </c>
      <c r="L228" s="1" t="s">
        <v>66</v>
      </c>
      <c r="P228" s="25">
        <v>0</v>
      </c>
      <c r="Q228" s="28">
        <v>100</v>
      </c>
    </row>
    <row r="229" spans="1:17" x14ac:dyDescent="0.55000000000000004">
      <c r="B229" s="1" t="s">
        <v>74</v>
      </c>
      <c r="C229" s="1" t="s">
        <v>28</v>
      </c>
      <c r="E229" s="1" t="s">
        <v>29</v>
      </c>
      <c r="G229" s="1">
        <v>100</v>
      </c>
      <c r="H229" s="1">
        <v>100</v>
      </c>
      <c r="J229" s="1">
        <v>0</v>
      </c>
      <c r="L229" s="1" t="s">
        <v>51</v>
      </c>
      <c r="P229" s="25">
        <v>0</v>
      </c>
      <c r="Q229" s="28">
        <v>0</v>
      </c>
    </row>
    <row r="230" spans="1:17" x14ac:dyDescent="0.55000000000000004">
      <c r="B230" s="1" t="s">
        <v>27</v>
      </c>
      <c r="C230" s="1" t="s">
        <v>28</v>
      </c>
      <c r="E230" s="1" t="s">
        <v>29</v>
      </c>
      <c r="G230" s="1">
        <v>100</v>
      </c>
      <c r="H230" s="1">
        <v>100</v>
      </c>
      <c r="J230" s="1">
        <v>50</v>
      </c>
      <c r="L230" s="1" t="s">
        <v>66</v>
      </c>
      <c r="P230" s="25">
        <v>0</v>
      </c>
      <c r="Q230" s="28">
        <v>50</v>
      </c>
    </row>
    <row r="231" spans="1:17" x14ac:dyDescent="0.55000000000000004">
      <c r="B231" s="1" t="s">
        <v>32</v>
      </c>
      <c r="C231" s="1" t="s">
        <v>28</v>
      </c>
      <c r="E231" s="1" t="s">
        <v>29</v>
      </c>
      <c r="G231" s="1">
        <v>100</v>
      </c>
      <c r="H231" s="1">
        <v>100</v>
      </c>
      <c r="J231" s="1">
        <v>50</v>
      </c>
      <c r="L231" s="1" t="s">
        <v>66</v>
      </c>
    </row>
    <row r="232" spans="1:17" x14ac:dyDescent="0.55000000000000004">
      <c r="B232" s="1" t="s">
        <v>95</v>
      </c>
      <c r="C232" s="1" t="s">
        <v>28</v>
      </c>
      <c r="E232" s="1" t="s">
        <v>29</v>
      </c>
      <c r="G232" s="1">
        <v>100</v>
      </c>
      <c r="H232" s="1">
        <v>100</v>
      </c>
      <c r="J232" s="1">
        <v>100</v>
      </c>
      <c r="L232" s="1" t="s">
        <v>66</v>
      </c>
    </row>
    <row r="234" spans="1:17" x14ac:dyDescent="0.55000000000000004">
      <c r="A234" s="1" t="s">
        <v>157</v>
      </c>
      <c r="B234" s="1" t="s">
        <v>158</v>
      </c>
    </row>
    <row r="235" spans="1:17" x14ac:dyDescent="0.55000000000000004">
      <c r="B235" s="1" t="s">
        <v>32</v>
      </c>
      <c r="C235" s="1" t="s">
        <v>28</v>
      </c>
      <c r="E235" s="1" t="s">
        <v>29</v>
      </c>
      <c r="G235" s="1">
        <v>100</v>
      </c>
      <c r="H235" s="1">
        <v>100</v>
      </c>
      <c r="J235" s="1">
        <v>50</v>
      </c>
      <c r="L235" s="1" t="s">
        <v>37</v>
      </c>
      <c r="O235" s="1" t="s">
        <v>159</v>
      </c>
    </row>
    <row r="236" spans="1:17" x14ac:dyDescent="0.55000000000000004">
      <c r="B236" s="1" t="s">
        <v>32</v>
      </c>
      <c r="C236" s="1" t="s">
        <v>28</v>
      </c>
      <c r="E236" s="1" t="s">
        <v>29</v>
      </c>
      <c r="G236" s="1">
        <v>150</v>
      </c>
      <c r="H236" s="1">
        <v>150</v>
      </c>
      <c r="J236" s="1">
        <v>50</v>
      </c>
      <c r="L236" s="1" t="s">
        <v>160</v>
      </c>
    </row>
    <row r="237" spans="1:17" x14ac:dyDescent="0.55000000000000004">
      <c r="B237" s="1" t="s">
        <v>27</v>
      </c>
      <c r="C237" s="1" t="s">
        <v>28</v>
      </c>
      <c r="E237" s="1" t="s">
        <v>29</v>
      </c>
      <c r="G237" s="1">
        <v>150</v>
      </c>
      <c r="H237" s="1">
        <v>150</v>
      </c>
      <c r="J237" s="1">
        <v>50</v>
      </c>
      <c r="L237" s="1" t="s">
        <v>161</v>
      </c>
      <c r="P237" s="25">
        <v>0.5</v>
      </c>
      <c r="Q237" s="28">
        <v>50</v>
      </c>
    </row>
    <row r="238" spans="1:17" x14ac:dyDescent="0.55000000000000004">
      <c r="B238" s="1" t="s">
        <v>32</v>
      </c>
      <c r="C238" s="1" t="s">
        <v>28</v>
      </c>
      <c r="E238" s="1" t="s">
        <v>29</v>
      </c>
      <c r="G238" s="1">
        <v>150</v>
      </c>
      <c r="H238" s="1">
        <v>150</v>
      </c>
      <c r="J238" s="1">
        <v>50</v>
      </c>
      <c r="L238" s="1" t="s">
        <v>162</v>
      </c>
      <c r="P238" s="25">
        <v>1</v>
      </c>
      <c r="Q238" s="28">
        <v>100</v>
      </c>
    </row>
    <row r="239" spans="1:17" x14ac:dyDescent="0.55000000000000004">
      <c r="B239" s="1" t="s">
        <v>32</v>
      </c>
      <c r="C239" s="1" t="s">
        <v>28</v>
      </c>
      <c r="E239" s="1" t="s">
        <v>29</v>
      </c>
      <c r="G239" s="1">
        <v>150</v>
      </c>
      <c r="H239" s="1">
        <v>150</v>
      </c>
      <c r="J239" s="1">
        <v>100</v>
      </c>
      <c r="L239" s="1" t="s">
        <v>163</v>
      </c>
    </row>
    <row r="240" spans="1:17" x14ac:dyDescent="0.55000000000000004">
      <c r="B240" s="1" t="s">
        <v>164</v>
      </c>
    </row>
    <row r="242" spans="1:17" x14ac:dyDescent="0.55000000000000004">
      <c r="A242" s="1" t="s">
        <v>165</v>
      </c>
      <c r="B242" s="1" t="s">
        <v>166</v>
      </c>
    </row>
    <row r="243" spans="1:17" x14ac:dyDescent="0.55000000000000004">
      <c r="B243" s="1" t="s">
        <v>32</v>
      </c>
      <c r="C243" s="1" t="s">
        <v>28</v>
      </c>
      <c r="E243" s="1" t="s">
        <v>29</v>
      </c>
      <c r="G243" s="1">
        <v>100</v>
      </c>
      <c r="H243" s="1">
        <v>100</v>
      </c>
      <c r="J243" s="1">
        <v>50</v>
      </c>
      <c r="L243" s="1" t="s">
        <v>167</v>
      </c>
      <c r="P243" s="25">
        <v>0</v>
      </c>
      <c r="Q243" s="28">
        <v>50</v>
      </c>
    </row>
    <row r="244" spans="1:17" x14ac:dyDescent="0.55000000000000004">
      <c r="B244" s="1" t="s">
        <v>32</v>
      </c>
      <c r="C244" s="1" t="s">
        <v>28</v>
      </c>
      <c r="E244" s="1" t="s">
        <v>29</v>
      </c>
      <c r="G244" s="1">
        <v>100</v>
      </c>
      <c r="H244" s="1">
        <v>100</v>
      </c>
      <c r="J244" s="1">
        <v>100</v>
      </c>
      <c r="L244" s="1" t="s">
        <v>168</v>
      </c>
      <c r="P244" s="25">
        <v>0</v>
      </c>
      <c r="Q244" s="28">
        <v>100</v>
      </c>
    </row>
    <row r="245" spans="1:17" x14ac:dyDescent="0.55000000000000004">
      <c r="B245" s="1" t="s">
        <v>27</v>
      </c>
      <c r="C245" s="1" t="s">
        <v>28</v>
      </c>
      <c r="E245" s="1" t="s">
        <v>29</v>
      </c>
      <c r="G245" s="1">
        <v>100</v>
      </c>
      <c r="H245" s="1">
        <v>100</v>
      </c>
      <c r="J245" s="1">
        <v>50</v>
      </c>
      <c r="L245" s="1" t="s">
        <v>169</v>
      </c>
    </row>
    <row r="246" spans="1:17" x14ac:dyDescent="0.55000000000000004">
      <c r="B246" s="1" t="s">
        <v>27</v>
      </c>
      <c r="C246" s="1" t="s">
        <v>28</v>
      </c>
      <c r="E246" s="1" t="s">
        <v>29</v>
      </c>
      <c r="G246" s="1">
        <v>100</v>
      </c>
      <c r="H246" s="1">
        <v>100</v>
      </c>
      <c r="J246" s="1">
        <v>100</v>
      </c>
      <c r="L246" s="1" t="s">
        <v>170</v>
      </c>
    </row>
    <row r="248" spans="1:17" x14ac:dyDescent="0.55000000000000004">
      <c r="A248" s="1" t="s">
        <v>171</v>
      </c>
      <c r="B248" s="1" t="s">
        <v>51</v>
      </c>
    </row>
    <row r="249" spans="1:17" x14ac:dyDescent="0.55000000000000004">
      <c r="B249" s="1" t="s">
        <v>27</v>
      </c>
      <c r="C249" s="1" t="s">
        <v>172</v>
      </c>
      <c r="E249" s="1" t="s">
        <v>29</v>
      </c>
      <c r="G249" s="1">
        <v>100</v>
      </c>
      <c r="H249" s="1">
        <v>100</v>
      </c>
      <c r="J249" s="1">
        <v>100</v>
      </c>
      <c r="L249" s="1" t="s">
        <v>51</v>
      </c>
      <c r="P249" s="25">
        <v>0.2</v>
      </c>
      <c r="Q249" s="28">
        <v>100</v>
      </c>
    </row>
    <row r="250" spans="1:17" x14ac:dyDescent="0.55000000000000004">
      <c r="B250" s="1" t="s">
        <v>32</v>
      </c>
      <c r="C250" s="1" t="s">
        <v>172</v>
      </c>
      <c r="E250" s="1" t="s">
        <v>29</v>
      </c>
      <c r="G250" s="1">
        <v>100</v>
      </c>
      <c r="H250" s="1">
        <v>100</v>
      </c>
      <c r="J250" s="1">
        <v>100</v>
      </c>
      <c r="L250" s="1" t="s">
        <v>91</v>
      </c>
    </row>
    <row r="251" spans="1:17" x14ac:dyDescent="0.55000000000000004">
      <c r="B251" s="1" t="s">
        <v>32</v>
      </c>
      <c r="C251" s="1" t="s">
        <v>172</v>
      </c>
      <c r="E251" s="1" t="s">
        <v>29</v>
      </c>
      <c r="G251" s="1">
        <v>100</v>
      </c>
      <c r="H251" s="1">
        <v>100</v>
      </c>
      <c r="J251" s="1">
        <v>100</v>
      </c>
      <c r="L251" s="1" t="s">
        <v>66</v>
      </c>
    </row>
    <row r="252" spans="1:17" x14ac:dyDescent="0.55000000000000004">
      <c r="B252" s="1" t="s">
        <v>32</v>
      </c>
      <c r="C252" s="1" t="s">
        <v>172</v>
      </c>
      <c r="E252" s="1" t="s">
        <v>29</v>
      </c>
      <c r="G252" s="1">
        <v>100</v>
      </c>
      <c r="H252" s="1">
        <v>100</v>
      </c>
      <c r="J252" s="1">
        <v>100</v>
      </c>
      <c r="L252" s="1" t="s">
        <v>66</v>
      </c>
    </row>
    <row r="253" spans="1:17" x14ac:dyDescent="0.55000000000000004">
      <c r="B253" s="1" t="s">
        <v>32</v>
      </c>
      <c r="C253" s="1" t="s">
        <v>172</v>
      </c>
      <c r="E253" s="1" t="s">
        <v>29</v>
      </c>
      <c r="G253" s="1">
        <v>100</v>
      </c>
      <c r="H253" s="1">
        <v>100</v>
      </c>
      <c r="J253" s="1">
        <v>100</v>
      </c>
      <c r="L253" s="1" t="s">
        <v>66</v>
      </c>
    </row>
    <row r="255" spans="1:17" x14ac:dyDescent="0.55000000000000004">
      <c r="A255" s="1" t="s">
        <v>173</v>
      </c>
      <c r="B255" s="1" t="s">
        <v>37</v>
      </c>
    </row>
    <row r="256" spans="1:17" x14ac:dyDescent="0.55000000000000004">
      <c r="B256" s="1" t="s">
        <v>32</v>
      </c>
      <c r="C256" s="1" t="s">
        <v>172</v>
      </c>
      <c r="E256" s="1" t="s">
        <v>174</v>
      </c>
      <c r="G256" s="1">
        <v>100</v>
      </c>
      <c r="H256" s="1">
        <v>100</v>
      </c>
      <c r="J256" s="1">
        <v>100</v>
      </c>
      <c r="L256" s="1" t="s">
        <v>175</v>
      </c>
    </row>
    <row r="257" spans="1:17" x14ac:dyDescent="0.55000000000000004">
      <c r="B257" s="1" t="s">
        <v>32</v>
      </c>
      <c r="C257" s="1" t="s">
        <v>172</v>
      </c>
      <c r="E257" s="1" t="s">
        <v>174</v>
      </c>
      <c r="G257" s="1">
        <v>100</v>
      </c>
      <c r="H257" s="1">
        <v>100</v>
      </c>
      <c r="J257" s="1">
        <v>100</v>
      </c>
      <c r="L257" s="1" t="s">
        <v>37</v>
      </c>
      <c r="O257" s="1" t="s">
        <v>176</v>
      </c>
    </row>
    <row r="258" spans="1:17" x14ac:dyDescent="0.55000000000000004">
      <c r="B258" s="1" t="s">
        <v>32</v>
      </c>
      <c r="C258" s="1" t="s">
        <v>172</v>
      </c>
      <c r="E258" s="1" t="s">
        <v>174</v>
      </c>
      <c r="G258" s="1">
        <v>100</v>
      </c>
      <c r="H258" s="1">
        <v>100</v>
      </c>
      <c r="J258" s="1">
        <v>100</v>
      </c>
      <c r="L258" s="1" t="s">
        <v>177</v>
      </c>
      <c r="P258" s="25">
        <v>0</v>
      </c>
      <c r="Q258" s="28">
        <v>100</v>
      </c>
    </row>
    <row r="259" spans="1:17" x14ac:dyDescent="0.55000000000000004">
      <c r="B259" s="1" t="s">
        <v>32</v>
      </c>
      <c r="C259" s="1" t="s">
        <v>172</v>
      </c>
      <c r="E259" s="1" t="s">
        <v>174</v>
      </c>
      <c r="G259" s="1">
        <v>100</v>
      </c>
      <c r="H259" s="1">
        <v>100</v>
      </c>
      <c r="J259" s="1">
        <v>100</v>
      </c>
      <c r="L259" s="1" t="s">
        <v>177</v>
      </c>
      <c r="P259" s="25">
        <v>0</v>
      </c>
      <c r="Q259" s="28">
        <v>0</v>
      </c>
    </row>
    <row r="260" spans="1:17" x14ac:dyDescent="0.55000000000000004">
      <c r="B260" s="1" t="s">
        <v>27</v>
      </c>
      <c r="C260" s="1" t="s">
        <v>172</v>
      </c>
      <c r="E260" s="1" t="s">
        <v>174</v>
      </c>
      <c r="G260" s="1">
        <v>100</v>
      </c>
      <c r="H260" s="1">
        <v>100</v>
      </c>
      <c r="J260" s="1">
        <v>100</v>
      </c>
      <c r="L260" s="1" t="s">
        <v>66</v>
      </c>
    </row>
    <row r="261" spans="1:17" x14ac:dyDescent="0.55000000000000004">
      <c r="B261" s="1" t="s">
        <v>95</v>
      </c>
      <c r="G261" s="1">
        <v>100</v>
      </c>
      <c r="H261" s="1">
        <v>100</v>
      </c>
      <c r="J261" s="1">
        <v>0</v>
      </c>
      <c r="L261" s="1" t="s">
        <v>178</v>
      </c>
    </row>
    <row r="262" spans="1:17" x14ac:dyDescent="0.55000000000000004">
      <c r="L262" s="1" t="s">
        <v>179</v>
      </c>
    </row>
    <row r="263" spans="1:17" x14ac:dyDescent="0.55000000000000004">
      <c r="A263" s="1" t="s">
        <v>180</v>
      </c>
      <c r="B263" s="1" t="s">
        <v>181</v>
      </c>
    </row>
    <row r="264" spans="1:17" x14ac:dyDescent="0.55000000000000004">
      <c r="B264" s="1" t="s">
        <v>32</v>
      </c>
      <c r="C264" s="1" t="s">
        <v>28</v>
      </c>
      <c r="E264" s="1" t="s">
        <v>29</v>
      </c>
      <c r="G264" s="1">
        <v>100</v>
      </c>
      <c r="H264" s="1">
        <v>100</v>
      </c>
      <c r="J264" s="1">
        <v>100</v>
      </c>
      <c r="L264" s="1" t="s">
        <v>51</v>
      </c>
    </row>
    <row r="265" spans="1:17" x14ac:dyDescent="0.55000000000000004">
      <c r="B265" s="1" t="s">
        <v>32</v>
      </c>
      <c r="C265" s="1" t="s">
        <v>28</v>
      </c>
      <c r="E265" s="1" t="s">
        <v>29</v>
      </c>
      <c r="G265" s="1">
        <v>100</v>
      </c>
      <c r="H265" s="1">
        <v>100</v>
      </c>
      <c r="J265" s="1">
        <v>100</v>
      </c>
      <c r="L265" s="1" t="s">
        <v>182</v>
      </c>
      <c r="N265" s="1" t="s">
        <v>183</v>
      </c>
    </row>
    <row r="266" spans="1:17" x14ac:dyDescent="0.55000000000000004">
      <c r="B266" s="1" t="s">
        <v>32</v>
      </c>
      <c r="C266" s="1" t="s">
        <v>28</v>
      </c>
      <c r="E266" s="1" t="s">
        <v>29</v>
      </c>
      <c r="G266" s="1">
        <v>100</v>
      </c>
      <c r="H266" s="1">
        <v>100</v>
      </c>
      <c r="J266" s="1">
        <v>100</v>
      </c>
      <c r="L266" s="1" t="s">
        <v>184</v>
      </c>
      <c r="P266" s="25">
        <v>1</v>
      </c>
      <c r="Q266" s="28">
        <v>100</v>
      </c>
    </row>
    <row r="267" spans="1:17" x14ac:dyDescent="0.55000000000000004">
      <c r="B267" s="1" t="s">
        <v>32</v>
      </c>
      <c r="C267" s="1" t="s">
        <v>28</v>
      </c>
      <c r="E267" s="1" t="s">
        <v>29</v>
      </c>
      <c r="G267" s="1">
        <v>100</v>
      </c>
      <c r="H267" s="1">
        <v>100</v>
      </c>
      <c r="J267" s="1">
        <v>100</v>
      </c>
      <c r="L267" s="1" t="s">
        <v>185</v>
      </c>
    </row>
    <row r="268" spans="1:17" x14ac:dyDescent="0.55000000000000004">
      <c r="A268" s="2">
        <v>43277</v>
      </c>
    </row>
    <row r="269" spans="1:17" x14ac:dyDescent="0.55000000000000004">
      <c r="A269" s="1" t="s">
        <v>244</v>
      </c>
      <c r="B269" s="1" t="s">
        <v>135</v>
      </c>
    </row>
    <row r="270" spans="1:17" x14ac:dyDescent="0.55000000000000004">
      <c r="B270" s="1" t="s">
        <v>27</v>
      </c>
      <c r="D270" s="1" t="s">
        <v>28</v>
      </c>
      <c r="E270" s="1" t="s">
        <v>29</v>
      </c>
      <c r="G270" s="1">
        <v>100</v>
      </c>
      <c r="H270" s="1">
        <v>100</v>
      </c>
      <c r="J270" s="14">
        <v>50</v>
      </c>
      <c r="L270" s="1" t="s">
        <v>51</v>
      </c>
      <c r="M270" s="1" t="s">
        <v>248</v>
      </c>
      <c r="P270" s="25">
        <v>1</v>
      </c>
      <c r="Q270" s="28">
        <v>0</v>
      </c>
    </row>
    <row r="271" spans="1:17" x14ac:dyDescent="0.55000000000000004">
      <c r="B271" s="1" t="s">
        <v>32</v>
      </c>
      <c r="D271" s="1" t="s">
        <v>28</v>
      </c>
      <c r="E271" s="1" t="s">
        <v>29</v>
      </c>
      <c r="G271" s="1">
        <v>100</v>
      </c>
      <c r="H271" s="1">
        <v>100</v>
      </c>
      <c r="J271" s="14">
        <v>0</v>
      </c>
      <c r="L271" s="1" t="s">
        <v>51</v>
      </c>
      <c r="M271" s="1" t="s">
        <v>249</v>
      </c>
      <c r="P271" s="25">
        <v>1</v>
      </c>
      <c r="Q271" s="28">
        <v>50</v>
      </c>
    </row>
    <row r="272" spans="1:17" x14ac:dyDescent="0.55000000000000004">
      <c r="B272" s="1" t="s">
        <v>27</v>
      </c>
      <c r="D272" s="1" t="s">
        <v>28</v>
      </c>
      <c r="E272" s="1" t="s">
        <v>29</v>
      </c>
      <c r="G272" s="1">
        <v>100</v>
      </c>
      <c r="H272" s="1">
        <v>100</v>
      </c>
      <c r="J272" s="14">
        <v>0</v>
      </c>
      <c r="L272" s="1" t="s">
        <v>51</v>
      </c>
      <c r="M272" s="1" t="s">
        <v>251</v>
      </c>
    </row>
    <row r="273" spans="1:17" x14ac:dyDescent="0.55000000000000004">
      <c r="B273" s="1" t="s">
        <v>27</v>
      </c>
      <c r="D273" s="1" t="s">
        <v>28</v>
      </c>
      <c r="E273" s="1" t="s">
        <v>29</v>
      </c>
      <c r="G273" s="1">
        <v>100</v>
      </c>
      <c r="H273" s="1">
        <v>100</v>
      </c>
      <c r="J273" s="14">
        <v>0</v>
      </c>
      <c r="L273" s="1" t="s">
        <v>51</v>
      </c>
      <c r="M273" s="1" t="s">
        <v>250</v>
      </c>
    </row>
    <row r="275" spans="1:17" x14ac:dyDescent="0.55000000000000004">
      <c r="A275" s="1" t="s">
        <v>245</v>
      </c>
      <c r="B275" s="1" t="s">
        <v>246</v>
      </c>
    </row>
    <row r="276" spans="1:17" x14ac:dyDescent="0.55000000000000004">
      <c r="B276" s="1" t="s">
        <v>27</v>
      </c>
      <c r="D276" s="1" t="s">
        <v>28</v>
      </c>
      <c r="E276" s="1" t="s">
        <v>29</v>
      </c>
      <c r="G276" s="1">
        <v>100</v>
      </c>
      <c r="H276" s="1">
        <v>100</v>
      </c>
      <c r="J276" s="14">
        <v>0</v>
      </c>
      <c r="L276" s="1" t="s">
        <v>51</v>
      </c>
      <c r="M276" s="1" t="s">
        <v>255</v>
      </c>
      <c r="P276" s="25">
        <v>1</v>
      </c>
      <c r="Q276" s="28">
        <v>0</v>
      </c>
    </row>
    <row r="277" spans="1:17" x14ac:dyDescent="0.55000000000000004">
      <c r="B277" s="1" t="s">
        <v>27</v>
      </c>
      <c r="D277" s="1" t="s">
        <v>28</v>
      </c>
      <c r="E277" s="1" t="s">
        <v>29</v>
      </c>
      <c r="G277" s="1">
        <v>100</v>
      </c>
      <c r="H277" s="1">
        <v>100</v>
      </c>
      <c r="J277" s="14">
        <v>0</v>
      </c>
      <c r="L277" s="1" t="s">
        <v>51</v>
      </c>
      <c r="M277" s="1" t="s">
        <v>258</v>
      </c>
      <c r="P277" s="25">
        <v>0</v>
      </c>
      <c r="Q277" s="28">
        <v>0</v>
      </c>
    </row>
    <row r="278" spans="1:17" x14ac:dyDescent="0.55000000000000004">
      <c r="B278" s="1" t="s">
        <v>27</v>
      </c>
      <c r="D278" s="1" t="s">
        <v>28</v>
      </c>
      <c r="E278" s="1" t="s">
        <v>29</v>
      </c>
      <c r="G278" s="1">
        <v>100</v>
      </c>
      <c r="H278" s="1">
        <v>100</v>
      </c>
      <c r="J278" s="14">
        <v>0</v>
      </c>
      <c r="L278" s="1" t="s">
        <v>51</v>
      </c>
      <c r="M278" s="1" t="s">
        <v>257</v>
      </c>
    </row>
    <row r="279" spans="1:17" x14ac:dyDescent="0.55000000000000004">
      <c r="B279" s="1" t="s">
        <v>27</v>
      </c>
      <c r="D279" s="1" t="s">
        <v>28</v>
      </c>
      <c r="E279" s="1" t="s">
        <v>29</v>
      </c>
      <c r="G279" s="1">
        <v>100</v>
      </c>
      <c r="H279" s="1">
        <v>100</v>
      </c>
      <c r="J279" s="14">
        <v>0</v>
      </c>
      <c r="L279" s="1" t="s">
        <v>252</v>
      </c>
      <c r="M279" s="1" t="s">
        <v>254</v>
      </c>
    </row>
    <row r="281" spans="1:17" x14ac:dyDescent="0.55000000000000004">
      <c r="A281" s="1" t="s">
        <v>247</v>
      </c>
      <c r="B281" s="1" t="s">
        <v>246</v>
      </c>
    </row>
    <row r="282" spans="1:17" x14ac:dyDescent="0.55000000000000004">
      <c r="B282" s="1" t="s">
        <v>32</v>
      </c>
      <c r="D282" s="1" t="s">
        <v>28</v>
      </c>
      <c r="E282" s="1" t="s">
        <v>29</v>
      </c>
      <c r="G282" s="1">
        <v>100</v>
      </c>
      <c r="H282" s="1">
        <v>100</v>
      </c>
      <c r="J282" s="14">
        <v>0</v>
      </c>
      <c r="L282" s="1" t="s">
        <v>51</v>
      </c>
      <c r="M282" s="1" t="s">
        <v>256</v>
      </c>
      <c r="P282" s="25">
        <v>1</v>
      </c>
      <c r="Q282" s="28">
        <v>0</v>
      </c>
    </row>
    <row r="283" spans="1:17" x14ac:dyDescent="0.55000000000000004">
      <c r="B283" s="1" t="s">
        <v>32</v>
      </c>
      <c r="D283" s="1" t="s">
        <v>28</v>
      </c>
      <c r="E283" s="1" t="s">
        <v>29</v>
      </c>
      <c r="G283" s="1">
        <v>100</v>
      </c>
      <c r="H283" s="1">
        <v>100</v>
      </c>
      <c r="J283" s="14">
        <v>0</v>
      </c>
      <c r="L283" s="1" t="s">
        <v>51</v>
      </c>
      <c r="M283" s="1" t="s">
        <v>259</v>
      </c>
      <c r="P283" s="25">
        <v>0</v>
      </c>
      <c r="Q283" s="28">
        <v>0</v>
      </c>
    </row>
    <row r="284" spans="1:17" x14ac:dyDescent="0.55000000000000004">
      <c r="B284" s="1" t="s">
        <v>32</v>
      </c>
      <c r="D284" s="1" t="s">
        <v>28</v>
      </c>
      <c r="E284" s="1" t="s">
        <v>29</v>
      </c>
      <c r="G284" s="1">
        <v>100</v>
      </c>
      <c r="H284" s="1">
        <v>100</v>
      </c>
      <c r="J284" s="14">
        <v>0</v>
      </c>
      <c r="L284" s="1" t="s">
        <v>51</v>
      </c>
      <c r="M284" s="1" t="s">
        <v>260</v>
      </c>
    </row>
    <row r="285" spans="1:17" x14ac:dyDescent="0.55000000000000004">
      <c r="B285" s="1" t="s">
        <v>27</v>
      </c>
      <c r="D285" s="1" t="s">
        <v>28</v>
      </c>
      <c r="E285" s="1" t="s">
        <v>29</v>
      </c>
      <c r="G285" s="1">
        <v>100</v>
      </c>
      <c r="H285" s="1">
        <v>100</v>
      </c>
      <c r="J285" s="14">
        <v>0</v>
      </c>
      <c r="L285" s="1" t="s">
        <v>66</v>
      </c>
    </row>
    <row r="287" spans="1:17" x14ac:dyDescent="0.55000000000000004">
      <c r="A287" s="2">
        <v>43286</v>
      </c>
    </row>
    <row r="288" spans="1:17" x14ac:dyDescent="0.55000000000000004">
      <c r="A288" s="1" t="s">
        <v>261</v>
      </c>
      <c r="B288" s="1" t="s">
        <v>262</v>
      </c>
    </row>
    <row r="289" spans="1:17" x14ac:dyDescent="0.55000000000000004">
      <c r="B289" s="1" t="s">
        <v>27</v>
      </c>
      <c r="C289" s="1" t="s">
        <v>263</v>
      </c>
      <c r="E289" s="1" t="s">
        <v>29</v>
      </c>
      <c r="G289" s="1">
        <v>100</v>
      </c>
      <c r="H289" s="1">
        <v>100</v>
      </c>
      <c r="J289" s="1">
        <v>50</v>
      </c>
      <c r="L289" s="1" t="s">
        <v>181</v>
      </c>
      <c r="M289" s="1" t="s">
        <v>264</v>
      </c>
      <c r="P289" s="25">
        <v>0.33333333333333331</v>
      </c>
      <c r="Q289" s="28">
        <v>50</v>
      </c>
    </row>
    <row r="290" spans="1:17" x14ac:dyDescent="0.55000000000000004">
      <c r="B290" s="1" t="s">
        <v>27</v>
      </c>
      <c r="C290" s="1" t="s">
        <v>263</v>
      </c>
      <c r="E290" s="1" t="s">
        <v>29</v>
      </c>
      <c r="G290" s="1">
        <v>100</v>
      </c>
      <c r="H290" s="1">
        <v>100</v>
      </c>
      <c r="J290" s="1">
        <v>50</v>
      </c>
      <c r="L290" s="1" t="s">
        <v>66</v>
      </c>
      <c r="P290" s="25">
        <v>0.5</v>
      </c>
      <c r="Q290" s="28">
        <v>100</v>
      </c>
    </row>
    <row r="291" spans="1:17" x14ac:dyDescent="0.55000000000000004">
      <c r="B291" s="1" t="s">
        <v>27</v>
      </c>
      <c r="C291" s="1" t="s">
        <v>263</v>
      </c>
      <c r="E291" s="1" t="s">
        <v>29</v>
      </c>
      <c r="G291" s="1">
        <v>100</v>
      </c>
      <c r="H291" s="1">
        <v>100</v>
      </c>
      <c r="J291" s="1">
        <v>50</v>
      </c>
      <c r="L291" s="1" t="s">
        <v>267</v>
      </c>
      <c r="O291" s="1" t="s">
        <v>265</v>
      </c>
    </row>
    <row r="292" spans="1:17" x14ac:dyDescent="0.55000000000000004">
      <c r="B292" s="1" t="s">
        <v>32</v>
      </c>
      <c r="C292" s="1" t="s">
        <v>263</v>
      </c>
      <c r="E292" s="1" t="s">
        <v>29</v>
      </c>
      <c r="G292" s="1">
        <v>100</v>
      </c>
      <c r="H292" s="1">
        <v>100</v>
      </c>
      <c r="J292" s="1">
        <v>100</v>
      </c>
      <c r="L292" s="1" t="s">
        <v>266</v>
      </c>
      <c r="P292" s="25" t="s">
        <v>268</v>
      </c>
    </row>
    <row r="293" spans="1:17" x14ac:dyDescent="0.55000000000000004">
      <c r="B293" s="1" t="s">
        <v>32</v>
      </c>
      <c r="C293" s="1" t="s">
        <v>263</v>
      </c>
      <c r="E293" s="1" t="s">
        <v>29</v>
      </c>
      <c r="G293" s="1">
        <v>100</v>
      </c>
      <c r="H293" s="1">
        <v>100</v>
      </c>
      <c r="J293" s="1">
        <v>100</v>
      </c>
      <c r="L293" s="1" t="s">
        <v>269</v>
      </c>
    </row>
    <row r="295" spans="1:17" x14ac:dyDescent="0.55000000000000004">
      <c r="A295" s="1" t="s">
        <v>270</v>
      </c>
      <c r="B295" s="1" t="s">
        <v>262</v>
      </c>
    </row>
    <row r="296" spans="1:17" x14ac:dyDescent="0.55000000000000004">
      <c r="B296" s="1" t="s">
        <v>27</v>
      </c>
      <c r="C296" s="1" t="s">
        <v>263</v>
      </c>
      <c r="E296" s="1" t="s">
        <v>29</v>
      </c>
      <c r="G296" s="1">
        <v>100</v>
      </c>
      <c r="H296" s="1">
        <v>100</v>
      </c>
      <c r="J296" s="1">
        <v>100</v>
      </c>
      <c r="L296" s="1" t="s">
        <v>66</v>
      </c>
      <c r="P296" s="25">
        <f>0/3</f>
        <v>0</v>
      </c>
      <c r="Q296" s="28">
        <v>100</v>
      </c>
    </row>
    <row r="297" spans="1:17" x14ac:dyDescent="0.55000000000000004">
      <c r="B297" s="1" t="s">
        <v>27</v>
      </c>
      <c r="C297" s="1" t="s">
        <v>263</v>
      </c>
      <c r="E297" s="1" t="s">
        <v>29</v>
      </c>
      <c r="G297" s="1">
        <v>100</v>
      </c>
      <c r="H297" s="1">
        <v>100</v>
      </c>
      <c r="J297" s="1">
        <v>100</v>
      </c>
      <c r="L297" s="1" t="s">
        <v>66</v>
      </c>
      <c r="P297" s="25">
        <v>0</v>
      </c>
      <c r="Q297" s="28">
        <v>50</v>
      </c>
    </row>
    <row r="298" spans="1:17" x14ac:dyDescent="0.55000000000000004">
      <c r="B298" s="1" t="s">
        <v>27</v>
      </c>
      <c r="C298" s="1" t="s">
        <v>263</v>
      </c>
      <c r="E298" s="1" t="s">
        <v>29</v>
      </c>
      <c r="G298" s="1">
        <v>100</v>
      </c>
      <c r="H298" s="1">
        <v>100</v>
      </c>
      <c r="J298" s="1">
        <v>100</v>
      </c>
      <c r="L298" s="1" t="s">
        <v>271</v>
      </c>
    </row>
    <row r="299" spans="1:17" x14ac:dyDescent="0.55000000000000004">
      <c r="B299" s="1" t="s">
        <v>27</v>
      </c>
      <c r="C299" s="1" t="s">
        <v>263</v>
      </c>
      <c r="E299" s="1" t="s">
        <v>29</v>
      </c>
      <c r="G299" s="1">
        <v>100</v>
      </c>
      <c r="H299" s="1">
        <v>100</v>
      </c>
      <c r="J299" s="1">
        <v>50</v>
      </c>
      <c r="L299" s="1" t="s">
        <v>66</v>
      </c>
    </row>
    <row r="301" spans="1:17" x14ac:dyDescent="0.55000000000000004">
      <c r="A301" s="1" t="s">
        <v>272</v>
      </c>
      <c r="B301" s="1" t="s">
        <v>262</v>
      </c>
    </row>
    <row r="302" spans="1:17" x14ac:dyDescent="0.55000000000000004">
      <c r="B302" s="1" t="s">
        <v>32</v>
      </c>
      <c r="C302" s="1" t="s">
        <v>263</v>
      </c>
      <c r="E302" s="1" t="s">
        <v>29</v>
      </c>
      <c r="G302" s="1">
        <v>100</v>
      </c>
      <c r="H302" s="1">
        <v>100</v>
      </c>
      <c r="J302" s="1">
        <v>50</v>
      </c>
      <c r="L302" s="1" t="s">
        <v>262</v>
      </c>
      <c r="P302" s="25">
        <v>0.33333333333333331</v>
      </c>
      <c r="Q302" s="28">
        <v>50</v>
      </c>
    </row>
    <row r="303" spans="1:17" x14ac:dyDescent="0.55000000000000004">
      <c r="B303" s="1" t="s">
        <v>32</v>
      </c>
      <c r="C303" s="1" t="s">
        <v>263</v>
      </c>
      <c r="E303" s="1" t="s">
        <v>29</v>
      </c>
      <c r="G303" s="1">
        <v>100</v>
      </c>
      <c r="H303" s="1">
        <v>100</v>
      </c>
      <c r="J303" s="1">
        <v>50</v>
      </c>
      <c r="L303" s="1" t="s">
        <v>181</v>
      </c>
      <c r="M303" s="1" t="s">
        <v>273</v>
      </c>
      <c r="P303" s="25">
        <v>0.5</v>
      </c>
      <c r="Q303" s="28">
        <v>100</v>
      </c>
    </row>
    <row r="304" spans="1:17" x14ac:dyDescent="0.55000000000000004">
      <c r="B304" s="1" t="s">
        <v>32</v>
      </c>
      <c r="C304" s="1" t="s">
        <v>263</v>
      </c>
      <c r="E304" s="1" t="s">
        <v>29</v>
      </c>
      <c r="G304" s="1">
        <v>100</v>
      </c>
      <c r="H304" s="1">
        <v>100</v>
      </c>
      <c r="J304" s="1">
        <v>50</v>
      </c>
      <c r="L304" s="1" t="s">
        <v>262</v>
      </c>
      <c r="M304" s="1" t="s">
        <v>274</v>
      </c>
    </row>
    <row r="305" spans="1:17" x14ac:dyDescent="0.55000000000000004">
      <c r="B305" s="1" t="s">
        <v>27</v>
      </c>
      <c r="C305" s="1" t="s">
        <v>263</v>
      </c>
      <c r="E305" s="1" t="s">
        <v>29</v>
      </c>
      <c r="G305" s="1">
        <v>100</v>
      </c>
      <c r="H305" s="1">
        <v>100</v>
      </c>
      <c r="J305" s="1">
        <v>100</v>
      </c>
      <c r="L305" s="1" t="s">
        <v>123</v>
      </c>
      <c r="M305" s="1" t="s">
        <v>275</v>
      </c>
    </row>
    <row r="306" spans="1:17" x14ac:dyDescent="0.55000000000000004">
      <c r="B306" s="1" t="s">
        <v>27</v>
      </c>
      <c r="C306" s="1" t="s">
        <v>263</v>
      </c>
      <c r="E306" s="1" t="s">
        <v>29</v>
      </c>
      <c r="G306" s="1">
        <v>100</v>
      </c>
      <c r="H306" s="1">
        <v>100</v>
      </c>
      <c r="J306" s="1">
        <v>100</v>
      </c>
      <c r="L306" s="1" t="s">
        <v>66</v>
      </c>
    </row>
    <row r="308" spans="1:17" x14ac:dyDescent="0.55000000000000004">
      <c r="A308" s="1" t="s">
        <v>276</v>
      </c>
      <c r="B308" s="1" t="s">
        <v>262</v>
      </c>
    </row>
    <row r="309" spans="1:17" x14ac:dyDescent="0.55000000000000004">
      <c r="B309" s="1" t="s">
        <v>27</v>
      </c>
      <c r="C309" s="1" t="s">
        <v>263</v>
      </c>
      <c r="E309" s="1" t="s">
        <v>29</v>
      </c>
      <c r="G309" s="1">
        <v>100</v>
      </c>
      <c r="H309" s="1">
        <v>100</v>
      </c>
      <c r="J309" s="1">
        <v>100</v>
      </c>
      <c r="L309" s="1" t="s">
        <v>66</v>
      </c>
      <c r="P309" s="25">
        <f>0/2</f>
        <v>0</v>
      </c>
      <c r="Q309" s="28">
        <v>100</v>
      </c>
    </row>
    <row r="310" spans="1:17" x14ac:dyDescent="0.55000000000000004">
      <c r="B310" s="1" t="s">
        <v>27</v>
      </c>
      <c r="C310" s="1" t="s">
        <v>263</v>
      </c>
      <c r="E310" s="1" t="s">
        <v>29</v>
      </c>
      <c r="G310" s="1">
        <v>100</v>
      </c>
      <c r="H310" s="1">
        <v>100</v>
      </c>
      <c r="J310" s="1">
        <v>50</v>
      </c>
      <c r="L310" s="1" t="s">
        <v>66</v>
      </c>
      <c r="P310" s="25">
        <v>0</v>
      </c>
      <c r="Q310" s="28">
        <v>50</v>
      </c>
    </row>
    <row r="311" spans="1:17" x14ac:dyDescent="0.55000000000000004">
      <c r="B311" s="1" t="s">
        <v>27</v>
      </c>
      <c r="C311" s="1" t="s">
        <v>263</v>
      </c>
      <c r="E311" s="1" t="s">
        <v>29</v>
      </c>
      <c r="G311" s="1">
        <v>100</v>
      </c>
      <c r="H311" s="1">
        <v>100</v>
      </c>
      <c r="J311" s="1">
        <v>50</v>
      </c>
      <c r="L311" s="1" t="s">
        <v>262</v>
      </c>
    </row>
    <row r="312" spans="1:17" x14ac:dyDescent="0.55000000000000004">
      <c r="B312" s="1" t="s">
        <v>27</v>
      </c>
      <c r="C312" s="1" t="s">
        <v>263</v>
      </c>
      <c r="E312" s="1" t="s">
        <v>29</v>
      </c>
      <c r="G312" s="1">
        <v>100</v>
      </c>
      <c r="H312" s="1">
        <v>100</v>
      </c>
      <c r="J312" s="1">
        <v>100</v>
      </c>
      <c r="L312" s="1" t="s">
        <v>262</v>
      </c>
    </row>
    <row r="314" spans="1:17" x14ac:dyDescent="0.55000000000000004">
      <c r="A314" s="2">
        <v>43287</v>
      </c>
    </row>
    <row r="315" spans="1:17" x14ac:dyDescent="0.55000000000000004">
      <c r="A315" s="1" t="s">
        <v>277</v>
      </c>
      <c r="B315" s="1" t="s">
        <v>51</v>
      </c>
    </row>
    <row r="316" spans="1:17" x14ac:dyDescent="0.55000000000000004">
      <c r="B316" s="1" t="s">
        <v>27</v>
      </c>
      <c r="C316" s="1" t="s">
        <v>263</v>
      </c>
      <c r="E316" s="1" t="s">
        <v>29</v>
      </c>
      <c r="G316" s="1">
        <v>100</v>
      </c>
      <c r="H316" s="1">
        <v>100</v>
      </c>
      <c r="J316" s="1">
        <v>100</v>
      </c>
      <c r="L316" s="1" t="s">
        <v>45</v>
      </c>
      <c r="P316" s="25">
        <v>0</v>
      </c>
      <c r="Q316" s="28">
        <v>100</v>
      </c>
    </row>
    <row r="317" spans="1:17" x14ac:dyDescent="0.55000000000000004">
      <c r="B317" s="1" t="s">
        <v>27</v>
      </c>
      <c r="C317" s="1" t="s">
        <v>263</v>
      </c>
      <c r="E317" s="1" t="s">
        <v>29</v>
      </c>
      <c r="G317" s="1">
        <v>100</v>
      </c>
      <c r="H317" s="1">
        <v>100</v>
      </c>
      <c r="J317" s="1">
        <v>50</v>
      </c>
      <c r="L317" s="1" t="s">
        <v>278</v>
      </c>
      <c r="P317" s="25">
        <v>0.66666666666666663</v>
      </c>
      <c r="Q317" s="28">
        <v>50</v>
      </c>
    </row>
    <row r="318" spans="1:17" x14ac:dyDescent="0.55000000000000004">
      <c r="B318" s="1" t="s">
        <v>27</v>
      </c>
      <c r="C318" s="1" t="s">
        <v>263</v>
      </c>
      <c r="E318" s="1" t="s">
        <v>29</v>
      </c>
      <c r="G318" s="1">
        <v>100</v>
      </c>
      <c r="H318" s="1">
        <v>100</v>
      </c>
      <c r="J318" s="1">
        <v>50</v>
      </c>
      <c r="L318" s="1" t="s">
        <v>181</v>
      </c>
      <c r="M318" s="1" t="s">
        <v>36</v>
      </c>
    </row>
    <row r="319" spans="1:17" x14ac:dyDescent="0.55000000000000004">
      <c r="B319" s="1" t="s">
        <v>32</v>
      </c>
      <c r="C319" s="1" t="s">
        <v>263</v>
      </c>
      <c r="E319" s="1" t="s">
        <v>29</v>
      </c>
      <c r="G319" s="1">
        <v>100</v>
      </c>
      <c r="H319" s="1">
        <v>100</v>
      </c>
      <c r="J319" s="1">
        <v>50</v>
      </c>
      <c r="L319" s="1" t="s">
        <v>66</v>
      </c>
    </row>
    <row r="320" spans="1:17" x14ac:dyDescent="0.55000000000000004">
      <c r="B320" s="1" t="s">
        <v>32</v>
      </c>
      <c r="C320" s="1" t="s">
        <v>263</v>
      </c>
      <c r="E320" s="1" t="s">
        <v>29</v>
      </c>
      <c r="G320" s="1">
        <v>100</v>
      </c>
      <c r="H320" s="1">
        <v>100</v>
      </c>
      <c r="J320" s="1">
        <v>100</v>
      </c>
      <c r="L320" s="1" t="s">
        <v>66</v>
      </c>
    </row>
    <row r="322" spans="1:17" x14ac:dyDescent="0.55000000000000004">
      <c r="A322" s="1" t="s">
        <v>289</v>
      </c>
      <c r="B322" s="1" t="s">
        <v>51</v>
      </c>
    </row>
    <row r="323" spans="1:17" x14ac:dyDescent="0.55000000000000004">
      <c r="B323" s="1" t="s">
        <v>32</v>
      </c>
      <c r="C323" s="1" t="s">
        <v>263</v>
      </c>
      <c r="E323" s="1" t="s">
        <v>29</v>
      </c>
      <c r="G323" s="1">
        <v>100</v>
      </c>
      <c r="H323" s="1">
        <v>100</v>
      </c>
      <c r="J323" s="1">
        <v>50</v>
      </c>
      <c r="L323" s="1" t="s">
        <v>91</v>
      </c>
      <c r="M323" s="1" t="s">
        <v>280</v>
      </c>
      <c r="P323" s="25">
        <v>0</v>
      </c>
      <c r="Q323" s="28">
        <v>50</v>
      </c>
    </row>
    <row r="324" spans="1:17" x14ac:dyDescent="0.55000000000000004">
      <c r="B324" s="1" t="s">
        <v>27</v>
      </c>
      <c r="C324" s="1" t="s">
        <v>263</v>
      </c>
      <c r="E324" s="1" t="s">
        <v>29</v>
      </c>
      <c r="G324" s="1">
        <v>100</v>
      </c>
      <c r="H324" s="1">
        <v>100</v>
      </c>
      <c r="J324" s="1">
        <v>50</v>
      </c>
      <c r="L324" s="1" t="s">
        <v>262</v>
      </c>
      <c r="P324" s="25">
        <v>0</v>
      </c>
      <c r="Q324" s="28">
        <v>100</v>
      </c>
    </row>
    <row r="325" spans="1:17" x14ac:dyDescent="0.55000000000000004">
      <c r="B325" s="1" t="s">
        <v>32</v>
      </c>
      <c r="C325" s="1" t="s">
        <v>263</v>
      </c>
      <c r="E325" s="1" t="s">
        <v>29</v>
      </c>
      <c r="G325" s="1">
        <v>100</v>
      </c>
      <c r="H325" s="1">
        <v>100</v>
      </c>
      <c r="J325" s="1">
        <v>100</v>
      </c>
      <c r="L325" s="1" t="s">
        <v>262</v>
      </c>
    </row>
    <row r="326" spans="1:17" x14ac:dyDescent="0.55000000000000004">
      <c r="B326" s="1" t="s">
        <v>32</v>
      </c>
      <c r="C326" s="1" t="s">
        <v>263</v>
      </c>
      <c r="E326" s="1" t="s">
        <v>29</v>
      </c>
      <c r="G326" s="1">
        <v>100</v>
      </c>
      <c r="H326" s="1">
        <v>100</v>
      </c>
      <c r="J326" s="1">
        <v>100</v>
      </c>
      <c r="L326" s="1" t="s">
        <v>262</v>
      </c>
    </row>
    <row r="327" spans="1:17" x14ac:dyDescent="0.55000000000000004">
      <c r="B327" s="1" t="s">
        <v>32</v>
      </c>
      <c r="C327" s="1" t="s">
        <v>263</v>
      </c>
      <c r="E327" s="1" t="s">
        <v>29</v>
      </c>
      <c r="G327" s="1">
        <v>100</v>
      </c>
      <c r="H327" s="1">
        <v>100</v>
      </c>
      <c r="J327" s="1">
        <v>100</v>
      </c>
      <c r="L327" s="1" t="s">
        <v>262</v>
      </c>
    </row>
    <row r="329" spans="1:17" x14ac:dyDescent="0.55000000000000004">
      <c r="A329" s="1" t="s">
        <v>290</v>
      </c>
      <c r="B329" s="1" t="s">
        <v>51</v>
      </c>
    </row>
    <row r="330" spans="1:17" x14ac:dyDescent="0.55000000000000004">
      <c r="B330" s="1" t="s">
        <v>32</v>
      </c>
      <c r="C330" s="1" t="s">
        <v>263</v>
      </c>
      <c r="E330" s="1" t="s">
        <v>29</v>
      </c>
      <c r="G330" s="1">
        <v>100</v>
      </c>
      <c r="H330" s="1">
        <v>100</v>
      </c>
      <c r="J330" s="1">
        <v>50</v>
      </c>
      <c r="L330" s="1" t="s">
        <v>51</v>
      </c>
      <c r="M330" s="1" t="s">
        <v>282</v>
      </c>
      <c r="P330" s="25">
        <v>0.5</v>
      </c>
      <c r="Q330" s="28">
        <v>50</v>
      </c>
    </row>
    <row r="331" spans="1:17" x14ac:dyDescent="0.55000000000000004">
      <c r="B331" s="1" t="s">
        <v>32</v>
      </c>
      <c r="C331" s="1" t="s">
        <v>263</v>
      </c>
      <c r="E331" s="1" t="s">
        <v>29</v>
      </c>
      <c r="G331" s="1">
        <v>100</v>
      </c>
      <c r="H331" s="1">
        <v>100</v>
      </c>
      <c r="J331" s="1">
        <v>50</v>
      </c>
      <c r="L331" s="1" t="s">
        <v>262</v>
      </c>
    </row>
    <row r="332" spans="1:17" x14ac:dyDescent="0.55000000000000004">
      <c r="B332" s="1" t="s">
        <v>32</v>
      </c>
      <c r="C332" s="1" t="s">
        <v>263</v>
      </c>
      <c r="E332" s="1" t="s">
        <v>29</v>
      </c>
      <c r="G332" s="1">
        <v>100</v>
      </c>
      <c r="H332" s="1">
        <v>100</v>
      </c>
      <c r="J332" s="1">
        <v>50</v>
      </c>
      <c r="L332" s="1" t="s">
        <v>284</v>
      </c>
      <c r="M332" s="1" t="s">
        <v>283</v>
      </c>
    </row>
    <row r="333" spans="1:17" x14ac:dyDescent="0.55000000000000004">
      <c r="B333" s="1" t="s">
        <v>32</v>
      </c>
      <c r="C333" s="1" t="s">
        <v>263</v>
      </c>
      <c r="E333" s="1" t="s">
        <v>29</v>
      </c>
      <c r="G333" s="1">
        <v>100</v>
      </c>
      <c r="H333" s="1">
        <v>100</v>
      </c>
      <c r="J333" s="1">
        <v>50</v>
      </c>
      <c r="L333" s="1" t="s">
        <v>51</v>
      </c>
      <c r="M333" s="1" t="s">
        <v>285</v>
      </c>
    </row>
    <row r="334" spans="1:17" x14ac:dyDescent="0.55000000000000004">
      <c r="B334" s="1" t="s">
        <v>27</v>
      </c>
      <c r="C334" s="1" t="s">
        <v>263</v>
      </c>
      <c r="E334" s="1" t="s">
        <v>29</v>
      </c>
      <c r="G334" s="1">
        <v>100</v>
      </c>
      <c r="H334" s="1">
        <v>100</v>
      </c>
      <c r="J334" s="1">
        <v>50</v>
      </c>
      <c r="L334" s="1" t="s">
        <v>262</v>
      </c>
    </row>
    <row r="335" spans="1:17" x14ac:dyDescent="0.55000000000000004">
      <c r="B335" s="1" t="s">
        <v>32</v>
      </c>
      <c r="C335" s="1" t="s">
        <v>263</v>
      </c>
      <c r="E335" s="1" t="s">
        <v>29</v>
      </c>
      <c r="G335" s="1">
        <v>100</v>
      </c>
      <c r="H335" s="1">
        <v>100</v>
      </c>
      <c r="J335" s="1">
        <v>50</v>
      </c>
      <c r="L335" s="1" t="s">
        <v>136</v>
      </c>
      <c r="M335" s="1" t="s">
        <v>286</v>
      </c>
    </row>
    <row r="337" spans="1:20" x14ac:dyDescent="0.55000000000000004">
      <c r="A337" s="2">
        <v>43290</v>
      </c>
    </row>
    <row r="338" spans="1:20" x14ac:dyDescent="0.55000000000000004">
      <c r="A338" s="1" t="s">
        <v>291</v>
      </c>
      <c r="B338" s="1" t="s">
        <v>262</v>
      </c>
    </row>
    <row r="339" spans="1:20" x14ac:dyDescent="0.55000000000000004">
      <c r="B339" s="1" t="s">
        <v>32</v>
      </c>
      <c r="C339" s="1" t="s">
        <v>263</v>
      </c>
      <c r="E339" s="1" t="s">
        <v>29</v>
      </c>
      <c r="G339" s="1">
        <v>100</v>
      </c>
      <c r="H339" s="1">
        <v>100</v>
      </c>
      <c r="J339" s="1">
        <v>100</v>
      </c>
      <c r="L339" s="1" t="s">
        <v>288</v>
      </c>
      <c r="P339" s="25">
        <v>0.6</v>
      </c>
      <c r="Q339" s="28">
        <v>100</v>
      </c>
      <c r="S339" s="25" t="s">
        <v>307</v>
      </c>
      <c r="T339" s="28"/>
    </row>
    <row r="340" spans="1:20" x14ac:dyDescent="0.55000000000000004">
      <c r="B340" s="1" t="s">
        <v>32</v>
      </c>
      <c r="C340" s="1" t="s">
        <v>263</v>
      </c>
      <c r="E340" s="1" t="s">
        <v>29</v>
      </c>
      <c r="G340" s="1">
        <v>100</v>
      </c>
      <c r="H340" s="1">
        <v>100</v>
      </c>
      <c r="J340" s="1">
        <v>100</v>
      </c>
      <c r="L340" s="1" t="s">
        <v>181</v>
      </c>
      <c r="M340" s="1" t="s">
        <v>292</v>
      </c>
    </row>
    <row r="341" spans="1:20" x14ac:dyDescent="0.55000000000000004">
      <c r="B341" s="1" t="s">
        <v>32</v>
      </c>
      <c r="C341" s="1" t="s">
        <v>263</v>
      </c>
      <c r="E341" s="1" t="s">
        <v>29</v>
      </c>
      <c r="G341" s="1">
        <v>100</v>
      </c>
      <c r="H341" s="1">
        <v>100</v>
      </c>
      <c r="J341" s="1">
        <v>100</v>
      </c>
      <c r="L341" s="1" t="s">
        <v>181</v>
      </c>
      <c r="M341" s="1" t="s">
        <v>293</v>
      </c>
    </row>
    <row r="342" spans="1:20" x14ac:dyDescent="0.55000000000000004">
      <c r="B342" s="1" t="s">
        <v>32</v>
      </c>
      <c r="C342" s="1" t="s">
        <v>263</v>
      </c>
      <c r="E342" s="1" t="s">
        <v>29</v>
      </c>
      <c r="G342" s="1">
        <v>100</v>
      </c>
      <c r="H342" s="1">
        <v>100</v>
      </c>
      <c r="J342" s="1">
        <v>100</v>
      </c>
      <c r="L342" s="1" t="s">
        <v>45</v>
      </c>
    </row>
    <row r="343" spans="1:20" x14ac:dyDescent="0.55000000000000004">
      <c r="B343" s="1" t="s">
        <v>27</v>
      </c>
      <c r="C343" s="1" t="s">
        <v>263</v>
      </c>
      <c r="E343" s="1" t="s">
        <v>29</v>
      </c>
      <c r="G343" s="1">
        <v>100</v>
      </c>
      <c r="H343" s="1">
        <v>100</v>
      </c>
      <c r="J343" s="1">
        <v>100</v>
      </c>
      <c r="L343" s="1" t="s">
        <v>181</v>
      </c>
      <c r="M343" s="1" t="s">
        <v>294</v>
      </c>
      <c r="O343" s="1" t="s">
        <v>111</v>
      </c>
    </row>
    <row r="345" spans="1:20" x14ac:dyDescent="0.55000000000000004">
      <c r="A345" s="1" t="s">
        <v>279</v>
      </c>
      <c r="B345" s="1" t="s">
        <v>51</v>
      </c>
    </row>
    <row r="346" spans="1:20" x14ac:dyDescent="0.55000000000000004">
      <c r="B346" s="1" t="s">
        <v>27</v>
      </c>
      <c r="C346" s="1" t="s">
        <v>263</v>
      </c>
      <c r="E346" s="1" t="s">
        <v>29</v>
      </c>
      <c r="G346" s="1">
        <v>100</v>
      </c>
      <c r="H346" s="1">
        <v>100</v>
      </c>
      <c r="J346" s="1">
        <v>100</v>
      </c>
      <c r="L346" s="1" t="s">
        <v>262</v>
      </c>
      <c r="M346" s="1" t="s">
        <v>296</v>
      </c>
      <c r="P346" s="25">
        <v>0.33333333333333331</v>
      </c>
      <c r="Q346" s="28">
        <v>100</v>
      </c>
    </row>
    <row r="347" spans="1:20" x14ac:dyDescent="0.55000000000000004">
      <c r="B347" s="1" t="s">
        <v>27</v>
      </c>
      <c r="C347" s="1" t="s">
        <v>263</v>
      </c>
      <c r="E347" s="1" t="s">
        <v>29</v>
      </c>
      <c r="G347" s="1">
        <v>100</v>
      </c>
      <c r="H347" s="1">
        <v>100</v>
      </c>
      <c r="J347" s="1">
        <v>100</v>
      </c>
      <c r="L347" s="1" t="s">
        <v>51</v>
      </c>
      <c r="M347" s="1" t="s">
        <v>295</v>
      </c>
    </row>
    <row r="348" spans="1:20" x14ac:dyDescent="0.55000000000000004">
      <c r="B348" s="1" t="s">
        <v>27</v>
      </c>
      <c r="C348" s="1" t="s">
        <v>263</v>
      </c>
      <c r="E348" s="1" t="s">
        <v>29</v>
      </c>
      <c r="G348" s="1">
        <v>100</v>
      </c>
      <c r="H348" s="1">
        <v>100</v>
      </c>
      <c r="J348" s="1">
        <v>100</v>
      </c>
      <c r="L348" s="1" t="s">
        <v>297</v>
      </c>
      <c r="M348" s="1" t="s">
        <v>253</v>
      </c>
    </row>
    <row r="349" spans="1:20" x14ac:dyDescent="0.55000000000000004">
      <c r="B349" s="1" t="s">
        <v>27</v>
      </c>
      <c r="C349" s="1" t="s">
        <v>263</v>
      </c>
      <c r="E349" s="1" t="s">
        <v>29</v>
      </c>
      <c r="G349" s="1">
        <v>100</v>
      </c>
      <c r="H349" s="1">
        <v>100</v>
      </c>
      <c r="J349" s="1">
        <v>100</v>
      </c>
      <c r="L349" s="1" t="s">
        <v>51</v>
      </c>
      <c r="M349" s="1" t="s">
        <v>298</v>
      </c>
    </row>
    <row r="350" spans="1:20" x14ac:dyDescent="0.55000000000000004">
      <c r="B350" s="1" t="s">
        <v>32</v>
      </c>
      <c r="C350" s="1" t="s">
        <v>263</v>
      </c>
      <c r="E350" s="1" t="s">
        <v>29</v>
      </c>
      <c r="G350" s="1">
        <v>100</v>
      </c>
      <c r="H350" s="1">
        <v>100</v>
      </c>
      <c r="J350" s="1">
        <v>100</v>
      </c>
      <c r="L350" s="1" t="s">
        <v>66</v>
      </c>
    </row>
    <row r="351" spans="1:20" x14ac:dyDescent="0.55000000000000004">
      <c r="B351" s="1" t="s">
        <v>32</v>
      </c>
      <c r="C351" s="1" t="s">
        <v>263</v>
      </c>
      <c r="E351" s="1" t="s">
        <v>29</v>
      </c>
      <c r="G351" s="1">
        <v>100</v>
      </c>
      <c r="H351" s="1">
        <v>100</v>
      </c>
      <c r="J351" s="1">
        <v>100</v>
      </c>
      <c r="L351" s="1" t="s">
        <v>66</v>
      </c>
    </row>
    <row r="353" spans="1:19" x14ac:dyDescent="0.55000000000000004">
      <c r="A353" s="1" t="s">
        <v>281</v>
      </c>
      <c r="B353" s="1" t="s">
        <v>262</v>
      </c>
    </row>
    <row r="354" spans="1:19" x14ac:dyDescent="0.55000000000000004">
      <c r="B354" s="1" t="s">
        <v>32</v>
      </c>
      <c r="C354" s="1" t="s">
        <v>263</v>
      </c>
      <c r="E354" s="1" t="s">
        <v>29</v>
      </c>
      <c r="G354" s="1">
        <v>100</v>
      </c>
      <c r="H354" s="1">
        <v>100</v>
      </c>
      <c r="J354" s="1">
        <v>100</v>
      </c>
      <c r="L354" s="1" t="s">
        <v>66</v>
      </c>
      <c r="P354" s="25">
        <v>0</v>
      </c>
      <c r="Q354" s="28">
        <v>100</v>
      </c>
    </row>
    <row r="355" spans="1:19" x14ac:dyDescent="0.55000000000000004">
      <c r="B355" s="1" t="s">
        <v>32</v>
      </c>
      <c r="C355" s="1" t="s">
        <v>263</v>
      </c>
      <c r="E355" s="1" t="s">
        <v>29</v>
      </c>
      <c r="G355" s="1">
        <v>100</v>
      </c>
      <c r="H355" s="1">
        <v>100</v>
      </c>
      <c r="J355" s="1">
        <v>50</v>
      </c>
      <c r="L355" s="1" t="s">
        <v>66</v>
      </c>
      <c r="P355" s="25">
        <v>0</v>
      </c>
      <c r="Q355" s="28">
        <v>50</v>
      </c>
    </row>
    <row r="356" spans="1:19" x14ac:dyDescent="0.55000000000000004">
      <c r="B356" s="1" t="s">
        <v>32</v>
      </c>
      <c r="C356" s="1" t="s">
        <v>263</v>
      </c>
      <c r="E356" s="1" t="s">
        <v>29</v>
      </c>
      <c r="G356" s="1">
        <v>100</v>
      </c>
      <c r="H356" s="1">
        <v>100</v>
      </c>
      <c r="J356" s="1">
        <v>50</v>
      </c>
      <c r="L356" s="1" t="s">
        <v>66</v>
      </c>
    </row>
    <row r="357" spans="1:19" x14ac:dyDescent="0.55000000000000004">
      <c r="B357" s="1" t="s">
        <v>27</v>
      </c>
      <c r="C357" s="1" t="s">
        <v>263</v>
      </c>
      <c r="E357" s="1" t="s">
        <v>29</v>
      </c>
      <c r="G357" s="1">
        <v>100</v>
      </c>
      <c r="H357" s="1">
        <v>100</v>
      </c>
      <c r="J357" s="1">
        <v>100</v>
      </c>
      <c r="L357" s="1" t="s">
        <v>66</v>
      </c>
    </row>
    <row r="358" spans="1:19" x14ac:dyDescent="0.55000000000000004">
      <c r="B358" s="1" t="s">
        <v>27</v>
      </c>
      <c r="C358" s="1" t="s">
        <v>263</v>
      </c>
      <c r="E358" s="1" t="s">
        <v>29</v>
      </c>
      <c r="G358" s="1">
        <v>100</v>
      </c>
      <c r="H358" s="1">
        <v>100</v>
      </c>
      <c r="J358" s="1">
        <v>100</v>
      </c>
      <c r="L358" s="1" t="s">
        <v>66</v>
      </c>
    </row>
    <row r="360" spans="1:19" x14ac:dyDescent="0.55000000000000004">
      <c r="A360" s="1" t="s">
        <v>287</v>
      </c>
      <c r="B360" s="1" t="s">
        <v>262</v>
      </c>
    </row>
    <row r="361" spans="1:19" x14ac:dyDescent="0.55000000000000004">
      <c r="B361" s="1" t="s">
        <v>32</v>
      </c>
      <c r="C361" s="1" t="s">
        <v>263</v>
      </c>
      <c r="E361" s="1" t="s">
        <v>29</v>
      </c>
      <c r="G361" s="1">
        <v>100</v>
      </c>
      <c r="H361" s="1">
        <v>100</v>
      </c>
      <c r="J361" s="1">
        <v>100</v>
      </c>
      <c r="L361" s="1" t="s">
        <v>262</v>
      </c>
      <c r="N361" s="1" t="s">
        <v>299</v>
      </c>
      <c r="P361" s="25">
        <v>0</v>
      </c>
      <c r="Q361" s="28">
        <v>100</v>
      </c>
    </row>
    <row r="362" spans="1:19" x14ac:dyDescent="0.55000000000000004">
      <c r="B362" s="1" t="s">
        <v>27</v>
      </c>
      <c r="C362" s="1" t="s">
        <v>263</v>
      </c>
      <c r="E362" s="1" t="s">
        <v>29</v>
      </c>
      <c r="G362" s="1">
        <v>100</v>
      </c>
      <c r="H362" s="1">
        <v>100</v>
      </c>
      <c r="J362" s="1">
        <v>100</v>
      </c>
      <c r="L362" s="1" t="s">
        <v>66</v>
      </c>
    </row>
    <row r="363" spans="1:19" x14ac:dyDescent="0.55000000000000004">
      <c r="B363" s="1" t="s">
        <v>27</v>
      </c>
      <c r="C363" s="1" t="s">
        <v>263</v>
      </c>
      <c r="E363" s="1" t="s">
        <v>29</v>
      </c>
      <c r="G363" s="1">
        <v>100</v>
      </c>
      <c r="H363" s="1">
        <v>100</v>
      </c>
      <c r="J363" s="1">
        <v>100</v>
      </c>
      <c r="L363" s="1" t="s">
        <v>262</v>
      </c>
      <c r="N363" s="1" t="s">
        <v>300</v>
      </c>
    </row>
    <row r="364" spans="1:19" x14ac:dyDescent="0.55000000000000004">
      <c r="B364" s="1" t="s">
        <v>32</v>
      </c>
      <c r="C364" s="1" t="s">
        <v>263</v>
      </c>
      <c r="E364" s="1" t="s">
        <v>29</v>
      </c>
      <c r="G364" s="1">
        <v>100</v>
      </c>
      <c r="H364" s="1">
        <v>100</v>
      </c>
      <c r="J364" s="1">
        <v>100</v>
      </c>
      <c r="L364" s="1" t="s">
        <v>262</v>
      </c>
      <c r="N364" s="1" t="s">
        <v>301</v>
      </c>
    </row>
    <row r="366" spans="1:19" x14ac:dyDescent="0.55000000000000004">
      <c r="A366" s="1" t="s">
        <v>302</v>
      </c>
      <c r="B366" s="1" t="s">
        <v>262</v>
      </c>
    </row>
    <row r="367" spans="1:19" x14ac:dyDescent="0.55000000000000004">
      <c r="B367" s="1" t="s">
        <v>32</v>
      </c>
      <c r="C367" s="1" t="s">
        <v>263</v>
      </c>
      <c r="E367" s="1" t="s">
        <v>29</v>
      </c>
      <c r="G367" s="1">
        <v>100</v>
      </c>
      <c r="H367" s="1">
        <v>100</v>
      </c>
      <c r="J367" s="1">
        <v>50</v>
      </c>
      <c r="L367" s="1" t="s">
        <v>51</v>
      </c>
      <c r="N367" s="1" t="s">
        <v>303</v>
      </c>
      <c r="P367" s="25">
        <v>0.25</v>
      </c>
      <c r="Q367" s="28">
        <v>50</v>
      </c>
      <c r="S367" s="25" t="s">
        <v>111</v>
      </c>
    </row>
    <row r="368" spans="1:19" x14ac:dyDescent="0.55000000000000004">
      <c r="B368" s="1" t="s">
        <v>32</v>
      </c>
      <c r="C368" s="1" t="s">
        <v>263</v>
      </c>
      <c r="E368" s="1" t="s">
        <v>29</v>
      </c>
      <c r="G368" s="1">
        <v>100</v>
      </c>
      <c r="H368" s="1">
        <v>100</v>
      </c>
      <c r="J368" s="1">
        <v>50</v>
      </c>
      <c r="L368" s="1" t="s">
        <v>262</v>
      </c>
      <c r="N368" s="1" t="s">
        <v>304</v>
      </c>
    </row>
    <row r="369" spans="1:19" x14ac:dyDescent="0.55000000000000004">
      <c r="B369" s="1" t="s">
        <v>27</v>
      </c>
      <c r="C369" s="1" t="s">
        <v>263</v>
      </c>
      <c r="E369" s="1" t="s">
        <v>29</v>
      </c>
      <c r="G369" s="1">
        <v>100</v>
      </c>
      <c r="H369" s="1">
        <v>100</v>
      </c>
      <c r="J369" s="1">
        <v>50</v>
      </c>
      <c r="L369" s="1" t="s">
        <v>66</v>
      </c>
    </row>
    <row r="370" spans="1:19" x14ac:dyDescent="0.55000000000000004">
      <c r="B370" s="1" t="s">
        <v>27</v>
      </c>
      <c r="C370" s="1" t="s">
        <v>263</v>
      </c>
      <c r="E370" s="1" t="s">
        <v>29</v>
      </c>
      <c r="G370" s="1">
        <v>100</v>
      </c>
      <c r="H370" s="1">
        <v>100</v>
      </c>
      <c r="J370" s="1">
        <v>50</v>
      </c>
      <c r="L370" s="1" t="s">
        <v>66</v>
      </c>
    </row>
    <row r="372" spans="1:19" x14ac:dyDescent="0.55000000000000004">
      <c r="A372" s="2">
        <v>43291</v>
      </c>
    </row>
    <row r="373" spans="1:19" x14ac:dyDescent="0.55000000000000004">
      <c r="A373" s="1" t="s">
        <v>305</v>
      </c>
      <c r="B373" s="1" t="s">
        <v>262</v>
      </c>
    </row>
    <row r="374" spans="1:19" x14ac:dyDescent="0.55000000000000004">
      <c r="B374" s="1" t="s">
        <v>32</v>
      </c>
      <c r="C374" s="1" t="s">
        <v>263</v>
      </c>
      <c r="E374" s="1" t="s">
        <v>29</v>
      </c>
      <c r="G374" s="1">
        <v>100</v>
      </c>
      <c r="H374" s="1">
        <v>100</v>
      </c>
      <c r="J374" s="1">
        <v>50</v>
      </c>
      <c r="L374" s="1" t="s">
        <v>51</v>
      </c>
      <c r="N374" s="1" t="s">
        <v>306</v>
      </c>
      <c r="P374" s="25">
        <v>0.4</v>
      </c>
      <c r="Q374" s="28">
        <v>50</v>
      </c>
      <c r="S374" s="25" t="s">
        <v>36</v>
      </c>
    </row>
    <row r="375" spans="1:19" x14ac:dyDescent="0.55000000000000004">
      <c r="B375" s="1" t="s">
        <v>27</v>
      </c>
      <c r="C375" s="1" t="s">
        <v>263</v>
      </c>
      <c r="E375" s="1" t="s">
        <v>29</v>
      </c>
      <c r="G375" s="1">
        <v>100</v>
      </c>
      <c r="H375" s="1">
        <v>100</v>
      </c>
      <c r="J375" s="1">
        <v>50</v>
      </c>
      <c r="L375" s="1" t="s">
        <v>51</v>
      </c>
      <c r="N375" s="1" t="s">
        <v>308</v>
      </c>
      <c r="S375" s="25" t="s">
        <v>36</v>
      </c>
    </row>
    <row r="376" spans="1:19" x14ac:dyDescent="0.55000000000000004">
      <c r="B376" s="1" t="s">
        <v>27</v>
      </c>
      <c r="C376" s="1" t="s">
        <v>263</v>
      </c>
      <c r="E376" s="1" t="s">
        <v>29</v>
      </c>
      <c r="G376" s="1">
        <v>100</v>
      </c>
      <c r="H376" s="1">
        <v>100</v>
      </c>
      <c r="J376" s="1">
        <v>50</v>
      </c>
      <c r="L376" s="1" t="s">
        <v>66</v>
      </c>
    </row>
    <row r="377" spans="1:19" x14ac:dyDescent="0.55000000000000004">
      <c r="B377" s="1" t="s">
        <v>27</v>
      </c>
      <c r="C377" s="1" t="s">
        <v>263</v>
      </c>
      <c r="E377" s="1" t="s">
        <v>29</v>
      </c>
      <c r="G377" s="1">
        <v>100</v>
      </c>
      <c r="H377" s="1">
        <v>100</v>
      </c>
      <c r="J377" s="1">
        <v>50</v>
      </c>
      <c r="L377" s="1" t="s">
        <v>66</v>
      </c>
    </row>
    <row r="378" spans="1:19" x14ac:dyDescent="0.55000000000000004">
      <c r="B378" s="1" t="s">
        <v>27</v>
      </c>
      <c r="C378" s="1" t="s">
        <v>263</v>
      </c>
      <c r="E378" s="1" t="s">
        <v>29</v>
      </c>
      <c r="G378" s="1">
        <v>100</v>
      </c>
      <c r="H378" s="1">
        <v>100</v>
      </c>
      <c r="J378" s="1">
        <v>50</v>
      </c>
      <c r="L378" s="1" t="s">
        <v>66</v>
      </c>
    </row>
    <row r="380" spans="1:19" x14ac:dyDescent="0.55000000000000004">
      <c r="A380" s="1" t="s">
        <v>309</v>
      </c>
      <c r="B380" s="1" t="s">
        <v>262</v>
      </c>
    </row>
    <row r="381" spans="1:19" x14ac:dyDescent="0.55000000000000004">
      <c r="B381" s="1" t="s">
        <v>32</v>
      </c>
      <c r="C381" s="1" t="s">
        <v>263</v>
      </c>
      <c r="E381" s="1" t="s">
        <v>29</v>
      </c>
      <c r="G381" s="1">
        <v>100</v>
      </c>
      <c r="H381" s="1">
        <v>100</v>
      </c>
      <c r="J381" s="1">
        <v>50</v>
      </c>
      <c r="L381" s="1" t="s">
        <v>262</v>
      </c>
      <c r="M381" s="1" t="s">
        <v>310</v>
      </c>
      <c r="P381" s="25">
        <v>0</v>
      </c>
      <c r="Q381" s="28">
        <v>50</v>
      </c>
    </row>
    <row r="382" spans="1:19" x14ac:dyDescent="0.55000000000000004">
      <c r="B382" s="1" t="s">
        <v>32</v>
      </c>
      <c r="C382" s="1" t="s">
        <v>263</v>
      </c>
      <c r="E382" s="1" t="s">
        <v>29</v>
      </c>
      <c r="G382" s="1">
        <v>100</v>
      </c>
      <c r="H382" s="1">
        <v>100</v>
      </c>
      <c r="J382" s="1">
        <v>50</v>
      </c>
      <c r="L382" s="1" t="s">
        <v>66</v>
      </c>
      <c r="P382" s="25">
        <v>0</v>
      </c>
      <c r="Q382" s="28">
        <v>100</v>
      </c>
    </row>
    <row r="383" spans="1:19" x14ac:dyDescent="0.55000000000000004">
      <c r="B383" s="1" t="s">
        <v>27</v>
      </c>
      <c r="C383" s="1" t="s">
        <v>263</v>
      </c>
      <c r="E383" s="1" t="s">
        <v>29</v>
      </c>
      <c r="G383" s="1">
        <v>100</v>
      </c>
      <c r="H383" s="1">
        <v>100</v>
      </c>
      <c r="J383" s="1">
        <v>100</v>
      </c>
      <c r="L383" s="1" t="s">
        <v>262</v>
      </c>
      <c r="M383" s="1" t="s">
        <v>311</v>
      </c>
    </row>
    <row r="384" spans="1:19" x14ac:dyDescent="0.55000000000000004">
      <c r="B384" s="1" t="s">
        <v>27</v>
      </c>
      <c r="C384" s="1" t="s">
        <v>263</v>
      </c>
      <c r="E384" s="1" t="s">
        <v>29</v>
      </c>
      <c r="G384" s="1">
        <v>100</v>
      </c>
      <c r="H384" s="1">
        <v>100</v>
      </c>
      <c r="J384" s="1">
        <v>100</v>
      </c>
      <c r="L384" s="1" t="s">
        <v>66</v>
      </c>
    </row>
    <row r="385" spans="1:17" x14ac:dyDescent="0.55000000000000004">
      <c r="L385" s="1" t="s">
        <v>312</v>
      </c>
    </row>
    <row r="387" spans="1:17" x14ac:dyDescent="0.55000000000000004">
      <c r="A387" s="1" t="s">
        <v>313</v>
      </c>
      <c r="B387" s="1" t="s">
        <v>135</v>
      </c>
    </row>
    <row r="388" spans="1:17" x14ac:dyDescent="0.55000000000000004">
      <c r="B388" s="1" t="s">
        <v>27</v>
      </c>
      <c r="D388" s="1" t="s">
        <v>314</v>
      </c>
      <c r="E388" s="1" t="s">
        <v>29</v>
      </c>
      <c r="G388" s="1">
        <v>100</v>
      </c>
      <c r="H388" s="1">
        <v>100</v>
      </c>
      <c r="J388" s="14">
        <v>50</v>
      </c>
      <c r="L388" s="1" t="s">
        <v>51</v>
      </c>
      <c r="M388" s="1" t="s">
        <v>315</v>
      </c>
      <c r="P388" s="25">
        <v>100</v>
      </c>
      <c r="Q388" s="28">
        <v>50</v>
      </c>
    </row>
    <row r="389" spans="1:17" x14ac:dyDescent="0.55000000000000004">
      <c r="B389" s="1" t="s">
        <v>32</v>
      </c>
      <c r="D389" s="1" t="s">
        <v>314</v>
      </c>
      <c r="E389" s="1" t="s">
        <v>29</v>
      </c>
      <c r="G389" s="1">
        <v>100</v>
      </c>
      <c r="H389" s="1">
        <v>100</v>
      </c>
      <c r="J389" s="14">
        <v>0</v>
      </c>
      <c r="L389" s="1" t="s">
        <v>51</v>
      </c>
      <c r="M389" s="1" t="s">
        <v>316</v>
      </c>
      <c r="P389" s="25">
        <v>100</v>
      </c>
      <c r="Q389" s="28">
        <v>0</v>
      </c>
    </row>
    <row r="390" spans="1:17" x14ac:dyDescent="0.55000000000000004">
      <c r="B390" s="1" t="s">
        <v>27</v>
      </c>
      <c r="D390" s="1" t="s">
        <v>314</v>
      </c>
      <c r="E390" s="1" t="s">
        <v>29</v>
      </c>
      <c r="G390" s="1">
        <v>100</v>
      </c>
      <c r="H390" s="1">
        <v>100</v>
      </c>
      <c r="J390" s="14">
        <v>0</v>
      </c>
      <c r="L390" s="1" t="s">
        <v>51</v>
      </c>
      <c r="M390" s="1" t="s">
        <v>317</v>
      </c>
    </row>
    <row r="391" spans="1:17" x14ac:dyDescent="0.55000000000000004">
      <c r="B391" s="1" t="s">
        <v>27</v>
      </c>
      <c r="D391" s="1" t="s">
        <v>314</v>
      </c>
      <c r="E391" s="1" t="s">
        <v>29</v>
      </c>
      <c r="G391" s="1">
        <v>100</v>
      </c>
      <c r="H391" s="1">
        <v>100</v>
      </c>
      <c r="J391" s="14">
        <v>0</v>
      </c>
      <c r="L391" s="1" t="s">
        <v>51</v>
      </c>
      <c r="M391" s="1" t="s">
        <v>318</v>
      </c>
    </row>
    <row r="393" spans="1:17" x14ac:dyDescent="0.55000000000000004">
      <c r="A393" s="1" t="s">
        <v>319</v>
      </c>
      <c r="B393" s="1" t="s">
        <v>262</v>
      </c>
    </row>
    <row r="394" spans="1:17" x14ac:dyDescent="0.55000000000000004">
      <c r="B394" s="1" t="s">
        <v>27</v>
      </c>
      <c r="D394" s="1" t="s">
        <v>314</v>
      </c>
      <c r="E394" s="1" t="s">
        <v>29</v>
      </c>
      <c r="G394" s="1">
        <v>100</v>
      </c>
      <c r="H394" s="1">
        <v>100</v>
      </c>
      <c r="J394" s="1">
        <v>100</v>
      </c>
      <c r="L394" s="1" t="s">
        <v>181</v>
      </c>
      <c r="M394" s="1" t="s">
        <v>320</v>
      </c>
      <c r="P394" s="25">
        <v>0.75</v>
      </c>
      <c r="Q394" s="28">
        <v>100</v>
      </c>
    </row>
    <row r="395" spans="1:17" x14ac:dyDescent="0.55000000000000004">
      <c r="B395" s="1" t="s">
        <v>32</v>
      </c>
      <c r="D395" s="1" t="s">
        <v>314</v>
      </c>
      <c r="E395" s="1" t="s">
        <v>29</v>
      </c>
      <c r="G395" s="1">
        <v>100</v>
      </c>
      <c r="H395" s="1">
        <v>100</v>
      </c>
      <c r="J395" s="1">
        <v>100</v>
      </c>
      <c r="L395" s="1" t="s">
        <v>181</v>
      </c>
      <c r="M395" s="1" t="s">
        <v>321</v>
      </c>
    </row>
    <row r="396" spans="1:17" x14ac:dyDescent="0.55000000000000004">
      <c r="B396" s="1" t="s">
        <v>27</v>
      </c>
      <c r="D396" s="1" t="s">
        <v>314</v>
      </c>
      <c r="E396" s="1" t="s">
        <v>29</v>
      </c>
      <c r="G396" s="1">
        <v>100</v>
      </c>
      <c r="H396" s="1">
        <v>100</v>
      </c>
      <c r="J396" s="1">
        <v>100</v>
      </c>
      <c r="L396" s="1" t="s">
        <v>181</v>
      </c>
      <c r="M396" s="1" t="s">
        <v>322</v>
      </c>
    </row>
    <row r="397" spans="1:17" x14ac:dyDescent="0.55000000000000004">
      <c r="B397" s="1" t="s">
        <v>27</v>
      </c>
      <c r="D397" s="1" t="s">
        <v>314</v>
      </c>
      <c r="E397" s="1" t="s">
        <v>29</v>
      </c>
      <c r="G397" s="1">
        <v>100</v>
      </c>
      <c r="H397" s="1">
        <v>100</v>
      </c>
      <c r="J397" s="1">
        <v>100</v>
      </c>
      <c r="L397" s="1" t="s">
        <v>66</v>
      </c>
    </row>
    <row r="399" spans="1:17" x14ac:dyDescent="0.55000000000000004">
      <c r="A399" s="1" t="s">
        <v>323</v>
      </c>
      <c r="B399" s="1" t="s">
        <v>51</v>
      </c>
    </row>
    <row r="400" spans="1:17" x14ac:dyDescent="0.55000000000000004">
      <c r="B400" s="1" t="s">
        <v>32</v>
      </c>
      <c r="D400" s="1" t="s">
        <v>314</v>
      </c>
      <c r="E400" s="1" t="s">
        <v>29</v>
      </c>
      <c r="G400" s="1">
        <v>100</v>
      </c>
      <c r="H400" s="1">
        <v>100</v>
      </c>
      <c r="J400" s="1">
        <v>50</v>
      </c>
      <c r="L400" s="1" t="s">
        <v>51</v>
      </c>
      <c r="M400" s="1" t="s">
        <v>324</v>
      </c>
      <c r="P400" s="25">
        <v>0.6</v>
      </c>
      <c r="Q400" s="28">
        <v>50</v>
      </c>
    </row>
    <row r="401" spans="1:17" x14ac:dyDescent="0.55000000000000004">
      <c r="B401" s="1" t="s">
        <v>32</v>
      </c>
      <c r="D401" s="1" t="s">
        <v>314</v>
      </c>
      <c r="E401" s="1" t="s">
        <v>29</v>
      </c>
      <c r="G401" s="1">
        <v>100</v>
      </c>
      <c r="H401" s="1">
        <v>100</v>
      </c>
      <c r="J401" s="1">
        <v>50</v>
      </c>
      <c r="L401" s="1" t="s">
        <v>51</v>
      </c>
      <c r="M401" s="1" t="s">
        <v>325</v>
      </c>
    </row>
    <row r="402" spans="1:17" x14ac:dyDescent="0.55000000000000004">
      <c r="B402" s="1" t="s">
        <v>32</v>
      </c>
      <c r="D402" s="1" t="s">
        <v>314</v>
      </c>
      <c r="E402" s="1" t="s">
        <v>29</v>
      </c>
      <c r="G402" s="1">
        <v>100</v>
      </c>
      <c r="H402" s="1">
        <v>100</v>
      </c>
      <c r="J402" s="1">
        <v>50</v>
      </c>
      <c r="L402" s="1" t="s">
        <v>51</v>
      </c>
      <c r="M402" s="1" t="s">
        <v>326</v>
      </c>
    </row>
    <row r="403" spans="1:17" x14ac:dyDescent="0.55000000000000004">
      <c r="B403" s="1" t="s">
        <v>32</v>
      </c>
      <c r="D403" s="1" t="s">
        <v>314</v>
      </c>
      <c r="E403" s="1" t="s">
        <v>29</v>
      </c>
      <c r="G403" s="1">
        <v>100</v>
      </c>
      <c r="H403" s="1">
        <v>100</v>
      </c>
      <c r="J403" s="1">
        <v>50</v>
      </c>
      <c r="L403" s="1" t="s">
        <v>66</v>
      </c>
    </row>
    <row r="404" spans="1:17" x14ac:dyDescent="0.55000000000000004">
      <c r="B404" s="1" t="s">
        <v>27</v>
      </c>
      <c r="D404" s="1" t="s">
        <v>314</v>
      </c>
      <c r="E404" s="1" t="s">
        <v>29</v>
      </c>
      <c r="G404" s="1">
        <v>100</v>
      </c>
      <c r="H404" s="1">
        <v>100</v>
      </c>
      <c r="J404" s="1">
        <v>50</v>
      </c>
      <c r="L404" s="1" t="s">
        <v>66</v>
      </c>
    </row>
    <row r="406" spans="1:17" x14ac:dyDescent="0.55000000000000004">
      <c r="A406" s="2">
        <v>43318</v>
      </c>
    </row>
    <row r="407" spans="1:17" x14ac:dyDescent="0.55000000000000004">
      <c r="A407" s="1" t="s">
        <v>327</v>
      </c>
      <c r="B407" s="1" t="s">
        <v>51</v>
      </c>
    </row>
    <row r="408" spans="1:17" x14ac:dyDescent="0.55000000000000004">
      <c r="B408" s="1" t="s">
        <v>27</v>
      </c>
      <c r="D408" s="1" t="s">
        <v>314</v>
      </c>
      <c r="E408" s="1" t="s">
        <v>29</v>
      </c>
      <c r="G408" s="1">
        <v>100</v>
      </c>
      <c r="H408" s="1">
        <v>100</v>
      </c>
      <c r="J408" s="1">
        <v>50</v>
      </c>
      <c r="L408" s="1" t="s">
        <v>51</v>
      </c>
      <c r="M408" s="1" t="s">
        <v>328</v>
      </c>
      <c r="P408" s="25">
        <v>100</v>
      </c>
      <c r="Q408" s="28">
        <v>50</v>
      </c>
    </row>
    <row r="409" spans="1:17" x14ac:dyDescent="0.55000000000000004">
      <c r="B409" s="1" t="s">
        <v>27</v>
      </c>
      <c r="D409" s="1" t="s">
        <v>314</v>
      </c>
      <c r="E409" s="1" t="s">
        <v>29</v>
      </c>
      <c r="G409" s="1">
        <v>100</v>
      </c>
      <c r="H409" s="1">
        <v>100</v>
      </c>
      <c r="J409" s="1">
        <v>50</v>
      </c>
      <c r="L409" s="1" t="s">
        <v>51</v>
      </c>
      <c r="M409" s="1" t="s">
        <v>329</v>
      </c>
      <c r="P409" s="25">
        <v>100</v>
      </c>
      <c r="Q409" s="28">
        <v>0</v>
      </c>
    </row>
    <row r="410" spans="1:17" x14ac:dyDescent="0.55000000000000004">
      <c r="B410" s="1" t="s">
        <v>32</v>
      </c>
      <c r="D410" s="1" t="s">
        <v>330</v>
      </c>
      <c r="E410" s="1" t="s">
        <v>29</v>
      </c>
      <c r="G410" s="1">
        <v>100</v>
      </c>
      <c r="H410" s="1">
        <v>100</v>
      </c>
      <c r="J410" s="1">
        <v>50</v>
      </c>
      <c r="L410" s="1" t="s">
        <v>51</v>
      </c>
      <c r="M410" s="1" t="s">
        <v>331</v>
      </c>
    </row>
    <row r="411" spans="1:17" x14ac:dyDescent="0.55000000000000004">
      <c r="B411" s="1" t="s">
        <v>32</v>
      </c>
      <c r="D411" s="1" t="s">
        <v>330</v>
      </c>
      <c r="E411" s="1" t="s">
        <v>29</v>
      </c>
      <c r="G411" s="1">
        <v>100</v>
      </c>
      <c r="H411" s="1">
        <v>100</v>
      </c>
      <c r="J411" s="1">
        <v>50</v>
      </c>
      <c r="L411" s="1" t="s">
        <v>51</v>
      </c>
      <c r="M411" s="1" t="s">
        <v>332</v>
      </c>
    </row>
    <row r="412" spans="1:17" x14ac:dyDescent="0.55000000000000004">
      <c r="B412" s="1" t="s">
        <v>32</v>
      </c>
      <c r="D412" s="1" t="s">
        <v>314</v>
      </c>
      <c r="E412" s="1" t="s">
        <v>29</v>
      </c>
      <c r="G412" s="1">
        <v>100</v>
      </c>
      <c r="H412" s="1">
        <v>100</v>
      </c>
      <c r="J412" s="1">
        <v>0</v>
      </c>
      <c r="L412" s="1" t="s">
        <v>136</v>
      </c>
      <c r="M412" s="1" t="s">
        <v>254</v>
      </c>
    </row>
    <row r="414" spans="1:17" x14ac:dyDescent="0.55000000000000004">
      <c r="A414" s="2">
        <v>43320</v>
      </c>
    </row>
    <row r="415" spans="1:17" x14ac:dyDescent="0.55000000000000004">
      <c r="A415" s="1" t="s">
        <v>336</v>
      </c>
      <c r="B415" s="1" t="s">
        <v>337</v>
      </c>
    </row>
    <row r="416" spans="1:17" x14ac:dyDescent="0.55000000000000004">
      <c r="B416" s="1" t="s">
        <v>32</v>
      </c>
      <c r="C416" s="1" t="s">
        <v>263</v>
      </c>
      <c r="E416" s="1" t="s">
        <v>29</v>
      </c>
      <c r="G416" s="1">
        <v>100</v>
      </c>
      <c r="H416" s="1">
        <v>100</v>
      </c>
      <c r="J416" s="1">
        <v>0</v>
      </c>
      <c r="L416" s="1" t="s">
        <v>262</v>
      </c>
      <c r="P416" s="25">
        <v>0</v>
      </c>
      <c r="Q416" s="28">
        <v>0</v>
      </c>
    </row>
    <row r="417" spans="1:17" x14ac:dyDescent="0.55000000000000004">
      <c r="B417" s="1" t="s">
        <v>32</v>
      </c>
      <c r="C417" s="1" t="s">
        <v>263</v>
      </c>
      <c r="E417" s="1" t="s">
        <v>29</v>
      </c>
      <c r="G417" s="1">
        <v>100</v>
      </c>
      <c r="H417" s="1">
        <v>100</v>
      </c>
      <c r="J417" s="1">
        <v>0</v>
      </c>
      <c r="L417" s="1" t="s">
        <v>37</v>
      </c>
    </row>
    <row r="418" spans="1:17" x14ac:dyDescent="0.55000000000000004">
      <c r="B418" s="1" t="s">
        <v>27</v>
      </c>
      <c r="C418" s="1" t="s">
        <v>263</v>
      </c>
      <c r="E418" s="1" t="s">
        <v>29</v>
      </c>
      <c r="G418" s="1">
        <v>100</v>
      </c>
      <c r="H418" s="1">
        <v>100</v>
      </c>
      <c r="J418" s="1">
        <v>0</v>
      </c>
      <c r="L418" s="1" t="s">
        <v>262</v>
      </c>
    </row>
    <row r="419" spans="1:17" x14ac:dyDescent="0.55000000000000004">
      <c r="B419" s="1" t="s">
        <v>32</v>
      </c>
      <c r="C419" s="1" t="s">
        <v>263</v>
      </c>
      <c r="E419" s="1" t="s">
        <v>29</v>
      </c>
      <c r="G419" s="1">
        <v>100</v>
      </c>
      <c r="H419" s="1">
        <v>100</v>
      </c>
      <c r="J419" s="1">
        <v>0</v>
      </c>
      <c r="L419" s="1" t="s">
        <v>262</v>
      </c>
    </row>
    <row r="420" spans="1:17" x14ac:dyDescent="0.55000000000000004">
      <c r="B420" s="1" t="s">
        <v>27</v>
      </c>
      <c r="C420" s="1" t="s">
        <v>263</v>
      </c>
      <c r="E420" s="1" t="s">
        <v>29</v>
      </c>
      <c r="G420" s="1">
        <v>100</v>
      </c>
      <c r="H420" s="1">
        <v>100</v>
      </c>
      <c r="J420" s="1">
        <v>0</v>
      </c>
      <c r="L420" s="1" t="s">
        <v>37</v>
      </c>
    </row>
    <row r="422" spans="1:17" x14ac:dyDescent="0.55000000000000004">
      <c r="A422" s="1" t="s">
        <v>338</v>
      </c>
      <c r="B422" s="1" t="s">
        <v>51</v>
      </c>
    </row>
    <row r="423" spans="1:17" x14ac:dyDescent="0.55000000000000004">
      <c r="B423" s="1" t="s">
        <v>32</v>
      </c>
      <c r="C423" s="1" t="s">
        <v>263</v>
      </c>
      <c r="E423" s="1" t="s">
        <v>29</v>
      </c>
      <c r="G423" s="1">
        <v>100</v>
      </c>
      <c r="H423" s="1">
        <v>100</v>
      </c>
      <c r="J423" s="1">
        <v>0</v>
      </c>
      <c r="L423" s="1" t="s">
        <v>339</v>
      </c>
      <c r="M423" s="1" t="s">
        <v>340</v>
      </c>
      <c r="P423" s="25">
        <v>0</v>
      </c>
      <c r="Q423" s="28">
        <v>0</v>
      </c>
    </row>
    <row r="424" spans="1:17" x14ac:dyDescent="0.55000000000000004">
      <c r="B424" s="1" t="s">
        <v>32</v>
      </c>
      <c r="C424" s="1" t="s">
        <v>263</v>
      </c>
      <c r="E424" s="1" t="s">
        <v>29</v>
      </c>
      <c r="G424" s="1">
        <v>100</v>
      </c>
      <c r="H424" s="1">
        <v>100</v>
      </c>
      <c r="J424" s="1">
        <v>0</v>
      </c>
      <c r="L424" s="1" t="s">
        <v>341</v>
      </c>
      <c r="N424" s="1" t="s">
        <v>342</v>
      </c>
    </row>
    <row r="425" spans="1:17" x14ac:dyDescent="0.55000000000000004">
      <c r="B425" s="1" t="s">
        <v>32</v>
      </c>
      <c r="C425" s="1" t="s">
        <v>263</v>
      </c>
      <c r="E425" s="1" t="s">
        <v>29</v>
      </c>
      <c r="G425" s="1">
        <v>100</v>
      </c>
      <c r="H425" s="1">
        <v>100</v>
      </c>
      <c r="J425" s="1">
        <v>0</v>
      </c>
      <c r="L425" s="1" t="s">
        <v>66</v>
      </c>
    </row>
    <row r="426" spans="1:17" x14ac:dyDescent="0.55000000000000004">
      <c r="B426" s="1" t="s">
        <v>27</v>
      </c>
      <c r="C426" s="1" t="s">
        <v>263</v>
      </c>
      <c r="E426" s="1" t="s">
        <v>29</v>
      </c>
      <c r="G426" s="1">
        <v>100</v>
      </c>
      <c r="H426" s="1">
        <v>100</v>
      </c>
      <c r="J426" s="1">
        <v>0</v>
      </c>
      <c r="L426" s="1" t="s">
        <v>66</v>
      </c>
    </row>
    <row r="428" spans="1:17" x14ac:dyDescent="0.55000000000000004">
      <c r="A428" s="1" t="s">
        <v>343</v>
      </c>
      <c r="B428" s="1" t="s">
        <v>51</v>
      </c>
    </row>
    <row r="429" spans="1:17" x14ac:dyDescent="0.55000000000000004">
      <c r="B429" s="1" t="s">
        <v>32</v>
      </c>
      <c r="C429" s="1" t="s">
        <v>263</v>
      </c>
      <c r="E429" s="1" t="s">
        <v>29</v>
      </c>
      <c r="G429" s="1">
        <v>100</v>
      </c>
      <c r="H429" s="1">
        <v>100</v>
      </c>
      <c r="J429" s="1">
        <v>0</v>
      </c>
      <c r="L429" s="1" t="s">
        <v>345</v>
      </c>
      <c r="P429" s="25">
        <v>0.4</v>
      </c>
      <c r="Q429" s="28">
        <v>0</v>
      </c>
    </row>
    <row r="430" spans="1:17" x14ac:dyDescent="0.55000000000000004">
      <c r="B430" s="1" t="s">
        <v>32</v>
      </c>
      <c r="C430" s="1" t="s">
        <v>263</v>
      </c>
      <c r="E430" s="1" t="s">
        <v>29</v>
      </c>
      <c r="G430" s="1">
        <v>100</v>
      </c>
      <c r="H430" s="1">
        <v>100</v>
      </c>
      <c r="J430" s="1">
        <v>0</v>
      </c>
      <c r="L430" s="1" t="s">
        <v>91</v>
      </c>
      <c r="M430" s="1" t="s">
        <v>344</v>
      </c>
    </row>
    <row r="431" spans="1:17" x14ac:dyDescent="0.55000000000000004">
      <c r="B431" s="1" t="s">
        <v>32</v>
      </c>
      <c r="C431" s="1" t="s">
        <v>263</v>
      </c>
      <c r="E431" s="1" t="s">
        <v>29</v>
      </c>
      <c r="G431" s="1">
        <v>100</v>
      </c>
      <c r="H431" s="1">
        <v>100</v>
      </c>
      <c r="J431" s="1">
        <v>0</v>
      </c>
      <c r="L431" s="1" t="s">
        <v>346</v>
      </c>
    </row>
    <row r="432" spans="1:17" x14ac:dyDescent="0.55000000000000004">
      <c r="B432" s="1" t="s">
        <v>27</v>
      </c>
      <c r="C432" s="1" t="s">
        <v>263</v>
      </c>
      <c r="E432" s="1" t="s">
        <v>29</v>
      </c>
      <c r="G432" s="1">
        <v>100</v>
      </c>
      <c r="H432" s="1">
        <v>100</v>
      </c>
      <c r="J432" s="1">
        <v>0</v>
      </c>
      <c r="L432" s="1" t="s">
        <v>91</v>
      </c>
    </row>
    <row r="433" spans="1:17" x14ac:dyDescent="0.55000000000000004">
      <c r="B433" s="1" t="s">
        <v>27</v>
      </c>
      <c r="C433" s="1" t="s">
        <v>263</v>
      </c>
      <c r="E433" s="1" t="s">
        <v>29</v>
      </c>
      <c r="G433" s="1">
        <v>100</v>
      </c>
      <c r="H433" s="1">
        <v>100</v>
      </c>
      <c r="J433" s="1">
        <v>0</v>
      </c>
      <c r="L433" s="1" t="s">
        <v>91</v>
      </c>
    </row>
    <row r="435" spans="1:17" x14ac:dyDescent="0.55000000000000004">
      <c r="A435" s="1" t="s">
        <v>347</v>
      </c>
      <c r="B435" s="1" t="s">
        <v>348</v>
      </c>
    </row>
    <row r="436" spans="1:17" x14ac:dyDescent="0.55000000000000004">
      <c r="B436" s="1" t="s">
        <v>32</v>
      </c>
      <c r="C436" s="1" t="s">
        <v>263</v>
      </c>
      <c r="E436" s="1" t="s">
        <v>29</v>
      </c>
      <c r="G436" s="1">
        <v>100</v>
      </c>
      <c r="H436" s="1">
        <v>100</v>
      </c>
      <c r="J436" s="1">
        <v>0</v>
      </c>
      <c r="L436" s="1" t="s">
        <v>349</v>
      </c>
      <c r="P436" s="25">
        <v>0.2</v>
      </c>
      <c r="Q436" s="28">
        <v>0</v>
      </c>
    </row>
    <row r="437" spans="1:17" x14ac:dyDescent="0.55000000000000004">
      <c r="B437" s="1" t="s">
        <v>32</v>
      </c>
      <c r="C437" s="1" t="s">
        <v>263</v>
      </c>
      <c r="E437" s="1" t="s">
        <v>29</v>
      </c>
      <c r="G437" s="1">
        <v>100</v>
      </c>
      <c r="H437" s="1">
        <v>100</v>
      </c>
      <c r="J437" s="1">
        <v>0</v>
      </c>
      <c r="L437" s="1" t="s">
        <v>350</v>
      </c>
    </row>
    <row r="438" spans="1:17" x14ac:dyDescent="0.55000000000000004">
      <c r="B438" s="1" t="s">
        <v>27</v>
      </c>
      <c r="C438" s="1" t="s">
        <v>263</v>
      </c>
      <c r="E438" s="1" t="s">
        <v>29</v>
      </c>
      <c r="G438" s="1">
        <v>100</v>
      </c>
      <c r="H438" s="1">
        <v>100</v>
      </c>
      <c r="J438" s="1">
        <v>0</v>
      </c>
      <c r="L438" s="1" t="s">
        <v>351</v>
      </c>
    </row>
    <row r="439" spans="1:17" x14ac:dyDescent="0.55000000000000004">
      <c r="B439" s="1" t="s">
        <v>27</v>
      </c>
      <c r="C439" s="1" t="s">
        <v>263</v>
      </c>
      <c r="E439" s="1" t="s">
        <v>29</v>
      </c>
      <c r="G439" s="1">
        <v>100</v>
      </c>
      <c r="H439" s="1">
        <v>100</v>
      </c>
      <c r="J439" s="1">
        <v>0</v>
      </c>
      <c r="L439" s="1" t="s">
        <v>352</v>
      </c>
      <c r="N439" s="1" t="s">
        <v>353</v>
      </c>
    </row>
    <row r="440" spans="1:17" x14ac:dyDescent="0.55000000000000004">
      <c r="B440" s="1" t="s">
        <v>32</v>
      </c>
      <c r="C440" s="1" t="s">
        <v>263</v>
      </c>
      <c r="E440" s="1" t="s">
        <v>29</v>
      </c>
      <c r="G440" s="1">
        <v>100</v>
      </c>
      <c r="H440" s="1">
        <v>100</v>
      </c>
      <c r="J440" s="1">
        <v>0</v>
      </c>
      <c r="L440" s="1" t="s">
        <v>354</v>
      </c>
    </row>
    <row r="442" spans="1:17" x14ac:dyDescent="0.55000000000000004">
      <c r="A442" s="1" t="s">
        <v>355</v>
      </c>
      <c r="B442" s="1" t="s">
        <v>181</v>
      </c>
    </row>
    <row r="443" spans="1:17" x14ac:dyDescent="0.55000000000000004">
      <c r="B443" s="1" t="s">
        <v>27</v>
      </c>
      <c r="D443" s="1" t="s">
        <v>211</v>
      </c>
      <c r="E443" s="1" t="s">
        <v>29</v>
      </c>
      <c r="G443" s="1">
        <v>100</v>
      </c>
      <c r="H443" s="1">
        <v>100</v>
      </c>
      <c r="J443" s="1">
        <v>0</v>
      </c>
      <c r="L443" s="1" t="s">
        <v>356</v>
      </c>
      <c r="P443" s="25">
        <v>0.75</v>
      </c>
      <c r="Q443" s="28">
        <v>0</v>
      </c>
    </row>
    <row r="444" spans="1:17" x14ac:dyDescent="0.55000000000000004">
      <c r="B444" s="1" t="s">
        <v>27</v>
      </c>
      <c r="D444" s="1" t="s">
        <v>211</v>
      </c>
      <c r="E444" s="1" t="s">
        <v>29</v>
      </c>
      <c r="G444" s="1">
        <v>100</v>
      </c>
      <c r="H444" s="1">
        <v>100</v>
      </c>
      <c r="J444" s="1">
        <v>0</v>
      </c>
      <c r="L444" s="1" t="s">
        <v>357</v>
      </c>
    </row>
    <row r="445" spans="1:17" x14ac:dyDescent="0.55000000000000004">
      <c r="B445" s="1" t="s">
        <v>27</v>
      </c>
      <c r="D445" s="1" t="s">
        <v>211</v>
      </c>
      <c r="E445" s="1" t="s">
        <v>29</v>
      </c>
      <c r="G445" s="1">
        <v>100</v>
      </c>
      <c r="H445" s="1">
        <v>100</v>
      </c>
      <c r="J445" s="1">
        <v>0</v>
      </c>
      <c r="L445" s="1" t="s">
        <v>358</v>
      </c>
    </row>
    <row r="446" spans="1:17" x14ac:dyDescent="0.55000000000000004">
      <c r="B446" s="1" t="s">
        <v>27</v>
      </c>
      <c r="D446" s="1" t="s">
        <v>211</v>
      </c>
      <c r="E446" s="1" t="s">
        <v>29</v>
      </c>
      <c r="G446" s="1">
        <v>100</v>
      </c>
      <c r="H446" s="1">
        <v>100</v>
      </c>
      <c r="J446" s="1">
        <v>0</v>
      </c>
      <c r="L446" s="1" t="s">
        <v>359</v>
      </c>
    </row>
    <row r="448" spans="1:17" x14ac:dyDescent="0.55000000000000004">
      <c r="A448" s="1" t="s">
        <v>360</v>
      </c>
      <c r="B448" s="1" t="s">
        <v>361</v>
      </c>
    </row>
    <row r="449" spans="1:17" x14ac:dyDescent="0.55000000000000004">
      <c r="B449" s="1" t="s">
        <v>27</v>
      </c>
      <c r="D449" s="1" t="s">
        <v>211</v>
      </c>
      <c r="E449" s="1" t="s">
        <v>29</v>
      </c>
      <c r="G449" s="1">
        <v>100</v>
      </c>
      <c r="H449" s="1">
        <v>100</v>
      </c>
      <c r="J449" s="1">
        <v>0</v>
      </c>
      <c r="L449" s="1" t="s">
        <v>362</v>
      </c>
      <c r="O449" s="1" t="s">
        <v>36</v>
      </c>
      <c r="P449" s="25">
        <v>1</v>
      </c>
      <c r="Q449" s="28">
        <v>0</v>
      </c>
    </row>
    <row r="450" spans="1:17" x14ac:dyDescent="0.55000000000000004">
      <c r="B450" s="1" t="s">
        <v>27</v>
      </c>
      <c r="D450" s="1" t="s">
        <v>211</v>
      </c>
      <c r="E450" s="1" t="s">
        <v>29</v>
      </c>
      <c r="G450" s="1">
        <v>100</v>
      </c>
      <c r="H450" s="1">
        <v>100</v>
      </c>
      <c r="J450" s="1">
        <v>0</v>
      </c>
      <c r="L450" s="1" t="s">
        <v>363</v>
      </c>
      <c r="O450" s="1" t="s">
        <v>36</v>
      </c>
      <c r="P450" s="25">
        <v>1</v>
      </c>
      <c r="Q450" s="28">
        <v>50</v>
      </c>
    </row>
    <row r="451" spans="1:17" x14ac:dyDescent="0.55000000000000004">
      <c r="B451" s="1" t="s">
        <v>27</v>
      </c>
      <c r="D451" s="1" t="s">
        <v>211</v>
      </c>
      <c r="E451" s="1" t="s">
        <v>29</v>
      </c>
      <c r="G451" s="1">
        <v>100</v>
      </c>
      <c r="H451" s="1">
        <v>100</v>
      </c>
      <c r="J451" s="1">
        <v>0</v>
      </c>
      <c r="L451" s="1" t="s">
        <v>364</v>
      </c>
      <c r="O451" s="1" t="s">
        <v>36</v>
      </c>
      <c r="P451" s="25">
        <v>1</v>
      </c>
      <c r="Q451" s="28">
        <v>100</v>
      </c>
    </row>
    <row r="452" spans="1:17" x14ac:dyDescent="0.55000000000000004">
      <c r="B452" s="1" t="s">
        <v>32</v>
      </c>
      <c r="D452" s="1" t="s">
        <v>211</v>
      </c>
      <c r="E452" s="1" t="s">
        <v>29</v>
      </c>
      <c r="G452" s="1">
        <v>100</v>
      </c>
      <c r="H452" s="1">
        <v>100</v>
      </c>
      <c r="J452" s="1">
        <v>50</v>
      </c>
      <c r="L452" s="1" t="s">
        <v>365</v>
      </c>
      <c r="O452" s="1" t="s">
        <v>36</v>
      </c>
    </row>
    <row r="453" spans="1:17" x14ac:dyDescent="0.55000000000000004">
      <c r="B453" s="1" t="s">
        <v>32</v>
      </c>
      <c r="D453" s="1" t="s">
        <v>211</v>
      </c>
      <c r="E453" s="1" t="s">
        <v>29</v>
      </c>
      <c r="G453" s="1">
        <v>100</v>
      </c>
      <c r="H453" s="1">
        <v>100</v>
      </c>
      <c r="J453" s="1">
        <v>100</v>
      </c>
      <c r="L453" s="1" t="s">
        <v>365</v>
      </c>
      <c r="O453" s="1" t="s">
        <v>36</v>
      </c>
    </row>
    <row r="454" spans="1:17" x14ac:dyDescent="0.55000000000000004">
      <c r="B454" s="1" t="s">
        <v>32</v>
      </c>
      <c r="D454" s="1" t="s">
        <v>211</v>
      </c>
      <c r="E454" s="1" t="s">
        <v>29</v>
      </c>
      <c r="G454" s="1">
        <v>100</v>
      </c>
      <c r="H454" s="1">
        <v>100</v>
      </c>
      <c r="J454" s="1">
        <v>100</v>
      </c>
      <c r="L454" s="1" t="s">
        <v>366</v>
      </c>
      <c r="O454" s="1" t="s">
        <v>111</v>
      </c>
    </row>
    <row r="456" spans="1:17" x14ac:dyDescent="0.55000000000000004">
      <c r="A456" s="1" t="s">
        <v>367</v>
      </c>
      <c r="B456" s="1" t="s">
        <v>51</v>
      </c>
      <c r="C456" s="1" t="s">
        <v>368</v>
      </c>
    </row>
    <row r="457" spans="1:17" x14ac:dyDescent="0.55000000000000004">
      <c r="B457" s="1" t="s">
        <v>32</v>
      </c>
      <c r="D457" s="1" t="s">
        <v>314</v>
      </c>
      <c r="E457" s="1" t="s">
        <v>29</v>
      </c>
      <c r="G457" s="1">
        <v>100</v>
      </c>
      <c r="H457" s="1">
        <v>100</v>
      </c>
      <c r="J457" s="1">
        <v>100</v>
      </c>
      <c r="L457" s="1" t="s">
        <v>366</v>
      </c>
      <c r="P457" s="25">
        <v>0.6</v>
      </c>
      <c r="Q457" s="28">
        <v>100</v>
      </c>
    </row>
    <row r="458" spans="1:17" x14ac:dyDescent="0.55000000000000004">
      <c r="B458" s="1" t="s">
        <v>32</v>
      </c>
      <c r="D458" s="1" t="s">
        <v>314</v>
      </c>
      <c r="E458" s="1" t="s">
        <v>29</v>
      </c>
      <c r="G458" s="1">
        <v>100</v>
      </c>
      <c r="H458" s="1">
        <v>100</v>
      </c>
      <c r="J458" s="1">
        <v>100</v>
      </c>
      <c r="L458" s="1" t="s">
        <v>370</v>
      </c>
    </row>
    <row r="459" spans="1:17" x14ac:dyDescent="0.55000000000000004">
      <c r="B459" s="1" t="s">
        <v>32</v>
      </c>
      <c r="D459" s="1" t="s">
        <v>314</v>
      </c>
      <c r="E459" s="1" t="s">
        <v>29</v>
      </c>
      <c r="G459" s="1">
        <v>100</v>
      </c>
      <c r="H459" s="1">
        <v>100</v>
      </c>
      <c r="J459" s="1">
        <v>100</v>
      </c>
      <c r="L459" s="1" t="s">
        <v>364</v>
      </c>
    </row>
    <row r="460" spans="1:17" x14ac:dyDescent="0.55000000000000004">
      <c r="B460" s="1" t="s">
        <v>32</v>
      </c>
      <c r="D460" s="1" t="s">
        <v>314</v>
      </c>
      <c r="E460" s="1" t="s">
        <v>29</v>
      </c>
      <c r="G460" s="1">
        <v>100</v>
      </c>
      <c r="H460" s="1">
        <v>100</v>
      </c>
      <c r="J460" s="1">
        <v>100</v>
      </c>
      <c r="L460" s="1" t="s">
        <v>369</v>
      </c>
    </row>
    <row r="461" spans="1:17" x14ac:dyDescent="0.55000000000000004">
      <c r="B461" s="1" t="s">
        <v>32</v>
      </c>
      <c r="D461" s="1" t="s">
        <v>314</v>
      </c>
      <c r="E461" s="1" t="s">
        <v>29</v>
      </c>
      <c r="G461" s="1">
        <v>100</v>
      </c>
      <c r="H461" s="1">
        <v>100</v>
      </c>
      <c r="J461" s="1">
        <v>100</v>
      </c>
      <c r="L461" s="1" t="s">
        <v>262</v>
      </c>
    </row>
    <row r="464" spans="1:17" s="24" customFormat="1" x14ac:dyDescent="0.55000000000000004">
      <c r="A464" s="24" t="s">
        <v>509</v>
      </c>
      <c r="P464" s="27"/>
      <c r="Q464" s="29"/>
    </row>
    <row r="466" spans="1:17" x14ac:dyDescent="0.55000000000000004">
      <c r="A466" s="1" t="s">
        <v>495</v>
      </c>
    </row>
    <row r="467" spans="1:17" x14ac:dyDescent="0.55000000000000004">
      <c r="A467" s="2">
        <v>43341</v>
      </c>
    </row>
    <row r="468" spans="1:17" x14ac:dyDescent="0.55000000000000004">
      <c r="A468" s="1" t="s">
        <v>496</v>
      </c>
      <c r="B468" s="1" t="s">
        <v>457</v>
      </c>
    </row>
    <row r="469" spans="1:17" x14ac:dyDescent="0.55000000000000004">
      <c r="B469" s="1" t="s">
        <v>27</v>
      </c>
      <c r="C469" s="1" t="s">
        <v>3</v>
      </c>
      <c r="E469" s="1" t="s">
        <v>29</v>
      </c>
      <c r="G469" s="1">
        <v>100</v>
      </c>
      <c r="H469" s="1">
        <v>100</v>
      </c>
      <c r="J469" s="1">
        <v>0</v>
      </c>
      <c r="L469" s="1" t="s">
        <v>497</v>
      </c>
      <c r="P469" s="25">
        <v>0</v>
      </c>
      <c r="Q469" s="28">
        <v>0</v>
      </c>
    </row>
    <row r="470" spans="1:17" x14ac:dyDescent="0.55000000000000004">
      <c r="B470" s="1" t="s">
        <v>32</v>
      </c>
      <c r="C470" s="1" t="s">
        <v>3</v>
      </c>
      <c r="E470" s="1" t="s">
        <v>29</v>
      </c>
      <c r="G470" s="1">
        <v>100</v>
      </c>
      <c r="H470" s="1">
        <v>100</v>
      </c>
      <c r="J470" s="1">
        <v>0</v>
      </c>
      <c r="L470" s="1" t="s">
        <v>444</v>
      </c>
      <c r="P470" s="25">
        <v>0</v>
      </c>
      <c r="Q470" s="28">
        <v>50</v>
      </c>
    </row>
    <row r="471" spans="1:17" x14ac:dyDescent="0.55000000000000004">
      <c r="B471" s="1" t="s">
        <v>32</v>
      </c>
      <c r="C471" s="1" t="s">
        <v>3</v>
      </c>
      <c r="E471" s="1" t="s">
        <v>29</v>
      </c>
      <c r="G471" s="1">
        <v>100</v>
      </c>
      <c r="H471" s="1">
        <v>100</v>
      </c>
      <c r="J471" s="1">
        <v>50</v>
      </c>
      <c r="L471" s="1" t="s">
        <v>262</v>
      </c>
      <c r="M471" s="1" t="s">
        <v>498</v>
      </c>
      <c r="P471" s="25">
        <v>0</v>
      </c>
      <c r="Q471" s="28">
        <v>100</v>
      </c>
    </row>
    <row r="472" spans="1:17" x14ac:dyDescent="0.55000000000000004">
      <c r="B472" s="1" t="s">
        <v>32</v>
      </c>
      <c r="C472" s="1" t="s">
        <v>3</v>
      </c>
      <c r="E472" s="1" t="s">
        <v>29</v>
      </c>
      <c r="G472" s="1">
        <v>100</v>
      </c>
      <c r="H472" s="1">
        <v>100</v>
      </c>
      <c r="J472" s="1">
        <v>50</v>
      </c>
      <c r="L472" s="1" t="s">
        <v>262</v>
      </c>
    </row>
    <row r="473" spans="1:17" x14ac:dyDescent="0.55000000000000004">
      <c r="B473" s="1" t="s">
        <v>27</v>
      </c>
      <c r="C473" s="1" t="s">
        <v>3</v>
      </c>
      <c r="E473" s="1" t="s">
        <v>29</v>
      </c>
      <c r="G473" s="1">
        <v>100</v>
      </c>
      <c r="H473" s="1">
        <v>100</v>
      </c>
      <c r="J473" s="1">
        <v>100</v>
      </c>
      <c r="L473" s="1" t="s">
        <v>499</v>
      </c>
    </row>
    <row r="475" spans="1:17" x14ac:dyDescent="0.55000000000000004">
      <c r="A475" s="1" t="s">
        <v>500</v>
      </c>
      <c r="B475" s="1" t="s">
        <v>501</v>
      </c>
    </row>
    <row r="476" spans="1:17" x14ac:dyDescent="0.55000000000000004">
      <c r="B476" s="1" t="s">
        <v>27</v>
      </c>
      <c r="C476" s="1" t="s">
        <v>3</v>
      </c>
      <c r="E476" s="1" t="s">
        <v>29</v>
      </c>
      <c r="G476" s="1">
        <v>100</v>
      </c>
      <c r="H476" s="1">
        <v>100</v>
      </c>
      <c r="J476" s="1">
        <v>0</v>
      </c>
      <c r="L476" s="1" t="s">
        <v>502</v>
      </c>
      <c r="P476" s="25">
        <v>0.5</v>
      </c>
      <c r="Q476" s="28">
        <v>0</v>
      </c>
    </row>
    <row r="477" spans="1:17" x14ac:dyDescent="0.55000000000000004">
      <c r="B477" s="1" t="s">
        <v>27</v>
      </c>
      <c r="C477" s="1" t="s">
        <v>3</v>
      </c>
      <c r="E477" s="1" t="s">
        <v>29</v>
      </c>
      <c r="G477" s="1">
        <v>100</v>
      </c>
      <c r="H477" s="1">
        <v>100</v>
      </c>
      <c r="J477" s="1">
        <v>0</v>
      </c>
      <c r="L477" s="1" t="s">
        <v>452</v>
      </c>
      <c r="P477" s="25">
        <v>0</v>
      </c>
      <c r="Q477" s="28">
        <v>50</v>
      </c>
    </row>
    <row r="478" spans="1:17" x14ac:dyDescent="0.55000000000000004">
      <c r="B478" s="1" t="s">
        <v>27</v>
      </c>
      <c r="C478" s="1" t="s">
        <v>3</v>
      </c>
      <c r="E478" s="1" t="s">
        <v>29</v>
      </c>
      <c r="G478" s="1">
        <v>100</v>
      </c>
      <c r="H478" s="1">
        <v>100</v>
      </c>
      <c r="J478" s="1">
        <v>50</v>
      </c>
      <c r="L478" s="1" t="s">
        <v>66</v>
      </c>
      <c r="P478" s="25">
        <v>0</v>
      </c>
      <c r="Q478" s="28">
        <v>100</v>
      </c>
    </row>
    <row r="479" spans="1:17" x14ac:dyDescent="0.55000000000000004">
      <c r="B479" s="1" t="s">
        <v>27</v>
      </c>
      <c r="C479" s="1" t="s">
        <v>3</v>
      </c>
      <c r="E479" s="1" t="s">
        <v>29</v>
      </c>
      <c r="G479" s="1">
        <v>100</v>
      </c>
      <c r="H479" s="1">
        <v>100</v>
      </c>
      <c r="J479" s="1">
        <v>100</v>
      </c>
      <c r="L479" s="1" t="s">
        <v>262</v>
      </c>
    </row>
    <row r="481" spans="1:17" x14ac:dyDescent="0.55000000000000004">
      <c r="A481" s="1" t="s">
        <v>503</v>
      </c>
      <c r="B481" s="1" t="s">
        <v>262</v>
      </c>
    </row>
    <row r="482" spans="1:17" x14ac:dyDescent="0.55000000000000004">
      <c r="B482" s="1" t="s">
        <v>27</v>
      </c>
      <c r="C482" s="1" t="s">
        <v>3</v>
      </c>
      <c r="E482" s="1" t="s">
        <v>29</v>
      </c>
      <c r="G482" s="1">
        <v>100</v>
      </c>
      <c r="H482" s="1">
        <v>100</v>
      </c>
      <c r="J482" s="1">
        <v>0</v>
      </c>
      <c r="L482" s="1" t="s">
        <v>504</v>
      </c>
      <c r="P482" s="25">
        <v>1</v>
      </c>
      <c r="Q482" s="28">
        <v>0</v>
      </c>
    </row>
    <row r="483" spans="1:17" x14ac:dyDescent="0.55000000000000004">
      <c r="B483" s="1" t="s">
        <v>27</v>
      </c>
      <c r="C483" s="1" t="s">
        <v>3</v>
      </c>
      <c r="E483" s="1" t="s">
        <v>29</v>
      </c>
      <c r="G483" s="1">
        <v>100</v>
      </c>
      <c r="H483" s="1">
        <v>100</v>
      </c>
      <c r="J483" s="1">
        <v>50</v>
      </c>
      <c r="L483" s="1" t="s">
        <v>262</v>
      </c>
      <c r="P483" s="25">
        <v>0</v>
      </c>
      <c r="Q483" s="28">
        <v>50</v>
      </c>
    </row>
    <row r="484" spans="1:17" x14ac:dyDescent="0.55000000000000004">
      <c r="B484" s="1" t="s">
        <v>32</v>
      </c>
      <c r="C484" s="1" t="s">
        <v>3</v>
      </c>
      <c r="E484" s="1" t="s">
        <v>29</v>
      </c>
      <c r="G484" s="1">
        <v>100</v>
      </c>
      <c r="H484" s="1">
        <v>100</v>
      </c>
      <c r="J484" s="1">
        <v>50</v>
      </c>
      <c r="L484" s="1" t="s">
        <v>262</v>
      </c>
      <c r="P484" s="25">
        <v>0</v>
      </c>
      <c r="Q484" s="28">
        <v>100</v>
      </c>
    </row>
    <row r="485" spans="1:17" x14ac:dyDescent="0.55000000000000004">
      <c r="B485" s="1" t="s">
        <v>27</v>
      </c>
      <c r="C485" s="1" t="s">
        <v>3</v>
      </c>
      <c r="E485" s="1" t="s">
        <v>29</v>
      </c>
      <c r="G485" s="1">
        <v>100</v>
      </c>
      <c r="H485" s="1">
        <v>100</v>
      </c>
      <c r="J485" s="1">
        <v>100</v>
      </c>
      <c r="L485" s="1" t="s">
        <v>262</v>
      </c>
    </row>
    <row r="487" spans="1:17" x14ac:dyDescent="0.55000000000000004">
      <c r="A487" s="1" t="s">
        <v>505</v>
      </c>
      <c r="B487" s="1" t="s">
        <v>506</v>
      </c>
    </row>
    <row r="488" spans="1:17" x14ac:dyDescent="0.55000000000000004">
      <c r="B488" s="1" t="s">
        <v>32</v>
      </c>
      <c r="C488" s="1" t="s">
        <v>3</v>
      </c>
      <c r="E488" s="1" t="s">
        <v>29</v>
      </c>
      <c r="G488" s="1">
        <v>100</v>
      </c>
      <c r="H488" s="1">
        <v>100</v>
      </c>
      <c r="J488" s="1">
        <v>0</v>
      </c>
      <c r="L488" s="1" t="s">
        <v>435</v>
      </c>
      <c r="P488" s="25">
        <v>1</v>
      </c>
      <c r="Q488" s="28">
        <v>0</v>
      </c>
    </row>
    <row r="489" spans="1:17" x14ac:dyDescent="0.55000000000000004">
      <c r="B489" s="1" t="s">
        <v>32</v>
      </c>
      <c r="C489" s="1" t="s">
        <v>3</v>
      </c>
      <c r="E489" s="1" t="s">
        <v>29</v>
      </c>
      <c r="G489" s="1">
        <v>100</v>
      </c>
      <c r="H489" s="1">
        <v>100</v>
      </c>
      <c r="J489" s="1">
        <v>50</v>
      </c>
      <c r="L489" s="1" t="s">
        <v>66</v>
      </c>
      <c r="P489" s="25">
        <v>0</v>
      </c>
      <c r="Q489" s="28">
        <v>50</v>
      </c>
    </row>
    <row r="490" spans="1:17" x14ac:dyDescent="0.55000000000000004">
      <c r="B490" s="1" t="s">
        <v>32</v>
      </c>
      <c r="C490" s="1" t="s">
        <v>3</v>
      </c>
      <c r="E490" s="1" t="s">
        <v>29</v>
      </c>
      <c r="G490" s="1">
        <v>100</v>
      </c>
      <c r="H490" s="1">
        <v>100</v>
      </c>
      <c r="J490" s="1">
        <v>100</v>
      </c>
      <c r="L490" s="1" t="s">
        <v>507</v>
      </c>
      <c r="P490" s="25">
        <v>0.5</v>
      </c>
      <c r="Q490" s="28">
        <v>100</v>
      </c>
    </row>
    <row r="491" spans="1:17" x14ac:dyDescent="0.55000000000000004">
      <c r="B491" s="1" t="s">
        <v>27</v>
      </c>
      <c r="C491" s="1" t="s">
        <v>3</v>
      </c>
      <c r="E491" s="1" t="s">
        <v>29</v>
      </c>
      <c r="G491" s="1">
        <v>100</v>
      </c>
      <c r="H491" s="1">
        <v>100</v>
      </c>
      <c r="J491" s="1">
        <v>100</v>
      </c>
      <c r="L491" s="1" t="s">
        <v>508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CE0C-A72B-4C17-8BE8-3E3E9A151010}">
  <dimension ref="A1:I110"/>
  <sheetViews>
    <sheetView tabSelected="1" workbookViewId="0">
      <selection activeCell="J13" sqref="J13"/>
    </sheetView>
  </sheetViews>
  <sheetFormatPr defaultRowHeight="14.4" x14ac:dyDescent="0.55000000000000004"/>
  <cols>
    <col min="3" max="3" width="15.3125" customWidth="1"/>
    <col min="4" max="4" width="12.734375" customWidth="1"/>
    <col min="6" max="6" width="15.05078125" customWidth="1"/>
    <col min="7" max="7" width="12.9453125" customWidth="1"/>
  </cols>
  <sheetData>
    <row r="1" spans="1:9" x14ac:dyDescent="0.55000000000000004">
      <c r="A1" s="1" t="s">
        <v>204</v>
      </c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</row>
    <row r="2" spans="1:9" x14ac:dyDescent="0.55000000000000004">
      <c r="A2">
        <v>1</v>
      </c>
      <c r="B2">
        <v>1</v>
      </c>
      <c r="C2" s="1" t="s">
        <v>27</v>
      </c>
      <c r="D2" s="1" t="s">
        <v>263</v>
      </c>
      <c r="E2" s="1">
        <v>50</v>
      </c>
      <c r="F2" s="1" t="s">
        <v>181</v>
      </c>
      <c r="G2">
        <f>10/33</f>
        <v>0.30303030303030304</v>
      </c>
    </row>
    <row r="3" spans="1:9" x14ac:dyDescent="0.55000000000000004">
      <c r="A3">
        <v>2</v>
      </c>
      <c r="B3">
        <v>1</v>
      </c>
      <c r="C3" s="1" t="s">
        <v>27</v>
      </c>
      <c r="D3" s="1" t="s">
        <v>263</v>
      </c>
      <c r="E3" s="1">
        <v>50</v>
      </c>
      <c r="F3" s="1" t="s">
        <v>66</v>
      </c>
      <c r="G3" s="1"/>
    </row>
    <row r="4" spans="1:9" x14ac:dyDescent="0.55000000000000004">
      <c r="A4">
        <v>3</v>
      </c>
      <c r="B4">
        <v>1</v>
      </c>
      <c r="C4" s="1" t="s">
        <v>27</v>
      </c>
      <c r="D4" s="1" t="s">
        <v>263</v>
      </c>
      <c r="E4" s="1">
        <v>50</v>
      </c>
      <c r="F4" s="1" t="s">
        <v>91</v>
      </c>
      <c r="G4" s="1"/>
    </row>
    <row r="5" spans="1:9" x14ac:dyDescent="0.55000000000000004">
      <c r="A5">
        <v>4</v>
      </c>
      <c r="B5">
        <v>1</v>
      </c>
      <c r="C5" s="1" t="s">
        <v>32</v>
      </c>
      <c r="D5" s="1" t="s">
        <v>263</v>
      </c>
      <c r="E5" s="1">
        <v>100</v>
      </c>
      <c r="F5" s="1" t="s">
        <v>91</v>
      </c>
      <c r="G5" s="1"/>
    </row>
    <row r="6" spans="1:9" x14ac:dyDescent="0.55000000000000004">
      <c r="A6">
        <v>5</v>
      </c>
      <c r="B6">
        <v>1</v>
      </c>
      <c r="C6" s="1" t="s">
        <v>32</v>
      </c>
      <c r="D6" s="1" t="s">
        <v>263</v>
      </c>
      <c r="E6" s="1">
        <v>100</v>
      </c>
      <c r="F6" s="1" t="s">
        <v>181</v>
      </c>
      <c r="G6">
        <f>7/34</f>
        <v>0.20588235294117646</v>
      </c>
    </row>
    <row r="7" spans="1:9" x14ac:dyDescent="0.55000000000000004">
      <c r="A7">
        <v>6</v>
      </c>
      <c r="B7">
        <v>2</v>
      </c>
      <c r="C7" s="1" t="s">
        <v>27</v>
      </c>
      <c r="D7" s="1" t="s">
        <v>263</v>
      </c>
      <c r="E7" s="1">
        <v>100</v>
      </c>
      <c r="F7" s="1" t="s">
        <v>66</v>
      </c>
      <c r="H7" s="1"/>
      <c r="I7" s="1"/>
    </row>
    <row r="8" spans="1:9" x14ac:dyDescent="0.55000000000000004">
      <c r="A8">
        <v>7</v>
      </c>
      <c r="B8">
        <v>2</v>
      </c>
      <c r="C8" s="1" t="s">
        <v>27</v>
      </c>
      <c r="D8" s="1" t="s">
        <v>263</v>
      </c>
      <c r="E8" s="1">
        <v>100</v>
      </c>
      <c r="F8" s="1" t="s">
        <v>66</v>
      </c>
      <c r="H8" s="2"/>
      <c r="I8" s="1"/>
    </row>
    <row r="9" spans="1:9" x14ac:dyDescent="0.55000000000000004">
      <c r="A9">
        <v>8</v>
      </c>
      <c r="B9">
        <v>2</v>
      </c>
      <c r="C9" s="1" t="s">
        <v>27</v>
      </c>
      <c r="D9" s="1" t="s">
        <v>263</v>
      </c>
      <c r="E9" s="1">
        <v>100</v>
      </c>
      <c r="F9" s="1" t="s">
        <v>40</v>
      </c>
      <c r="G9" s="1"/>
      <c r="H9" s="1"/>
      <c r="I9" s="1"/>
    </row>
    <row r="10" spans="1:9" x14ac:dyDescent="0.55000000000000004">
      <c r="A10">
        <v>9</v>
      </c>
      <c r="B10">
        <v>2</v>
      </c>
      <c r="C10" s="1" t="s">
        <v>27</v>
      </c>
      <c r="D10" s="1" t="s">
        <v>263</v>
      </c>
      <c r="E10" s="1">
        <v>50</v>
      </c>
      <c r="F10" s="1" t="s">
        <v>66</v>
      </c>
      <c r="G10" s="1"/>
      <c r="H10" s="1"/>
      <c r="I10" s="1"/>
    </row>
    <row r="11" spans="1:9" x14ac:dyDescent="0.55000000000000004">
      <c r="A11">
        <v>10</v>
      </c>
      <c r="B11">
        <v>3</v>
      </c>
      <c r="C11" s="1" t="s">
        <v>32</v>
      </c>
      <c r="D11" s="1" t="s">
        <v>263</v>
      </c>
      <c r="E11" s="1">
        <v>50</v>
      </c>
      <c r="F11" s="1" t="s">
        <v>40</v>
      </c>
      <c r="G11" s="1"/>
    </row>
    <row r="12" spans="1:9" x14ac:dyDescent="0.55000000000000004">
      <c r="A12">
        <v>11</v>
      </c>
      <c r="B12">
        <v>3</v>
      </c>
      <c r="C12" s="1" t="s">
        <v>32</v>
      </c>
      <c r="D12" s="1" t="s">
        <v>263</v>
      </c>
      <c r="E12" s="1">
        <v>50</v>
      </c>
      <c r="F12" s="1" t="s">
        <v>181</v>
      </c>
      <c r="G12">
        <f>10/33</f>
        <v>0.30303030303030304</v>
      </c>
    </row>
    <row r="13" spans="1:9" x14ac:dyDescent="0.55000000000000004">
      <c r="A13">
        <v>12</v>
      </c>
      <c r="B13">
        <v>3</v>
      </c>
      <c r="C13" s="1" t="s">
        <v>32</v>
      </c>
      <c r="D13" s="1" t="s">
        <v>263</v>
      </c>
      <c r="E13" s="1">
        <v>50</v>
      </c>
      <c r="F13" s="1" t="s">
        <v>40</v>
      </c>
      <c r="G13" s="1"/>
    </row>
    <row r="14" spans="1:9" x14ac:dyDescent="0.55000000000000004">
      <c r="A14">
        <v>13</v>
      </c>
      <c r="B14">
        <v>3</v>
      </c>
      <c r="C14" s="1" t="s">
        <v>27</v>
      </c>
      <c r="D14" s="1" t="s">
        <v>263</v>
      </c>
      <c r="E14" s="1">
        <v>100</v>
      </c>
      <c r="F14" s="1" t="s">
        <v>181</v>
      </c>
      <c r="G14">
        <f>7/34</f>
        <v>0.20588235294117646</v>
      </c>
    </row>
    <row r="15" spans="1:9" x14ac:dyDescent="0.55000000000000004">
      <c r="A15">
        <v>14</v>
      </c>
      <c r="B15">
        <v>3</v>
      </c>
      <c r="C15" s="1" t="s">
        <v>27</v>
      </c>
      <c r="D15" s="1" t="s">
        <v>263</v>
      </c>
      <c r="E15" s="1">
        <v>100</v>
      </c>
      <c r="F15" s="1" t="s">
        <v>66</v>
      </c>
    </row>
    <row r="16" spans="1:9" x14ac:dyDescent="0.55000000000000004">
      <c r="A16">
        <v>15</v>
      </c>
      <c r="B16">
        <v>4</v>
      </c>
      <c r="C16" s="1" t="s">
        <v>27</v>
      </c>
      <c r="D16" s="1" t="s">
        <v>263</v>
      </c>
      <c r="E16" s="1">
        <v>100</v>
      </c>
      <c r="F16" s="1" t="s">
        <v>66</v>
      </c>
    </row>
    <row r="17" spans="1:9" x14ac:dyDescent="0.55000000000000004">
      <c r="A17">
        <v>16</v>
      </c>
      <c r="B17">
        <v>4</v>
      </c>
      <c r="C17" s="1" t="s">
        <v>27</v>
      </c>
      <c r="D17" s="1" t="s">
        <v>263</v>
      </c>
      <c r="E17" s="1">
        <v>50</v>
      </c>
      <c r="F17" s="1" t="s">
        <v>66</v>
      </c>
      <c r="G17" s="1"/>
    </row>
    <row r="18" spans="1:9" x14ac:dyDescent="0.55000000000000004">
      <c r="A18">
        <v>17</v>
      </c>
      <c r="B18">
        <v>4</v>
      </c>
      <c r="C18" s="1" t="s">
        <v>27</v>
      </c>
      <c r="D18" s="1" t="s">
        <v>263</v>
      </c>
      <c r="E18" s="1">
        <v>50</v>
      </c>
      <c r="F18" s="1" t="s">
        <v>40</v>
      </c>
    </row>
    <row r="19" spans="1:9" x14ac:dyDescent="0.55000000000000004">
      <c r="A19">
        <v>18</v>
      </c>
      <c r="B19">
        <v>4</v>
      </c>
      <c r="C19" s="1" t="s">
        <v>27</v>
      </c>
      <c r="D19" s="1" t="s">
        <v>263</v>
      </c>
      <c r="E19" s="1">
        <v>100</v>
      </c>
      <c r="F19" s="1" t="s">
        <v>40</v>
      </c>
      <c r="G19" s="1"/>
      <c r="I19" t="s">
        <v>179</v>
      </c>
    </row>
    <row r="20" spans="1:9" x14ac:dyDescent="0.55000000000000004">
      <c r="A20">
        <v>19</v>
      </c>
      <c r="B20">
        <v>5</v>
      </c>
      <c r="C20" s="1" t="s">
        <v>27</v>
      </c>
      <c r="D20" s="1" t="s">
        <v>263</v>
      </c>
      <c r="E20" s="1">
        <v>100</v>
      </c>
      <c r="F20" s="1" t="s">
        <v>66</v>
      </c>
    </row>
    <row r="21" spans="1:9" x14ac:dyDescent="0.55000000000000004">
      <c r="A21">
        <v>20</v>
      </c>
      <c r="B21">
        <v>5</v>
      </c>
      <c r="C21" s="1" t="s">
        <v>27</v>
      </c>
      <c r="D21" s="1" t="s">
        <v>263</v>
      </c>
      <c r="E21" s="1">
        <v>50</v>
      </c>
      <c r="F21" s="1" t="s">
        <v>181</v>
      </c>
      <c r="G21">
        <f>10/33</f>
        <v>0.30303030303030304</v>
      </c>
    </row>
    <row r="22" spans="1:9" x14ac:dyDescent="0.55000000000000004">
      <c r="A22">
        <v>21</v>
      </c>
      <c r="B22">
        <v>5</v>
      </c>
      <c r="C22" s="1" t="s">
        <v>27</v>
      </c>
      <c r="D22" s="1" t="s">
        <v>263</v>
      </c>
      <c r="E22" s="1">
        <v>50</v>
      </c>
      <c r="F22" s="1" t="s">
        <v>181</v>
      </c>
      <c r="G22">
        <f>10/33</f>
        <v>0.30303030303030304</v>
      </c>
    </row>
    <row r="23" spans="1:9" x14ac:dyDescent="0.55000000000000004">
      <c r="A23">
        <v>22</v>
      </c>
      <c r="B23">
        <v>5</v>
      </c>
      <c r="C23" s="1" t="s">
        <v>32</v>
      </c>
      <c r="D23" s="1" t="s">
        <v>263</v>
      </c>
      <c r="E23" s="1">
        <v>50</v>
      </c>
      <c r="F23" s="1" t="s">
        <v>66</v>
      </c>
      <c r="G23" s="1"/>
    </row>
    <row r="24" spans="1:9" x14ac:dyDescent="0.55000000000000004">
      <c r="A24">
        <v>23</v>
      </c>
      <c r="B24">
        <v>5</v>
      </c>
      <c r="C24" s="1" t="s">
        <v>32</v>
      </c>
      <c r="D24" s="1" t="s">
        <v>263</v>
      </c>
      <c r="E24" s="1">
        <v>100</v>
      </c>
      <c r="F24" s="1" t="s">
        <v>66</v>
      </c>
    </row>
    <row r="25" spans="1:9" x14ac:dyDescent="0.55000000000000004">
      <c r="A25">
        <v>24</v>
      </c>
      <c r="B25">
        <v>6</v>
      </c>
      <c r="C25" s="1" t="s">
        <v>32</v>
      </c>
      <c r="D25" s="1" t="s">
        <v>263</v>
      </c>
      <c r="E25" s="1">
        <v>50</v>
      </c>
      <c r="F25" s="1" t="s">
        <v>91</v>
      </c>
      <c r="G25" s="1"/>
    </row>
    <row r="26" spans="1:9" x14ac:dyDescent="0.55000000000000004">
      <c r="A26">
        <v>25</v>
      </c>
      <c r="B26">
        <v>6</v>
      </c>
      <c r="C26" s="1" t="s">
        <v>27</v>
      </c>
      <c r="D26" s="1" t="s">
        <v>263</v>
      </c>
      <c r="E26" s="1">
        <v>50</v>
      </c>
      <c r="F26" s="1" t="s">
        <v>40</v>
      </c>
      <c r="G26" s="1"/>
    </row>
    <row r="27" spans="1:9" x14ac:dyDescent="0.55000000000000004">
      <c r="A27">
        <v>26</v>
      </c>
      <c r="B27">
        <v>6</v>
      </c>
      <c r="C27" s="1" t="s">
        <v>32</v>
      </c>
      <c r="D27" s="1" t="s">
        <v>263</v>
      </c>
      <c r="E27" s="1">
        <v>100</v>
      </c>
      <c r="F27" s="1" t="s">
        <v>40</v>
      </c>
    </row>
    <row r="28" spans="1:9" x14ac:dyDescent="0.55000000000000004">
      <c r="A28">
        <v>27</v>
      </c>
      <c r="B28">
        <v>6</v>
      </c>
      <c r="C28" s="1" t="s">
        <v>32</v>
      </c>
      <c r="D28" s="1" t="s">
        <v>263</v>
      </c>
      <c r="E28" s="1">
        <v>100</v>
      </c>
      <c r="F28" s="1" t="s">
        <v>40</v>
      </c>
    </row>
    <row r="29" spans="1:9" x14ac:dyDescent="0.55000000000000004">
      <c r="A29">
        <v>28</v>
      </c>
      <c r="B29">
        <v>6</v>
      </c>
      <c r="C29" s="1" t="s">
        <v>32</v>
      </c>
      <c r="D29" s="1" t="s">
        <v>263</v>
      </c>
      <c r="E29" s="1">
        <v>100</v>
      </c>
      <c r="F29" s="1" t="s">
        <v>40</v>
      </c>
    </row>
    <row r="30" spans="1:9" x14ac:dyDescent="0.55000000000000004">
      <c r="A30">
        <v>29</v>
      </c>
      <c r="B30">
        <v>7</v>
      </c>
      <c r="C30" s="1" t="s">
        <v>32</v>
      </c>
      <c r="D30" s="1" t="s">
        <v>263</v>
      </c>
      <c r="E30" s="1">
        <v>50</v>
      </c>
      <c r="F30" s="1" t="s">
        <v>181</v>
      </c>
      <c r="G30">
        <f>10/33</f>
        <v>0.30303030303030304</v>
      </c>
    </row>
    <row r="31" spans="1:9" x14ac:dyDescent="0.55000000000000004">
      <c r="A31">
        <v>30</v>
      </c>
      <c r="B31">
        <v>7</v>
      </c>
      <c r="C31" s="1" t="s">
        <v>32</v>
      </c>
      <c r="D31" s="1" t="s">
        <v>263</v>
      </c>
      <c r="E31" s="1">
        <v>50</v>
      </c>
      <c r="F31" s="1" t="s">
        <v>40</v>
      </c>
      <c r="G31" s="1"/>
    </row>
    <row r="32" spans="1:9" x14ac:dyDescent="0.55000000000000004">
      <c r="A32">
        <v>31</v>
      </c>
      <c r="B32">
        <v>7</v>
      </c>
      <c r="C32" s="1" t="s">
        <v>32</v>
      </c>
      <c r="D32" s="1" t="s">
        <v>263</v>
      </c>
      <c r="E32" s="1">
        <v>50</v>
      </c>
      <c r="F32" s="1" t="s">
        <v>91</v>
      </c>
      <c r="G32" s="1"/>
    </row>
    <row r="33" spans="1:7" x14ac:dyDescent="0.55000000000000004">
      <c r="A33">
        <v>32</v>
      </c>
      <c r="B33">
        <v>7</v>
      </c>
      <c r="C33" s="1" t="s">
        <v>32</v>
      </c>
      <c r="D33" s="1" t="s">
        <v>263</v>
      </c>
      <c r="E33" s="1">
        <v>50</v>
      </c>
      <c r="F33" s="1" t="s">
        <v>181</v>
      </c>
      <c r="G33">
        <f>10/33</f>
        <v>0.30303030303030304</v>
      </c>
    </row>
    <row r="34" spans="1:7" x14ac:dyDescent="0.55000000000000004">
      <c r="A34">
        <v>33</v>
      </c>
      <c r="B34">
        <v>7</v>
      </c>
      <c r="C34" s="1" t="s">
        <v>27</v>
      </c>
      <c r="D34" s="1" t="s">
        <v>263</v>
      </c>
      <c r="E34" s="1">
        <v>50</v>
      </c>
      <c r="F34" s="1" t="s">
        <v>40</v>
      </c>
      <c r="G34" s="1"/>
    </row>
    <row r="35" spans="1:7" x14ac:dyDescent="0.55000000000000004">
      <c r="A35">
        <v>34</v>
      </c>
      <c r="B35">
        <v>7</v>
      </c>
      <c r="C35" s="1" t="s">
        <v>32</v>
      </c>
      <c r="D35" s="1" t="s">
        <v>263</v>
      </c>
      <c r="E35" s="1">
        <v>50</v>
      </c>
      <c r="F35" s="1" t="s">
        <v>181</v>
      </c>
      <c r="G35">
        <f>10/33</f>
        <v>0.30303030303030304</v>
      </c>
    </row>
    <row r="36" spans="1:7" x14ac:dyDescent="0.55000000000000004">
      <c r="A36">
        <v>35</v>
      </c>
      <c r="B36">
        <v>8</v>
      </c>
      <c r="C36" s="1" t="s">
        <v>32</v>
      </c>
      <c r="D36" s="1" t="s">
        <v>263</v>
      </c>
      <c r="E36" s="1">
        <v>100</v>
      </c>
      <c r="F36" s="1" t="s">
        <v>40</v>
      </c>
    </row>
    <row r="37" spans="1:7" x14ac:dyDescent="0.55000000000000004">
      <c r="A37">
        <v>36</v>
      </c>
      <c r="B37">
        <v>8</v>
      </c>
      <c r="C37" s="1" t="s">
        <v>32</v>
      </c>
      <c r="D37" s="1" t="s">
        <v>263</v>
      </c>
      <c r="E37" s="1">
        <v>100</v>
      </c>
      <c r="F37" s="1" t="s">
        <v>181</v>
      </c>
      <c r="G37">
        <f>7/34</f>
        <v>0.20588235294117646</v>
      </c>
    </row>
    <row r="38" spans="1:7" x14ac:dyDescent="0.55000000000000004">
      <c r="A38">
        <v>37</v>
      </c>
      <c r="B38">
        <v>8</v>
      </c>
      <c r="C38" s="1" t="s">
        <v>32</v>
      </c>
      <c r="D38" s="1" t="s">
        <v>263</v>
      </c>
      <c r="E38" s="1">
        <v>100</v>
      </c>
      <c r="F38" s="1" t="s">
        <v>181</v>
      </c>
      <c r="G38">
        <f>7/34</f>
        <v>0.20588235294117646</v>
      </c>
    </row>
    <row r="39" spans="1:7" x14ac:dyDescent="0.55000000000000004">
      <c r="A39">
        <v>38</v>
      </c>
      <c r="B39">
        <v>8</v>
      </c>
      <c r="C39" s="1" t="s">
        <v>32</v>
      </c>
      <c r="D39" s="1" t="s">
        <v>263</v>
      </c>
      <c r="E39" s="1">
        <v>100</v>
      </c>
      <c r="F39" s="1" t="s">
        <v>66</v>
      </c>
    </row>
    <row r="40" spans="1:7" x14ac:dyDescent="0.55000000000000004">
      <c r="A40">
        <v>39</v>
      </c>
      <c r="B40">
        <v>8</v>
      </c>
      <c r="C40" s="1" t="s">
        <v>27</v>
      </c>
      <c r="D40" s="1" t="s">
        <v>263</v>
      </c>
      <c r="E40" s="1">
        <v>100</v>
      </c>
      <c r="F40" s="1" t="s">
        <v>181</v>
      </c>
      <c r="G40">
        <f>7/34</f>
        <v>0.20588235294117646</v>
      </c>
    </row>
    <row r="41" spans="1:7" x14ac:dyDescent="0.55000000000000004">
      <c r="A41">
        <v>40</v>
      </c>
      <c r="B41">
        <v>9</v>
      </c>
      <c r="C41" s="1" t="s">
        <v>27</v>
      </c>
      <c r="D41" s="1" t="s">
        <v>263</v>
      </c>
      <c r="E41" s="1">
        <v>100</v>
      </c>
      <c r="F41" s="1" t="s">
        <v>40</v>
      </c>
    </row>
    <row r="42" spans="1:7" x14ac:dyDescent="0.55000000000000004">
      <c r="A42">
        <v>41</v>
      </c>
      <c r="B42">
        <v>9</v>
      </c>
      <c r="C42" s="1" t="s">
        <v>27</v>
      </c>
      <c r="D42" s="1" t="s">
        <v>263</v>
      </c>
      <c r="E42" s="1">
        <v>100</v>
      </c>
      <c r="F42" s="1" t="s">
        <v>51</v>
      </c>
      <c r="G42">
        <f>7/34</f>
        <v>0.20588235294117646</v>
      </c>
    </row>
    <row r="43" spans="1:7" x14ac:dyDescent="0.55000000000000004">
      <c r="A43">
        <v>42</v>
      </c>
      <c r="B43">
        <v>9</v>
      </c>
      <c r="C43" s="1" t="s">
        <v>27</v>
      </c>
      <c r="D43" s="1" t="s">
        <v>263</v>
      </c>
      <c r="E43" s="1">
        <v>100</v>
      </c>
      <c r="F43" s="1" t="s">
        <v>40</v>
      </c>
    </row>
    <row r="44" spans="1:7" x14ac:dyDescent="0.55000000000000004">
      <c r="A44">
        <v>43</v>
      </c>
      <c r="B44">
        <v>9</v>
      </c>
      <c r="C44" s="1" t="s">
        <v>27</v>
      </c>
      <c r="D44" s="1" t="s">
        <v>263</v>
      </c>
      <c r="E44" s="1">
        <v>100</v>
      </c>
      <c r="F44" s="1" t="s">
        <v>51</v>
      </c>
      <c r="G44">
        <f>7/34</f>
        <v>0.20588235294117646</v>
      </c>
    </row>
    <row r="45" spans="1:7" x14ac:dyDescent="0.55000000000000004">
      <c r="A45">
        <v>44</v>
      </c>
      <c r="B45">
        <v>9</v>
      </c>
      <c r="C45" s="1" t="s">
        <v>32</v>
      </c>
      <c r="D45" s="1" t="s">
        <v>263</v>
      </c>
      <c r="E45" s="1">
        <v>100</v>
      </c>
      <c r="F45" s="1" t="s">
        <v>66</v>
      </c>
    </row>
    <row r="46" spans="1:7" x14ac:dyDescent="0.55000000000000004">
      <c r="A46">
        <v>45</v>
      </c>
      <c r="B46">
        <v>9</v>
      </c>
      <c r="C46" s="1" t="s">
        <v>32</v>
      </c>
      <c r="D46" s="1" t="s">
        <v>263</v>
      </c>
      <c r="E46" s="1">
        <v>100</v>
      </c>
      <c r="F46" s="1" t="s">
        <v>66</v>
      </c>
    </row>
    <row r="47" spans="1:7" x14ac:dyDescent="0.55000000000000004">
      <c r="A47">
        <v>46</v>
      </c>
      <c r="B47">
        <v>10</v>
      </c>
      <c r="C47" s="1" t="s">
        <v>32</v>
      </c>
      <c r="D47" s="1" t="s">
        <v>263</v>
      </c>
      <c r="E47" s="1">
        <v>100</v>
      </c>
      <c r="F47" s="1" t="s">
        <v>66</v>
      </c>
    </row>
    <row r="48" spans="1:7" x14ac:dyDescent="0.55000000000000004">
      <c r="A48">
        <v>47</v>
      </c>
      <c r="B48">
        <v>10</v>
      </c>
      <c r="C48" s="1" t="s">
        <v>32</v>
      </c>
      <c r="D48" s="1" t="s">
        <v>263</v>
      </c>
      <c r="E48" s="1">
        <v>50</v>
      </c>
      <c r="F48" s="1" t="s">
        <v>66</v>
      </c>
      <c r="G48" s="1"/>
    </row>
    <row r="49" spans="1:7" x14ac:dyDescent="0.55000000000000004">
      <c r="A49">
        <v>48</v>
      </c>
      <c r="B49">
        <v>10</v>
      </c>
      <c r="C49" s="1" t="s">
        <v>32</v>
      </c>
      <c r="D49" s="1" t="s">
        <v>263</v>
      </c>
      <c r="E49" s="1">
        <v>50</v>
      </c>
      <c r="F49" s="1" t="s">
        <v>66</v>
      </c>
    </row>
    <row r="50" spans="1:7" x14ac:dyDescent="0.55000000000000004">
      <c r="A50">
        <v>49</v>
      </c>
      <c r="B50">
        <v>10</v>
      </c>
      <c r="C50" s="1" t="s">
        <v>27</v>
      </c>
      <c r="D50" s="1" t="s">
        <v>263</v>
      </c>
      <c r="E50" s="1">
        <v>100</v>
      </c>
      <c r="F50" s="1" t="s">
        <v>66</v>
      </c>
    </row>
    <row r="51" spans="1:7" x14ac:dyDescent="0.55000000000000004">
      <c r="A51">
        <v>50</v>
      </c>
      <c r="B51">
        <v>10</v>
      </c>
      <c r="C51" s="1" t="s">
        <v>27</v>
      </c>
      <c r="D51" s="1" t="s">
        <v>263</v>
      </c>
      <c r="E51" s="1">
        <v>100</v>
      </c>
      <c r="F51" s="1" t="s">
        <v>66</v>
      </c>
    </row>
    <row r="52" spans="1:7" x14ac:dyDescent="0.55000000000000004">
      <c r="A52">
        <v>51</v>
      </c>
      <c r="B52">
        <v>11</v>
      </c>
      <c r="C52" s="1" t="s">
        <v>32</v>
      </c>
      <c r="D52" s="1" t="s">
        <v>263</v>
      </c>
      <c r="E52" s="1">
        <v>100</v>
      </c>
      <c r="F52" s="1" t="s">
        <v>40</v>
      </c>
    </row>
    <row r="53" spans="1:7" x14ac:dyDescent="0.55000000000000004">
      <c r="A53">
        <v>52</v>
      </c>
      <c r="B53">
        <v>11</v>
      </c>
      <c r="C53" s="1" t="s">
        <v>27</v>
      </c>
      <c r="D53" s="1" t="s">
        <v>263</v>
      </c>
      <c r="E53" s="1">
        <v>100</v>
      </c>
      <c r="F53" s="1" t="s">
        <v>66</v>
      </c>
      <c r="G53" s="1"/>
    </row>
    <row r="54" spans="1:7" x14ac:dyDescent="0.55000000000000004">
      <c r="A54">
        <v>53</v>
      </c>
      <c r="B54">
        <v>11</v>
      </c>
      <c r="C54" s="1" t="s">
        <v>27</v>
      </c>
      <c r="D54" s="1" t="s">
        <v>263</v>
      </c>
      <c r="E54" s="1">
        <v>100</v>
      </c>
      <c r="F54" s="1" t="s">
        <v>40</v>
      </c>
    </row>
    <row r="55" spans="1:7" x14ac:dyDescent="0.55000000000000004">
      <c r="A55">
        <v>54</v>
      </c>
      <c r="B55">
        <v>11</v>
      </c>
      <c r="C55" s="1" t="s">
        <v>32</v>
      </c>
      <c r="D55" s="1" t="s">
        <v>263</v>
      </c>
      <c r="E55" s="1">
        <v>100</v>
      </c>
      <c r="F55" s="1" t="s">
        <v>40</v>
      </c>
    </row>
    <row r="56" spans="1:7" x14ac:dyDescent="0.55000000000000004">
      <c r="A56">
        <v>55</v>
      </c>
      <c r="B56">
        <v>12</v>
      </c>
      <c r="C56" s="1" t="s">
        <v>32</v>
      </c>
      <c r="D56" s="1" t="s">
        <v>263</v>
      </c>
      <c r="E56" s="1">
        <v>50</v>
      </c>
      <c r="F56" s="1" t="s">
        <v>51</v>
      </c>
      <c r="G56">
        <f>10/33</f>
        <v>0.30303030303030304</v>
      </c>
    </row>
    <row r="57" spans="1:7" x14ac:dyDescent="0.55000000000000004">
      <c r="A57">
        <v>56</v>
      </c>
      <c r="B57">
        <v>12</v>
      </c>
      <c r="C57" s="1" t="s">
        <v>32</v>
      </c>
      <c r="D57" s="1" t="s">
        <v>263</v>
      </c>
      <c r="E57" s="1">
        <v>50</v>
      </c>
      <c r="F57" s="1" t="s">
        <v>40</v>
      </c>
      <c r="G57" s="1"/>
    </row>
    <row r="58" spans="1:7" x14ac:dyDescent="0.55000000000000004">
      <c r="A58">
        <v>57</v>
      </c>
      <c r="B58">
        <v>12</v>
      </c>
      <c r="C58" s="1" t="s">
        <v>27</v>
      </c>
      <c r="D58" s="1" t="s">
        <v>263</v>
      </c>
      <c r="E58" s="1">
        <v>50</v>
      </c>
      <c r="F58" s="1" t="s">
        <v>66</v>
      </c>
    </row>
    <row r="59" spans="1:7" x14ac:dyDescent="0.55000000000000004">
      <c r="A59">
        <v>58</v>
      </c>
      <c r="B59">
        <v>12</v>
      </c>
      <c r="C59" s="1" t="s">
        <v>27</v>
      </c>
      <c r="D59" s="1" t="s">
        <v>263</v>
      </c>
      <c r="E59" s="1">
        <v>50</v>
      </c>
      <c r="F59" s="1" t="s">
        <v>66</v>
      </c>
    </row>
    <row r="60" spans="1:7" x14ac:dyDescent="0.55000000000000004">
      <c r="A60">
        <v>59</v>
      </c>
      <c r="B60">
        <v>13</v>
      </c>
      <c r="C60" s="1" t="s">
        <v>32</v>
      </c>
      <c r="D60" s="1" t="s">
        <v>263</v>
      </c>
      <c r="E60" s="1">
        <v>50</v>
      </c>
      <c r="F60" s="1" t="s">
        <v>51</v>
      </c>
      <c r="G60">
        <f>10/33</f>
        <v>0.30303030303030304</v>
      </c>
    </row>
    <row r="61" spans="1:7" x14ac:dyDescent="0.55000000000000004">
      <c r="A61">
        <v>60</v>
      </c>
      <c r="B61">
        <v>13</v>
      </c>
      <c r="C61" s="1" t="s">
        <v>27</v>
      </c>
      <c r="D61" s="1" t="s">
        <v>263</v>
      </c>
      <c r="E61" s="1">
        <v>50</v>
      </c>
      <c r="F61" s="1" t="s">
        <v>51</v>
      </c>
      <c r="G61">
        <f>10/33</f>
        <v>0.30303030303030304</v>
      </c>
    </row>
    <row r="62" spans="1:7" x14ac:dyDescent="0.55000000000000004">
      <c r="A62">
        <v>61</v>
      </c>
      <c r="B62">
        <v>13</v>
      </c>
      <c r="C62" s="1" t="s">
        <v>27</v>
      </c>
      <c r="D62" s="1" t="s">
        <v>263</v>
      </c>
      <c r="E62" s="1">
        <v>50</v>
      </c>
      <c r="F62" s="1" t="s">
        <v>66</v>
      </c>
    </row>
    <row r="63" spans="1:7" x14ac:dyDescent="0.55000000000000004">
      <c r="A63">
        <v>62</v>
      </c>
      <c r="B63">
        <v>13</v>
      </c>
      <c r="C63" s="1" t="s">
        <v>27</v>
      </c>
      <c r="D63" s="1" t="s">
        <v>263</v>
      </c>
      <c r="E63" s="1">
        <v>50</v>
      </c>
      <c r="F63" s="1" t="s">
        <v>66</v>
      </c>
    </row>
    <row r="64" spans="1:7" x14ac:dyDescent="0.55000000000000004">
      <c r="A64">
        <v>63</v>
      </c>
      <c r="B64">
        <v>13</v>
      </c>
      <c r="C64" s="1" t="s">
        <v>27</v>
      </c>
      <c r="D64" s="1" t="s">
        <v>263</v>
      </c>
      <c r="E64" s="1">
        <v>50</v>
      </c>
      <c r="F64" s="1" t="s">
        <v>66</v>
      </c>
      <c r="G64" s="1"/>
    </row>
    <row r="65" spans="1:7" x14ac:dyDescent="0.55000000000000004">
      <c r="A65">
        <v>64</v>
      </c>
      <c r="B65">
        <v>14</v>
      </c>
      <c r="C65" s="1" t="s">
        <v>32</v>
      </c>
      <c r="D65" s="1" t="s">
        <v>263</v>
      </c>
      <c r="E65" s="1">
        <v>50</v>
      </c>
      <c r="F65" s="1" t="s">
        <v>40</v>
      </c>
    </row>
    <row r="66" spans="1:7" x14ac:dyDescent="0.55000000000000004">
      <c r="A66">
        <v>65</v>
      </c>
      <c r="B66">
        <v>14</v>
      </c>
      <c r="C66" s="1" t="s">
        <v>32</v>
      </c>
      <c r="D66" s="1" t="s">
        <v>263</v>
      </c>
      <c r="E66" s="1">
        <v>50</v>
      </c>
      <c r="F66" s="1" t="s">
        <v>66</v>
      </c>
      <c r="G66" s="1"/>
    </row>
    <row r="67" spans="1:7" x14ac:dyDescent="0.55000000000000004">
      <c r="A67">
        <v>66</v>
      </c>
      <c r="B67">
        <v>14</v>
      </c>
      <c r="C67" s="1" t="s">
        <v>27</v>
      </c>
      <c r="D67" s="1" t="s">
        <v>263</v>
      </c>
      <c r="E67" s="1">
        <v>100</v>
      </c>
      <c r="F67" s="1" t="s">
        <v>40</v>
      </c>
    </row>
    <row r="68" spans="1:7" x14ac:dyDescent="0.55000000000000004">
      <c r="A68">
        <v>67</v>
      </c>
      <c r="B68">
        <v>14</v>
      </c>
      <c r="C68" s="1" t="s">
        <v>27</v>
      </c>
      <c r="D68" s="1" t="s">
        <v>263</v>
      </c>
      <c r="E68" s="1">
        <v>100</v>
      </c>
      <c r="F68" s="1" t="s">
        <v>66</v>
      </c>
      <c r="G68" s="1"/>
    </row>
    <row r="69" spans="1:7" x14ac:dyDescent="0.55000000000000004">
      <c r="A69">
        <v>68</v>
      </c>
      <c r="B69">
        <v>15</v>
      </c>
      <c r="C69" s="1" t="s">
        <v>27</v>
      </c>
      <c r="D69" s="1" t="s">
        <v>314</v>
      </c>
      <c r="E69" s="14">
        <v>50</v>
      </c>
      <c r="F69" s="1" t="s">
        <v>51</v>
      </c>
      <c r="G69" s="1">
        <v>0.8</v>
      </c>
    </row>
    <row r="70" spans="1:7" x14ac:dyDescent="0.55000000000000004">
      <c r="A70">
        <v>69</v>
      </c>
      <c r="B70">
        <v>15</v>
      </c>
      <c r="C70" s="1" t="s">
        <v>32</v>
      </c>
      <c r="D70" s="1" t="s">
        <v>314</v>
      </c>
      <c r="E70" s="14">
        <v>0</v>
      </c>
      <c r="F70" s="1" t="s">
        <v>51</v>
      </c>
      <c r="G70">
        <v>1</v>
      </c>
    </row>
    <row r="71" spans="1:7" x14ac:dyDescent="0.55000000000000004">
      <c r="A71">
        <v>70</v>
      </c>
      <c r="B71">
        <v>15</v>
      </c>
      <c r="C71" s="1" t="s">
        <v>27</v>
      </c>
      <c r="D71" s="1" t="s">
        <v>314</v>
      </c>
      <c r="E71" s="14">
        <v>0</v>
      </c>
      <c r="F71" s="1" t="s">
        <v>51</v>
      </c>
      <c r="G71">
        <v>1</v>
      </c>
    </row>
    <row r="72" spans="1:7" x14ac:dyDescent="0.55000000000000004">
      <c r="A72">
        <v>71</v>
      </c>
      <c r="B72">
        <v>15</v>
      </c>
      <c r="C72" s="1" t="s">
        <v>27</v>
      </c>
      <c r="D72" s="1" t="s">
        <v>314</v>
      </c>
      <c r="E72" s="14">
        <v>0</v>
      </c>
      <c r="F72" s="1" t="s">
        <v>51</v>
      </c>
      <c r="G72">
        <v>1</v>
      </c>
    </row>
    <row r="73" spans="1:7" x14ac:dyDescent="0.55000000000000004">
      <c r="A73">
        <v>72</v>
      </c>
      <c r="B73">
        <v>16</v>
      </c>
      <c r="C73" s="1" t="s">
        <v>27</v>
      </c>
      <c r="D73" s="1" t="s">
        <v>314</v>
      </c>
      <c r="E73" s="1">
        <v>100</v>
      </c>
      <c r="F73" s="1" t="s">
        <v>181</v>
      </c>
      <c r="G73" s="1">
        <f>6/9</f>
        <v>0.66666666666666663</v>
      </c>
    </row>
    <row r="74" spans="1:7" x14ac:dyDescent="0.55000000000000004">
      <c r="A74">
        <v>73</v>
      </c>
      <c r="B74">
        <v>16</v>
      </c>
      <c r="C74" s="1" t="s">
        <v>32</v>
      </c>
      <c r="D74" s="1" t="s">
        <v>314</v>
      </c>
      <c r="E74" s="1">
        <v>100</v>
      </c>
      <c r="F74" s="1" t="s">
        <v>181</v>
      </c>
      <c r="G74" s="1">
        <f>6/9</f>
        <v>0.66666666666666663</v>
      </c>
    </row>
    <row r="75" spans="1:7" x14ac:dyDescent="0.55000000000000004">
      <c r="A75">
        <v>74</v>
      </c>
      <c r="B75">
        <v>16</v>
      </c>
      <c r="C75" s="1" t="s">
        <v>27</v>
      </c>
      <c r="D75" s="1" t="s">
        <v>314</v>
      </c>
      <c r="E75" s="1">
        <v>100</v>
      </c>
      <c r="F75" s="1" t="s">
        <v>181</v>
      </c>
      <c r="G75" s="1">
        <f>6/9</f>
        <v>0.66666666666666663</v>
      </c>
    </row>
    <row r="76" spans="1:7" x14ac:dyDescent="0.55000000000000004">
      <c r="A76">
        <v>75</v>
      </c>
      <c r="B76">
        <v>16</v>
      </c>
      <c r="C76" s="1" t="s">
        <v>27</v>
      </c>
      <c r="D76" s="1" t="s">
        <v>314</v>
      </c>
      <c r="E76" s="1">
        <v>100</v>
      </c>
      <c r="F76" s="1" t="s">
        <v>66</v>
      </c>
    </row>
    <row r="77" spans="1:7" x14ac:dyDescent="0.55000000000000004">
      <c r="A77">
        <v>76</v>
      </c>
      <c r="B77">
        <v>17</v>
      </c>
      <c r="C77" s="1" t="s">
        <v>32</v>
      </c>
      <c r="D77" s="1" t="s">
        <v>314</v>
      </c>
      <c r="E77" s="1">
        <v>50</v>
      </c>
      <c r="F77" s="1" t="s">
        <v>51</v>
      </c>
      <c r="G77" s="1">
        <v>0.8</v>
      </c>
    </row>
    <row r="78" spans="1:7" x14ac:dyDescent="0.55000000000000004">
      <c r="A78">
        <v>77</v>
      </c>
      <c r="B78">
        <v>17</v>
      </c>
      <c r="C78" s="1" t="s">
        <v>32</v>
      </c>
      <c r="D78" s="1" t="s">
        <v>314</v>
      </c>
      <c r="E78" s="1">
        <v>50</v>
      </c>
      <c r="F78" s="1" t="s">
        <v>51</v>
      </c>
      <c r="G78" s="1">
        <v>0.8</v>
      </c>
    </row>
    <row r="79" spans="1:7" x14ac:dyDescent="0.55000000000000004">
      <c r="A79">
        <v>78</v>
      </c>
      <c r="B79">
        <v>17</v>
      </c>
      <c r="C79" s="1" t="s">
        <v>32</v>
      </c>
      <c r="D79" s="1" t="s">
        <v>314</v>
      </c>
      <c r="E79" s="1">
        <v>50</v>
      </c>
      <c r="F79" s="1" t="s">
        <v>51</v>
      </c>
      <c r="G79" s="1">
        <v>0.8</v>
      </c>
    </row>
    <row r="80" spans="1:7" x14ac:dyDescent="0.55000000000000004">
      <c r="A80">
        <v>79</v>
      </c>
      <c r="B80">
        <v>17</v>
      </c>
      <c r="C80" s="1" t="s">
        <v>32</v>
      </c>
      <c r="D80" s="1" t="s">
        <v>314</v>
      </c>
      <c r="E80" s="1">
        <v>50</v>
      </c>
      <c r="F80" s="1" t="s">
        <v>66</v>
      </c>
    </row>
    <row r="81" spans="1:7" x14ac:dyDescent="0.55000000000000004">
      <c r="A81">
        <v>80</v>
      </c>
      <c r="B81">
        <v>17</v>
      </c>
      <c r="C81" s="1" t="s">
        <v>27</v>
      </c>
      <c r="D81" s="1" t="s">
        <v>314</v>
      </c>
      <c r="E81" s="1">
        <v>50</v>
      </c>
      <c r="F81" s="1" t="s">
        <v>66</v>
      </c>
      <c r="G81" s="1"/>
    </row>
    <row r="82" spans="1:7" x14ac:dyDescent="0.55000000000000004">
      <c r="A82">
        <v>81</v>
      </c>
      <c r="B82">
        <v>18</v>
      </c>
      <c r="C82" s="1" t="s">
        <v>27</v>
      </c>
      <c r="D82" s="1" t="s">
        <v>314</v>
      </c>
      <c r="E82" s="1">
        <v>50</v>
      </c>
      <c r="F82" s="1" t="s">
        <v>51</v>
      </c>
      <c r="G82" s="1">
        <v>0.8</v>
      </c>
    </row>
    <row r="83" spans="1:7" x14ac:dyDescent="0.55000000000000004">
      <c r="A83">
        <v>82</v>
      </c>
      <c r="B83">
        <v>18</v>
      </c>
      <c r="C83" s="1" t="s">
        <v>27</v>
      </c>
      <c r="D83" s="1" t="s">
        <v>314</v>
      </c>
      <c r="E83" s="1">
        <v>50</v>
      </c>
      <c r="F83" s="1" t="s">
        <v>51</v>
      </c>
      <c r="G83" s="1">
        <v>0.8</v>
      </c>
    </row>
    <row r="84" spans="1:7" x14ac:dyDescent="0.55000000000000004">
      <c r="A84">
        <v>83</v>
      </c>
      <c r="B84">
        <v>18</v>
      </c>
      <c r="C84" s="1" t="s">
        <v>32</v>
      </c>
      <c r="D84" s="1" t="s">
        <v>314</v>
      </c>
      <c r="E84" s="1">
        <v>50</v>
      </c>
      <c r="F84" s="1" t="s">
        <v>51</v>
      </c>
      <c r="G84" s="1">
        <v>0.8</v>
      </c>
    </row>
    <row r="85" spans="1:7" x14ac:dyDescent="0.55000000000000004">
      <c r="A85">
        <v>84</v>
      </c>
      <c r="B85">
        <v>18</v>
      </c>
      <c r="C85" s="1" t="s">
        <v>32</v>
      </c>
      <c r="D85" s="1" t="s">
        <v>314</v>
      </c>
      <c r="E85" s="1">
        <v>50</v>
      </c>
      <c r="F85" s="1" t="s">
        <v>51</v>
      </c>
      <c r="G85" s="1">
        <v>0.8</v>
      </c>
    </row>
    <row r="86" spans="1:7" x14ac:dyDescent="0.55000000000000004">
      <c r="A86">
        <v>85</v>
      </c>
      <c r="B86">
        <v>18</v>
      </c>
      <c r="C86" s="1" t="s">
        <v>32</v>
      </c>
      <c r="D86" s="1" t="s">
        <v>314</v>
      </c>
      <c r="E86" s="1">
        <v>0</v>
      </c>
      <c r="F86" s="1" t="s">
        <v>51</v>
      </c>
      <c r="G86">
        <v>1</v>
      </c>
    </row>
    <row r="87" spans="1:7" x14ac:dyDescent="0.55000000000000004">
      <c r="A87">
        <v>86</v>
      </c>
      <c r="B87">
        <v>19</v>
      </c>
      <c r="C87" s="1" t="s">
        <v>32</v>
      </c>
      <c r="D87" s="1" t="s">
        <v>263</v>
      </c>
      <c r="E87" s="1">
        <v>0</v>
      </c>
      <c r="F87" s="1" t="s">
        <v>262</v>
      </c>
    </row>
    <row r="88" spans="1:7" x14ac:dyDescent="0.55000000000000004">
      <c r="A88">
        <v>87</v>
      </c>
      <c r="B88">
        <v>19</v>
      </c>
      <c r="C88" s="1" t="s">
        <v>32</v>
      </c>
      <c r="D88" s="1" t="s">
        <v>263</v>
      </c>
      <c r="E88" s="1">
        <v>0</v>
      </c>
      <c r="F88" s="1" t="s">
        <v>37</v>
      </c>
    </row>
    <row r="89" spans="1:7" x14ac:dyDescent="0.55000000000000004">
      <c r="A89">
        <v>88</v>
      </c>
      <c r="B89">
        <v>19</v>
      </c>
      <c r="C89" s="1" t="s">
        <v>27</v>
      </c>
      <c r="D89" s="1" t="s">
        <v>263</v>
      </c>
      <c r="E89" s="1">
        <v>0</v>
      </c>
      <c r="F89" s="1" t="s">
        <v>262</v>
      </c>
    </row>
    <row r="90" spans="1:7" x14ac:dyDescent="0.55000000000000004">
      <c r="A90">
        <v>89</v>
      </c>
      <c r="B90">
        <v>19</v>
      </c>
      <c r="C90" s="1" t="s">
        <v>32</v>
      </c>
      <c r="D90" s="1" t="s">
        <v>263</v>
      </c>
      <c r="E90" s="1">
        <v>0</v>
      </c>
      <c r="F90" s="1" t="s">
        <v>262</v>
      </c>
    </row>
    <row r="91" spans="1:7" x14ac:dyDescent="0.55000000000000004">
      <c r="A91">
        <v>90</v>
      </c>
      <c r="B91">
        <v>19</v>
      </c>
      <c r="C91" s="1" t="s">
        <v>27</v>
      </c>
      <c r="D91" s="1" t="s">
        <v>263</v>
      </c>
      <c r="E91" s="1">
        <v>0</v>
      </c>
      <c r="F91" s="1" t="s">
        <v>37</v>
      </c>
    </row>
    <row r="92" spans="1:7" x14ac:dyDescent="0.55000000000000004">
      <c r="A92">
        <v>91</v>
      </c>
      <c r="B92">
        <v>20</v>
      </c>
      <c r="C92" s="1" t="s">
        <v>32</v>
      </c>
      <c r="D92" s="1" t="s">
        <v>263</v>
      </c>
      <c r="E92" s="1">
        <v>0</v>
      </c>
      <c r="F92" s="1" t="s">
        <v>339</v>
      </c>
    </row>
    <row r="93" spans="1:7" x14ac:dyDescent="0.55000000000000004">
      <c r="A93">
        <v>92</v>
      </c>
      <c r="B93">
        <v>20</v>
      </c>
      <c r="C93" s="1" t="s">
        <v>32</v>
      </c>
      <c r="D93" s="1" t="s">
        <v>263</v>
      </c>
      <c r="E93" s="1">
        <v>0</v>
      </c>
      <c r="F93" s="1" t="s">
        <v>371</v>
      </c>
    </row>
    <row r="94" spans="1:7" x14ac:dyDescent="0.55000000000000004">
      <c r="A94">
        <v>93</v>
      </c>
      <c r="B94">
        <v>20</v>
      </c>
      <c r="C94" s="1" t="s">
        <v>32</v>
      </c>
      <c r="D94" s="1" t="s">
        <v>263</v>
      </c>
      <c r="E94" s="1">
        <v>0</v>
      </c>
      <c r="F94" s="1" t="s">
        <v>66</v>
      </c>
    </row>
    <row r="95" spans="1:7" x14ac:dyDescent="0.55000000000000004">
      <c r="A95">
        <v>94</v>
      </c>
      <c r="B95">
        <v>20</v>
      </c>
      <c r="C95" s="1" t="s">
        <v>27</v>
      </c>
      <c r="D95" s="1" t="s">
        <v>263</v>
      </c>
      <c r="E95" s="1">
        <v>0</v>
      </c>
      <c r="F95" s="1" t="s">
        <v>66</v>
      </c>
    </row>
    <row r="96" spans="1:7" x14ac:dyDescent="0.55000000000000004">
      <c r="A96">
        <v>95</v>
      </c>
      <c r="B96">
        <v>21</v>
      </c>
      <c r="C96" s="1" t="s">
        <v>32</v>
      </c>
      <c r="D96" s="1" t="s">
        <v>263</v>
      </c>
      <c r="E96" s="1">
        <v>0</v>
      </c>
      <c r="F96" s="1" t="s">
        <v>51</v>
      </c>
      <c r="G96">
        <f>3/19</f>
        <v>0.15789473684210525</v>
      </c>
    </row>
    <row r="97" spans="1:7" x14ac:dyDescent="0.55000000000000004">
      <c r="A97">
        <v>96</v>
      </c>
      <c r="B97">
        <v>21</v>
      </c>
      <c r="C97" s="1" t="s">
        <v>32</v>
      </c>
      <c r="D97" s="1" t="s">
        <v>263</v>
      </c>
      <c r="E97" s="1">
        <v>0</v>
      </c>
      <c r="F97" s="1" t="s">
        <v>91</v>
      </c>
    </row>
    <row r="98" spans="1:7" x14ac:dyDescent="0.55000000000000004">
      <c r="A98">
        <v>97</v>
      </c>
      <c r="B98">
        <v>21</v>
      </c>
      <c r="C98" s="1" t="s">
        <v>32</v>
      </c>
      <c r="D98" s="1" t="s">
        <v>263</v>
      </c>
      <c r="E98" s="1">
        <v>0</v>
      </c>
      <c r="F98" s="1" t="s">
        <v>51</v>
      </c>
      <c r="G98">
        <f>3/19</f>
        <v>0.15789473684210525</v>
      </c>
    </row>
    <row r="99" spans="1:7" x14ac:dyDescent="0.55000000000000004">
      <c r="A99">
        <v>98</v>
      </c>
      <c r="B99">
        <v>21</v>
      </c>
      <c r="C99" s="1" t="s">
        <v>27</v>
      </c>
      <c r="D99" s="1" t="s">
        <v>263</v>
      </c>
      <c r="E99" s="1">
        <v>0</v>
      </c>
      <c r="F99" s="1" t="s">
        <v>91</v>
      </c>
    </row>
    <row r="100" spans="1:7" x14ac:dyDescent="0.55000000000000004">
      <c r="A100">
        <v>99</v>
      </c>
      <c r="B100">
        <v>21</v>
      </c>
      <c r="C100" s="1" t="s">
        <v>27</v>
      </c>
      <c r="D100" s="1" t="s">
        <v>263</v>
      </c>
      <c r="E100" s="1">
        <v>0</v>
      </c>
      <c r="F100" s="1" t="s">
        <v>91</v>
      </c>
    </row>
    <row r="101" spans="1:7" x14ac:dyDescent="0.55000000000000004">
      <c r="A101">
        <v>100</v>
      </c>
      <c r="B101">
        <v>22</v>
      </c>
      <c r="C101" s="1" t="s">
        <v>32</v>
      </c>
      <c r="D101" s="1" t="s">
        <v>263</v>
      </c>
      <c r="E101" s="1">
        <v>0</v>
      </c>
      <c r="F101" s="1" t="s">
        <v>262</v>
      </c>
    </row>
    <row r="102" spans="1:7" x14ac:dyDescent="0.55000000000000004">
      <c r="A102">
        <v>101</v>
      </c>
      <c r="B102">
        <v>22</v>
      </c>
      <c r="C102" s="1" t="s">
        <v>32</v>
      </c>
      <c r="D102" s="1" t="s">
        <v>263</v>
      </c>
      <c r="E102" s="1">
        <v>0</v>
      </c>
      <c r="F102" s="1" t="s">
        <v>371</v>
      </c>
    </row>
    <row r="103" spans="1:7" x14ac:dyDescent="0.55000000000000004">
      <c r="A103">
        <v>102</v>
      </c>
      <c r="B103">
        <v>22</v>
      </c>
      <c r="C103" s="1" t="s">
        <v>27</v>
      </c>
      <c r="D103" s="1" t="s">
        <v>263</v>
      </c>
      <c r="E103" s="1">
        <v>0</v>
      </c>
      <c r="F103" s="1" t="s">
        <v>262</v>
      </c>
    </row>
    <row r="104" spans="1:7" x14ac:dyDescent="0.55000000000000004">
      <c r="A104">
        <v>103</v>
      </c>
      <c r="B104">
        <v>22</v>
      </c>
      <c r="C104" s="1" t="s">
        <v>27</v>
      </c>
      <c r="D104" s="1" t="s">
        <v>263</v>
      </c>
      <c r="E104" s="1">
        <v>0</v>
      </c>
      <c r="F104" s="1" t="s">
        <v>51</v>
      </c>
      <c r="G104">
        <f>3/19</f>
        <v>0.15789473684210525</v>
      </c>
    </row>
    <row r="105" spans="1:7" x14ac:dyDescent="0.55000000000000004">
      <c r="A105">
        <v>104</v>
      </c>
      <c r="B105">
        <v>22</v>
      </c>
      <c r="C105" s="1" t="s">
        <v>32</v>
      </c>
      <c r="D105" s="1" t="s">
        <v>263</v>
      </c>
      <c r="E105" s="1">
        <v>0</v>
      </c>
      <c r="F105" s="1" t="s">
        <v>262</v>
      </c>
    </row>
    <row r="106" spans="1:7" x14ac:dyDescent="0.55000000000000004">
      <c r="A106">
        <v>105</v>
      </c>
      <c r="B106">
        <v>23</v>
      </c>
      <c r="C106" s="1" t="s">
        <v>32</v>
      </c>
      <c r="D106" s="1" t="s">
        <v>314</v>
      </c>
      <c r="E106" s="1">
        <v>100</v>
      </c>
      <c r="F106" s="1" t="s">
        <v>51</v>
      </c>
      <c r="G106" s="1">
        <f>6/9</f>
        <v>0.66666666666666663</v>
      </c>
    </row>
    <row r="107" spans="1:7" x14ac:dyDescent="0.55000000000000004">
      <c r="A107">
        <v>106</v>
      </c>
      <c r="B107">
        <v>23</v>
      </c>
      <c r="C107" s="1" t="s">
        <v>32</v>
      </c>
      <c r="D107" s="1" t="s">
        <v>314</v>
      </c>
      <c r="E107" s="1">
        <v>100</v>
      </c>
      <c r="F107" s="1" t="s">
        <v>51</v>
      </c>
      <c r="G107" s="1">
        <f>6/9</f>
        <v>0.66666666666666663</v>
      </c>
    </row>
    <row r="108" spans="1:7" x14ac:dyDescent="0.55000000000000004">
      <c r="A108">
        <v>107</v>
      </c>
      <c r="B108">
        <v>23</v>
      </c>
      <c r="C108" s="1" t="s">
        <v>32</v>
      </c>
      <c r="D108" s="1" t="s">
        <v>314</v>
      </c>
      <c r="E108" s="1">
        <v>100</v>
      </c>
      <c r="F108" s="1" t="s">
        <v>51</v>
      </c>
      <c r="G108" s="1">
        <f>6/9</f>
        <v>0.66666666666666663</v>
      </c>
    </row>
    <row r="109" spans="1:7" x14ac:dyDescent="0.55000000000000004">
      <c r="A109">
        <v>108</v>
      </c>
      <c r="B109">
        <v>23</v>
      </c>
      <c r="C109" s="1" t="s">
        <v>32</v>
      </c>
      <c r="D109" s="1" t="s">
        <v>314</v>
      </c>
      <c r="E109" s="1">
        <v>100</v>
      </c>
      <c r="F109" s="1" t="s">
        <v>91</v>
      </c>
    </row>
    <row r="110" spans="1:7" x14ac:dyDescent="0.55000000000000004">
      <c r="A110">
        <v>109</v>
      </c>
      <c r="B110">
        <v>23</v>
      </c>
      <c r="C110" s="1" t="s">
        <v>32</v>
      </c>
      <c r="D110" s="1" t="s">
        <v>314</v>
      </c>
      <c r="E110" s="1">
        <v>100</v>
      </c>
      <c r="F110" s="1" t="s">
        <v>262</v>
      </c>
    </row>
  </sheetData>
  <sortState ref="A2:G110">
    <sortCondition ref="A2:A110"/>
  </sortState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4D5E-36A6-47E2-BB3F-B46C318D28A4}">
  <dimension ref="A1:R212"/>
  <sheetViews>
    <sheetView topLeftCell="A208" zoomScale="70" zoomScaleNormal="70" workbookViewId="0">
      <selection activeCell="P6" sqref="P6"/>
    </sheetView>
  </sheetViews>
  <sheetFormatPr defaultRowHeight="14.4" x14ac:dyDescent="0.55000000000000004"/>
  <cols>
    <col min="2" max="2" width="15.1015625" customWidth="1"/>
    <col min="3" max="3" width="12.578125" customWidth="1"/>
    <col min="5" max="5" width="10.68359375" customWidth="1"/>
  </cols>
  <sheetData>
    <row r="1" spans="1:16" x14ac:dyDescent="0.55000000000000004">
      <c r="A1" s="1" t="s">
        <v>373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x14ac:dyDescent="0.55000000000000004">
      <c r="A2" s="1" t="s">
        <v>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x14ac:dyDescent="0.5500000000000000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6" x14ac:dyDescent="0.55000000000000004">
      <c r="A4" s="2">
        <v>43326</v>
      </c>
      <c r="B4" s="1" t="s">
        <v>374</v>
      </c>
      <c r="C4" s="1" t="s">
        <v>188</v>
      </c>
      <c r="D4" s="1" t="s">
        <v>4</v>
      </c>
      <c r="E4" s="1" t="s">
        <v>12</v>
      </c>
      <c r="F4" s="1"/>
      <c r="G4" s="1" t="s">
        <v>13</v>
      </c>
      <c r="H4" s="1" t="s">
        <v>14</v>
      </c>
      <c r="I4" s="1"/>
      <c r="J4" s="1" t="s">
        <v>15</v>
      </c>
      <c r="K4" s="1"/>
      <c r="L4" s="1" t="s">
        <v>16</v>
      </c>
      <c r="M4" s="1"/>
      <c r="N4" s="1"/>
    </row>
    <row r="5" spans="1:16" x14ac:dyDescent="0.55000000000000004">
      <c r="A5" t="s">
        <v>375</v>
      </c>
      <c r="P5" t="s">
        <v>378</v>
      </c>
    </row>
    <row r="6" spans="1:16" x14ac:dyDescent="0.55000000000000004">
      <c r="B6" t="s">
        <v>74</v>
      </c>
      <c r="C6" t="s">
        <v>263</v>
      </c>
      <c r="E6" t="s">
        <v>29</v>
      </c>
      <c r="G6">
        <v>100</v>
      </c>
      <c r="H6">
        <v>100</v>
      </c>
      <c r="J6">
        <v>0</v>
      </c>
      <c r="L6" t="s">
        <v>376</v>
      </c>
    </row>
    <row r="7" spans="1:16" x14ac:dyDescent="0.55000000000000004">
      <c r="B7" t="s">
        <v>74</v>
      </c>
      <c r="C7" t="s">
        <v>263</v>
      </c>
      <c r="E7" t="s">
        <v>29</v>
      </c>
      <c r="G7">
        <v>100</v>
      </c>
      <c r="H7">
        <v>100</v>
      </c>
      <c r="J7">
        <v>0</v>
      </c>
      <c r="L7" t="s">
        <v>377</v>
      </c>
    </row>
    <row r="8" spans="1:16" x14ac:dyDescent="0.55000000000000004">
      <c r="B8" t="s">
        <v>74</v>
      </c>
      <c r="C8" t="s">
        <v>263</v>
      </c>
      <c r="E8" t="s">
        <v>29</v>
      </c>
      <c r="G8">
        <v>100</v>
      </c>
      <c r="H8">
        <v>100</v>
      </c>
      <c r="J8">
        <v>50</v>
      </c>
      <c r="L8" t="s">
        <v>250</v>
      </c>
    </row>
    <row r="9" spans="1:16" x14ac:dyDescent="0.55000000000000004">
      <c r="B9" t="s">
        <v>74</v>
      </c>
      <c r="C9" t="s">
        <v>263</v>
      </c>
      <c r="E9" t="s">
        <v>29</v>
      </c>
      <c r="G9">
        <v>100</v>
      </c>
      <c r="H9">
        <v>100</v>
      </c>
      <c r="J9">
        <v>100</v>
      </c>
      <c r="L9" t="s">
        <v>379</v>
      </c>
    </row>
    <row r="11" spans="1:16" x14ac:dyDescent="0.55000000000000004">
      <c r="A11" t="s">
        <v>380</v>
      </c>
    </row>
    <row r="12" spans="1:16" x14ac:dyDescent="0.55000000000000004">
      <c r="B12" t="s">
        <v>74</v>
      </c>
      <c r="C12" t="s">
        <v>263</v>
      </c>
      <c r="E12" t="s">
        <v>29</v>
      </c>
      <c r="G12">
        <v>100</v>
      </c>
      <c r="H12">
        <v>100</v>
      </c>
      <c r="J12">
        <v>100</v>
      </c>
      <c r="L12" t="s">
        <v>381</v>
      </c>
    </row>
    <row r="13" spans="1:16" x14ac:dyDescent="0.55000000000000004">
      <c r="B13" t="s">
        <v>74</v>
      </c>
      <c r="C13" t="s">
        <v>263</v>
      </c>
      <c r="E13" t="s">
        <v>29</v>
      </c>
      <c r="G13">
        <v>100</v>
      </c>
      <c r="H13">
        <v>100</v>
      </c>
      <c r="J13">
        <v>50</v>
      </c>
      <c r="L13" t="s">
        <v>379</v>
      </c>
    </row>
    <row r="14" spans="1:16" x14ac:dyDescent="0.55000000000000004">
      <c r="B14" t="s">
        <v>74</v>
      </c>
      <c r="C14" t="s">
        <v>263</v>
      </c>
      <c r="E14" t="s">
        <v>29</v>
      </c>
      <c r="G14">
        <v>100</v>
      </c>
      <c r="H14">
        <v>100</v>
      </c>
      <c r="J14">
        <v>50</v>
      </c>
      <c r="L14" t="s">
        <v>366</v>
      </c>
    </row>
    <row r="15" spans="1:16" x14ac:dyDescent="0.55000000000000004">
      <c r="B15" t="s">
        <v>74</v>
      </c>
      <c r="C15" t="s">
        <v>263</v>
      </c>
      <c r="E15" t="s">
        <v>29</v>
      </c>
      <c r="G15">
        <v>100</v>
      </c>
      <c r="H15">
        <v>100</v>
      </c>
      <c r="J15">
        <v>50</v>
      </c>
      <c r="L15" t="s">
        <v>377</v>
      </c>
    </row>
    <row r="16" spans="1:16" x14ac:dyDescent="0.55000000000000004">
      <c r="B16" t="s">
        <v>74</v>
      </c>
      <c r="C16" t="s">
        <v>263</v>
      </c>
      <c r="E16" t="s">
        <v>29</v>
      </c>
      <c r="G16">
        <v>100</v>
      </c>
      <c r="H16">
        <v>100</v>
      </c>
      <c r="J16">
        <v>50</v>
      </c>
      <c r="L16" t="s">
        <v>382</v>
      </c>
    </row>
    <row r="18" spans="1:14" x14ac:dyDescent="0.55000000000000004">
      <c r="A18" t="s">
        <v>383</v>
      </c>
      <c r="B18" t="s">
        <v>51</v>
      </c>
    </row>
    <row r="19" spans="1:14" x14ac:dyDescent="0.55000000000000004">
      <c r="B19" t="s">
        <v>74</v>
      </c>
      <c r="D19" t="s">
        <v>314</v>
      </c>
      <c r="E19" t="s">
        <v>29</v>
      </c>
      <c r="G19">
        <v>100</v>
      </c>
      <c r="H19">
        <v>100</v>
      </c>
      <c r="J19">
        <v>50</v>
      </c>
      <c r="L19" t="s">
        <v>384</v>
      </c>
      <c r="N19" t="s">
        <v>36</v>
      </c>
    </row>
    <row r="20" spans="1:14" x14ac:dyDescent="0.55000000000000004">
      <c r="B20" t="s">
        <v>74</v>
      </c>
      <c r="D20" t="s">
        <v>314</v>
      </c>
      <c r="E20" t="s">
        <v>29</v>
      </c>
      <c r="G20">
        <v>100</v>
      </c>
      <c r="H20">
        <v>100</v>
      </c>
      <c r="J20">
        <v>0</v>
      </c>
      <c r="L20" t="s">
        <v>385</v>
      </c>
      <c r="N20" t="s">
        <v>36</v>
      </c>
    </row>
    <row r="21" spans="1:14" x14ac:dyDescent="0.55000000000000004">
      <c r="B21" t="s">
        <v>74</v>
      </c>
      <c r="D21" t="s">
        <v>314</v>
      </c>
      <c r="E21" t="s">
        <v>29</v>
      </c>
      <c r="G21">
        <v>100</v>
      </c>
      <c r="H21">
        <v>100</v>
      </c>
      <c r="J21">
        <v>0</v>
      </c>
      <c r="L21" t="s">
        <v>386</v>
      </c>
      <c r="N21" t="s">
        <v>387</v>
      </c>
    </row>
    <row r="22" spans="1:14" x14ac:dyDescent="0.55000000000000004">
      <c r="B22" t="s">
        <v>74</v>
      </c>
      <c r="D22" t="s">
        <v>314</v>
      </c>
      <c r="E22" t="s">
        <v>29</v>
      </c>
      <c r="G22">
        <v>100</v>
      </c>
      <c r="H22">
        <v>100</v>
      </c>
      <c r="J22">
        <v>0</v>
      </c>
      <c r="L22" t="s">
        <v>388</v>
      </c>
      <c r="N22" t="s">
        <v>36</v>
      </c>
    </row>
    <row r="23" spans="1:14" x14ac:dyDescent="0.55000000000000004">
      <c r="B23" t="s">
        <v>74</v>
      </c>
      <c r="D23" t="s">
        <v>314</v>
      </c>
      <c r="E23" t="s">
        <v>29</v>
      </c>
      <c r="G23">
        <v>100</v>
      </c>
      <c r="H23">
        <v>100</v>
      </c>
      <c r="J23">
        <v>50</v>
      </c>
      <c r="L23" t="s">
        <v>389</v>
      </c>
      <c r="N23" t="s">
        <v>390</v>
      </c>
    </row>
    <row r="25" spans="1:14" x14ac:dyDescent="0.55000000000000004">
      <c r="A25" t="s">
        <v>44</v>
      </c>
      <c r="B25" t="s">
        <v>51</v>
      </c>
    </row>
    <row r="26" spans="1:14" x14ac:dyDescent="0.55000000000000004">
      <c r="B26" t="s">
        <v>74</v>
      </c>
      <c r="D26" t="s">
        <v>314</v>
      </c>
      <c r="E26" t="s">
        <v>29</v>
      </c>
      <c r="G26">
        <v>100</v>
      </c>
      <c r="H26">
        <v>100</v>
      </c>
      <c r="J26">
        <v>0</v>
      </c>
      <c r="L26" t="s">
        <v>391</v>
      </c>
      <c r="N26" t="s">
        <v>392</v>
      </c>
    </row>
    <row r="27" spans="1:14" x14ac:dyDescent="0.55000000000000004">
      <c r="B27" t="s">
        <v>74</v>
      </c>
      <c r="D27" t="s">
        <v>314</v>
      </c>
      <c r="E27" t="s">
        <v>29</v>
      </c>
      <c r="G27">
        <v>100</v>
      </c>
      <c r="H27">
        <v>100</v>
      </c>
      <c r="J27">
        <v>100</v>
      </c>
      <c r="L27" t="s">
        <v>66</v>
      </c>
    </row>
    <row r="28" spans="1:14" x14ac:dyDescent="0.55000000000000004">
      <c r="B28" t="s">
        <v>74</v>
      </c>
      <c r="D28" t="s">
        <v>314</v>
      </c>
      <c r="E28" t="s">
        <v>29</v>
      </c>
      <c r="G28">
        <v>100</v>
      </c>
      <c r="H28">
        <v>100</v>
      </c>
      <c r="J28">
        <v>100</v>
      </c>
      <c r="L28" t="s">
        <v>66</v>
      </c>
    </row>
    <row r="29" spans="1:14" x14ac:dyDescent="0.55000000000000004">
      <c r="B29" t="s">
        <v>74</v>
      </c>
      <c r="D29" t="s">
        <v>314</v>
      </c>
      <c r="E29" t="s">
        <v>29</v>
      </c>
      <c r="G29">
        <v>100</v>
      </c>
      <c r="H29">
        <v>100</v>
      </c>
      <c r="J29">
        <v>50</v>
      </c>
      <c r="L29" t="s">
        <v>393</v>
      </c>
      <c r="N29" t="s">
        <v>111</v>
      </c>
    </row>
    <row r="30" spans="1:14" x14ac:dyDescent="0.55000000000000004">
      <c r="B30" t="s">
        <v>74</v>
      </c>
      <c r="D30" t="s">
        <v>314</v>
      </c>
      <c r="E30" t="s">
        <v>29</v>
      </c>
      <c r="G30">
        <v>100</v>
      </c>
      <c r="H30">
        <v>100</v>
      </c>
      <c r="J30">
        <v>50</v>
      </c>
      <c r="L30" t="s">
        <v>66</v>
      </c>
    </row>
    <row r="32" spans="1:14" x14ac:dyDescent="0.55000000000000004">
      <c r="A32" t="s">
        <v>48</v>
      </c>
      <c r="B32" t="s">
        <v>262</v>
      </c>
    </row>
    <row r="33" spans="1:15" x14ac:dyDescent="0.55000000000000004">
      <c r="B33" t="s">
        <v>74</v>
      </c>
      <c r="D33" t="s">
        <v>314</v>
      </c>
      <c r="E33" t="s">
        <v>29</v>
      </c>
      <c r="G33">
        <v>100</v>
      </c>
      <c r="H33">
        <v>100</v>
      </c>
      <c r="J33">
        <v>0</v>
      </c>
      <c r="L33" t="s">
        <v>394</v>
      </c>
      <c r="N33" t="s">
        <v>36</v>
      </c>
    </row>
    <row r="34" spans="1:15" x14ac:dyDescent="0.55000000000000004">
      <c r="B34" t="s">
        <v>74</v>
      </c>
      <c r="D34" t="s">
        <v>314</v>
      </c>
      <c r="E34" t="s">
        <v>29</v>
      </c>
      <c r="G34">
        <v>100</v>
      </c>
      <c r="H34">
        <v>100</v>
      </c>
      <c r="J34">
        <v>100</v>
      </c>
      <c r="L34" t="s">
        <v>395</v>
      </c>
      <c r="N34" t="s">
        <v>36</v>
      </c>
    </row>
    <row r="35" spans="1:15" x14ac:dyDescent="0.55000000000000004">
      <c r="B35" t="s">
        <v>74</v>
      </c>
      <c r="D35" t="s">
        <v>314</v>
      </c>
      <c r="E35" t="s">
        <v>29</v>
      </c>
      <c r="G35">
        <v>100</v>
      </c>
      <c r="H35">
        <v>100</v>
      </c>
      <c r="J35">
        <v>100</v>
      </c>
      <c r="L35" t="s">
        <v>396</v>
      </c>
      <c r="N35" t="s">
        <v>397</v>
      </c>
    </row>
    <row r="36" spans="1:15" x14ac:dyDescent="0.55000000000000004">
      <c r="B36" t="s">
        <v>74</v>
      </c>
      <c r="D36" t="s">
        <v>314</v>
      </c>
      <c r="E36" t="s">
        <v>29</v>
      </c>
      <c r="G36">
        <v>100</v>
      </c>
      <c r="H36">
        <v>100</v>
      </c>
      <c r="J36">
        <v>100</v>
      </c>
      <c r="L36" t="s">
        <v>398</v>
      </c>
      <c r="N36" t="s">
        <v>36</v>
      </c>
    </row>
    <row r="38" spans="1:15" x14ac:dyDescent="0.55000000000000004">
      <c r="A38" s="23">
        <v>43328</v>
      </c>
    </row>
    <row r="39" spans="1:15" x14ac:dyDescent="0.55000000000000004">
      <c r="A39" t="s">
        <v>54</v>
      </c>
      <c r="B39" t="s">
        <v>262</v>
      </c>
    </row>
    <row r="40" spans="1:15" x14ac:dyDescent="0.55000000000000004">
      <c r="B40" t="s">
        <v>74</v>
      </c>
      <c r="D40" t="s">
        <v>314</v>
      </c>
      <c r="E40" t="s">
        <v>29</v>
      </c>
      <c r="G40">
        <v>100</v>
      </c>
      <c r="H40">
        <v>100</v>
      </c>
      <c r="J40" t="s">
        <v>401</v>
      </c>
      <c r="L40" t="s">
        <v>399</v>
      </c>
    </row>
    <row r="41" spans="1:15" x14ac:dyDescent="0.55000000000000004">
      <c r="B41" t="s">
        <v>74</v>
      </c>
      <c r="D41" t="s">
        <v>314</v>
      </c>
      <c r="E41" t="s">
        <v>29</v>
      </c>
      <c r="G41">
        <v>100</v>
      </c>
      <c r="H41">
        <v>100</v>
      </c>
      <c r="J41">
        <v>0</v>
      </c>
      <c r="L41" t="s">
        <v>400</v>
      </c>
    </row>
    <row r="42" spans="1:15" x14ac:dyDescent="0.55000000000000004">
      <c r="B42" t="s">
        <v>74</v>
      </c>
      <c r="D42" t="s">
        <v>314</v>
      </c>
      <c r="E42" t="s">
        <v>29</v>
      </c>
      <c r="G42">
        <v>100</v>
      </c>
      <c r="H42">
        <v>100</v>
      </c>
      <c r="J42">
        <v>0</v>
      </c>
      <c r="L42" t="s">
        <v>402</v>
      </c>
    </row>
    <row r="43" spans="1:15" x14ac:dyDescent="0.55000000000000004">
      <c r="B43" t="s">
        <v>74</v>
      </c>
      <c r="D43" t="s">
        <v>314</v>
      </c>
      <c r="E43" t="s">
        <v>29</v>
      </c>
      <c r="G43">
        <v>100</v>
      </c>
      <c r="H43">
        <v>100</v>
      </c>
      <c r="J43">
        <v>100</v>
      </c>
      <c r="L43" t="s">
        <v>66</v>
      </c>
      <c r="O43" t="s">
        <v>405</v>
      </c>
    </row>
    <row r="44" spans="1:15" x14ac:dyDescent="0.55000000000000004">
      <c r="B44" t="s">
        <v>74</v>
      </c>
      <c r="D44" t="s">
        <v>314</v>
      </c>
      <c r="E44" t="s">
        <v>29</v>
      </c>
      <c r="G44">
        <v>100</v>
      </c>
      <c r="H44">
        <v>100</v>
      </c>
      <c r="J44">
        <v>100</v>
      </c>
      <c r="L44" t="s">
        <v>403</v>
      </c>
      <c r="O44" t="s">
        <v>404</v>
      </c>
    </row>
    <row r="46" spans="1:15" x14ac:dyDescent="0.55000000000000004">
      <c r="A46" t="s">
        <v>406</v>
      </c>
      <c r="B46" t="s">
        <v>51</v>
      </c>
    </row>
    <row r="47" spans="1:15" x14ac:dyDescent="0.55000000000000004">
      <c r="B47" t="s">
        <v>74</v>
      </c>
      <c r="D47" t="s">
        <v>314</v>
      </c>
      <c r="E47" t="s">
        <v>29</v>
      </c>
      <c r="G47">
        <v>100</v>
      </c>
      <c r="H47">
        <v>100</v>
      </c>
      <c r="J47">
        <v>0</v>
      </c>
      <c r="L47" t="s">
        <v>407</v>
      </c>
    </row>
    <row r="48" spans="1:15" x14ac:dyDescent="0.55000000000000004">
      <c r="B48" t="s">
        <v>74</v>
      </c>
      <c r="D48" t="s">
        <v>330</v>
      </c>
      <c r="E48" t="s">
        <v>29</v>
      </c>
      <c r="G48">
        <v>100</v>
      </c>
      <c r="H48">
        <v>100</v>
      </c>
      <c r="J48">
        <v>0</v>
      </c>
      <c r="L48" t="s">
        <v>408</v>
      </c>
    </row>
    <row r="49" spans="1:14" x14ac:dyDescent="0.55000000000000004">
      <c r="B49" t="s">
        <v>74</v>
      </c>
      <c r="D49" t="s">
        <v>314</v>
      </c>
      <c r="E49" t="s">
        <v>29</v>
      </c>
      <c r="G49">
        <v>100</v>
      </c>
      <c r="H49">
        <v>100</v>
      </c>
      <c r="J49">
        <v>50</v>
      </c>
      <c r="L49" t="s">
        <v>409</v>
      </c>
    </row>
    <row r="50" spans="1:14" x14ac:dyDescent="0.55000000000000004">
      <c r="B50" t="s">
        <v>74</v>
      </c>
      <c r="D50" t="s">
        <v>314</v>
      </c>
      <c r="E50" t="s">
        <v>29</v>
      </c>
      <c r="G50">
        <v>100</v>
      </c>
      <c r="H50">
        <v>100</v>
      </c>
      <c r="J50">
        <v>50</v>
      </c>
      <c r="L50" t="s">
        <v>410</v>
      </c>
    </row>
    <row r="52" spans="1:14" x14ac:dyDescent="0.55000000000000004">
      <c r="A52" t="s">
        <v>64</v>
      </c>
      <c r="B52" t="s">
        <v>262</v>
      </c>
    </row>
    <row r="53" spans="1:14" x14ac:dyDescent="0.55000000000000004">
      <c r="B53" t="s">
        <v>74</v>
      </c>
      <c r="D53" t="s">
        <v>211</v>
      </c>
      <c r="E53" t="s">
        <v>29</v>
      </c>
      <c r="G53">
        <v>100</v>
      </c>
      <c r="H53">
        <v>100</v>
      </c>
      <c r="J53">
        <v>0</v>
      </c>
      <c r="L53" t="s">
        <v>366</v>
      </c>
    </row>
    <row r="54" spans="1:14" x14ac:dyDescent="0.55000000000000004">
      <c r="B54" t="s">
        <v>74</v>
      </c>
      <c r="D54" t="s">
        <v>211</v>
      </c>
      <c r="E54" t="s">
        <v>29</v>
      </c>
      <c r="G54">
        <v>100</v>
      </c>
      <c r="H54">
        <v>100</v>
      </c>
      <c r="J54">
        <v>0</v>
      </c>
      <c r="L54" t="s">
        <v>411</v>
      </c>
      <c r="N54" t="s">
        <v>412</v>
      </c>
    </row>
    <row r="55" spans="1:14" x14ac:dyDescent="0.55000000000000004">
      <c r="B55" t="s">
        <v>74</v>
      </c>
      <c r="D55" t="s">
        <v>211</v>
      </c>
      <c r="E55" t="s">
        <v>174</v>
      </c>
      <c r="G55">
        <v>100</v>
      </c>
      <c r="H55">
        <v>100</v>
      </c>
      <c r="J55">
        <v>100</v>
      </c>
      <c r="L55" t="s">
        <v>398</v>
      </c>
      <c r="N55" t="s">
        <v>413</v>
      </c>
    </row>
    <row r="56" spans="1:14" x14ac:dyDescent="0.55000000000000004">
      <c r="L56" t="s">
        <v>414</v>
      </c>
    </row>
    <row r="57" spans="1:14" x14ac:dyDescent="0.55000000000000004">
      <c r="A57" s="23">
        <v>43328</v>
      </c>
    </row>
    <row r="58" spans="1:14" x14ac:dyDescent="0.55000000000000004">
      <c r="A58" t="s">
        <v>71</v>
      </c>
      <c r="B58" t="s">
        <v>51</v>
      </c>
    </row>
    <row r="59" spans="1:14" x14ac:dyDescent="0.55000000000000004">
      <c r="B59" t="s">
        <v>74</v>
      </c>
      <c r="C59" t="s">
        <v>3</v>
      </c>
      <c r="E59" t="s">
        <v>29</v>
      </c>
      <c r="G59">
        <v>100</v>
      </c>
      <c r="H59">
        <v>100</v>
      </c>
      <c r="J59">
        <v>0</v>
      </c>
      <c r="L59" t="s">
        <v>415</v>
      </c>
    </row>
    <row r="60" spans="1:14" x14ac:dyDescent="0.55000000000000004">
      <c r="B60" t="s">
        <v>74</v>
      </c>
      <c r="C60" t="s">
        <v>3</v>
      </c>
      <c r="E60" t="s">
        <v>29</v>
      </c>
      <c r="G60">
        <v>100</v>
      </c>
      <c r="H60">
        <v>100</v>
      </c>
      <c r="J60">
        <v>100</v>
      </c>
      <c r="L60" t="s">
        <v>365</v>
      </c>
      <c r="N60" t="s">
        <v>416</v>
      </c>
    </row>
    <row r="61" spans="1:14" x14ac:dyDescent="0.55000000000000004">
      <c r="B61" t="s">
        <v>74</v>
      </c>
      <c r="C61" t="s">
        <v>3</v>
      </c>
      <c r="E61" t="s">
        <v>29</v>
      </c>
      <c r="G61">
        <v>100</v>
      </c>
      <c r="H61">
        <v>100</v>
      </c>
      <c r="J61">
        <v>100</v>
      </c>
      <c r="L61" t="s">
        <v>417</v>
      </c>
    </row>
    <row r="62" spans="1:14" x14ac:dyDescent="0.55000000000000004">
      <c r="B62" t="s">
        <v>74</v>
      </c>
      <c r="C62" t="s">
        <v>3</v>
      </c>
      <c r="E62" t="s">
        <v>29</v>
      </c>
      <c r="G62">
        <v>100</v>
      </c>
      <c r="H62">
        <v>100</v>
      </c>
      <c r="J62">
        <v>100</v>
      </c>
      <c r="L62" t="s">
        <v>417</v>
      </c>
    </row>
    <row r="64" spans="1:14" x14ac:dyDescent="0.55000000000000004">
      <c r="A64" t="s">
        <v>76</v>
      </c>
      <c r="B64" t="s">
        <v>51</v>
      </c>
    </row>
    <row r="65" spans="1:14" x14ac:dyDescent="0.55000000000000004">
      <c r="B65" t="s">
        <v>74</v>
      </c>
      <c r="C65" t="s">
        <v>3</v>
      </c>
      <c r="E65" t="s">
        <v>29</v>
      </c>
      <c r="G65">
        <v>100</v>
      </c>
      <c r="H65">
        <v>100</v>
      </c>
      <c r="J65">
        <v>0</v>
      </c>
      <c r="L65" t="s">
        <v>418</v>
      </c>
    </row>
    <row r="66" spans="1:14" x14ac:dyDescent="0.55000000000000004">
      <c r="B66" t="s">
        <v>74</v>
      </c>
      <c r="C66" t="s">
        <v>3</v>
      </c>
      <c r="E66" t="s">
        <v>29</v>
      </c>
      <c r="G66">
        <v>100</v>
      </c>
      <c r="H66">
        <v>100</v>
      </c>
      <c r="J66">
        <v>0</v>
      </c>
      <c r="L66" t="s">
        <v>419</v>
      </c>
    </row>
    <row r="67" spans="1:14" x14ac:dyDescent="0.55000000000000004">
      <c r="B67" t="s">
        <v>74</v>
      </c>
      <c r="C67" t="s">
        <v>3</v>
      </c>
      <c r="E67" t="s">
        <v>29</v>
      </c>
      <c r="G67">
        <v>100</v>
      </c>
      <c r="H67">
        <v>100</v>
      </c>
      <c r="J67">
        <v>0</v>
      </c>
      <c r="L67" t="s">
        <v>391</v>
      </c>
    </row>
    <row r="68" spans="1:14" x14ac:dyDescent="0.55000000000000004">
      <c r="B68" t="s">
        <v>74</v>
      </c>
      <c r="C68" t="s">
        <v>3</v>
      </c>
      <c r="E68" t="s">
        <v>29</v>
      </c>
      <c r="G68">
        <v>100</v>
      </c>
      <c r="H68">
        <v>100</v>
      </c>
      <c r="J68">
        <v>0</v>
      </c>
      <c r="L68" t="s">
        <v>420</v>
      </c>
      <c r="N68" t="s">
        <v>421</v>
      </c>
    </row>
    <row r="70" spans="1:14" x14ac:dyDescent="0.55000000000000004">
      <c r="A70" t="s">
        <v>80</v>
      </c>
      <c r="B70" t="s">
        <v>51</v>
      </c>
    </row>
    <row r="71" spans="1:14" x14ac:dyDescent="0.55000000000000004">
      <c r="B71" t="s">
        <v>74</v>
      </c>
      <c r="C71" t="s">
        <v>3</v>
      </c>
      <c r="E71" t="s">
        <v>29</v>
      </c>
      <c r="G71">
        <v>100</v>
      </c>
      <c r="H71">
        <v>100</v>
      </c>
      <c r="J71">
        <v>0</v>
      </c>
      <c r="L71" t="s">
        <v>422</v>
      </c>
    </row>
    <row r="72" spans="1:14" x14ac:dyDescent="0.55000000000000004">
      <c r="B72" t="s">
        <v>74</v>
      </c>
      <c r="C72" t="s">
        <v>3</v>
      </c>
      <c r="E72" t="s">
        <v>29</v>
      </c>
      <c r="G72">
        <v>100</v>
      </c>
      <c r="H72">
        <v>100</v>
      </c>
      <c r="J72">
        <v>50</v>
      </c>
      <c r="L72" t="s">
        <v>262</v>
      </c>
    </row>
    <row r="73" spans="1:14" x14ac:dyDescent="0.55000000000000004">
      <c r="B73" t="s">
        <v>74</v>
      </c>
      <c r="C73" t="s">
        <v>3</v>
      </c>
      <c r="E73" t="s">
        <v>29</v>
      </c>
      <c r="G73">
        <v>100</v>
      </c>
      <c r="H73">
        <v>100</v>
      </c>
      <c r="J73">
        <v>50</v>
      </c>
      <c r="L73" t="s">
        <v>423</v>
      </c>
    </row>
    <row r="74" spans="1:14" x14ac:dyDescent="0.55000000000000004">
      <c r="B74" t="s">
        <v>74</v>
      </c>
      <c r="C74" t="s">
        <v>3</v>
      </c>
      <c r="E74" t="s">
        <v>29</v>
      </c>
      <c r="G74">
        <v>100</v>
      </c>
      <c r="H74">
        <v>100</v>
      </c>
      <c r="J74">
        <v>50</v>
      </c>
      <c r="L74" t="s">
        <v>424</v>
      </c>
    </row>
    <row r="75" spans="1:14" x14ac:dyDescent="0.55000000000000004">
      <c r="B75" t="s">
        <v>74</v>
      </c>
      <c r="C75" t="s">
        <v>3</v>
      </c>
      <c r="E75" t="s">
        <v>29</v>
      </c>
      <c r="G75">
        <v>100</v>
      </c>
      <c r="H75">
        <v>100</v>
      </c>
      <c r="J75">
        <v>50</v>
      </c>
      <c r="L75" t="s">
        <v>262</v>
      </c>
    </row>
    <row r="77" spans="1:14" x14ac:dyDescent="0.55000000000000004">
      <c r="A77" t="s">
        <v>89</v>
      </c>
      <c r="B77" t="s">
        <v>51</v>
      </c>
    </row>
    <row r="78" spans="1:14" x14ac:dyDescent="0.55000000000000004">
      <c r="B78" t="s">
        <v>74</v>
      </c>
      <c r="C78" t="s">
        <v>3</v>
      </c>
      <c r="E78" t="s">
        <v>29</v>
      </c>
      <c r="G78">
        <v>100</v>
      </c>
      <c r="H78">
        <v>100</v>
      </c>
      <c r="J78">
        <v>50</v>
      </c>
      <c r="L78" t="s">
        <v>425</v>
      </c>
    </row>
    <row r="79" spans="1:14" x14ac:dyDescent="0.55000000000000004">
      <c r="B79" t="s">
        <v>74</v>
      </c>
      <c r="C79" t="s">
        <v>3</v>
      </c>
      <c r="E79" t="s">
        <v>29</v>
      </c>
      <c r="G79">
        <v>100</v>
      </c>
      <c r="H79">
        <v>100</v>
      </c>
      <c r="J79">
        <v>0</v>
      </c>
      <c r="L79" t="s">
        <v>426</v>
      </c>
    </row>
    <row r="80" spans="1:14" x14ac:dyDescent="0.55000000000000004">
      <c r="B80" t="s">
        <v>74</v>
      </c>
      <c r="C80" t="s">
        <v>3</v>
      </c>
      <c r="E80" t="s">
        <v>29</v>
      </c>
      <c r="G80">
        <v>100</v>
      </c>
      <c r="H80">
        <v>100</v>
      </c>
      <c r="J80">
        <v>0</v>
      </c>
      <c r="L80" t="s">
        <v>415</v>
      </c>
    </row>
    <row r="81" spans="1:15" x14ac:dyDescent="0.55000000000000004">
      <c r="B81" t="s">
        <v>74</v>
      </c>
      <c r="C81" t="s">
        <v>3</v>
      </c>
      <c r="E81" t="s">
        <v>29</v>
      </c>
      <c r="G81">
        <v>100</v>
      </c>
      <c r="H81">
        <v>100</v>
      </c>
      <c r="J81">
        <v>0</v>
      </c>
      <c r="L81" t="s">
        <v>262</v>
      </c>
    </row>
    <row r="83" spans="1:15" x14ac:dyDescent="0.55000000000000004">
      <c r="A83" t="s">
        <v>94</v>
      </c>
      <c r="B83" t="s">
        <v>51</v>
      </c>
    </row>
    <row r="84" spans="1:15" x14ac:dyDescent="0.55000000000000004">
      <c r="B84" t="s">
        <v>74</v>
      </c>
      <c r="C84" t="s">
        <v>3</v>
      </c>
      <c r="E84" t="s">
        <v>29</v>
      </c>
      <c r="G84">
        <v>100</v>
      </c>
      <c r="H84">
        <v>100</v>
      </c>
      <c r="J84">
        <v>0</v>
      </c>
      <c r="L84" t="s">
        <v>427</v>
      </c>
      <c r="N84" t="s">
        <v>428</v>
      </c>
    </row>
    <row r="85" spans="1:15" x14ac:dyDescent="0.55000000000000004">
      <c r="B85" t="s">
        <v>74</v>
      </c>
      <c r="C85" t="s">
        <v>3</v>
      </c>
      <c r="E85" t="s">
        <v>29</v>
      </c>
      <c r="G85">
        <v>100</v>
      </c>
      <c r="H85">
        <v>100</v>
      </c>
      <c r="J85">
        <v>0</v>
      </c>
      <c r="L85" t="s">
        <v>429</v>
      </c>
      <c r="N85" t="s">
        <v>430</v>
      </c>
    </row>
    <row r="86" spans="1:15" x14ac:dyDescent="0.55000000000000004">
      <c r="B86" t="s">
        <v>74</v>
      </c>
      <c r="C86" t="s">
        <v>3</v>
      </c>
      <c r="E86" t="s">
        <v>29</v>
      </c>
      <c r="G86">
        <v>100</v>
      </c>
      <c r="H86">
        <v>100</v>
      </c>
      <c r="J86">
        <v>0</v>
      </c>
      <c r="L86" t="s">
        <v>431</v>
      </c>
      <c r="O86" t="s">
        <v>405</v>
      </c>
    </row>
    <row r="88" spans="1:15" x14ac:dyDescent="0.55000000000000004">
      <c r="A88" t="s">
        <v>103</v>
      </c>
      <c r="B88" t="s">
        <v>181</v>
      </c>
    </row>
    <row r="89" spans="1:15" x14ac:dyDescent="0.55000000000000004">
      <c r="B89" t="s">
        <v>74</v>
      </c>
      <c r="C89" t="s">
        <v>3</v>
      </c>
      <c r="E89" t="s">
        <v>29</v>
      </c>
      <c r="G89">
        <v>100</v>
      </c>
      <c r="H89">
        <v>100</v>
      </c>
      <c r="J89">
        <v>0</v>
      </c>
      <c r="L89" t="s">
        <v>432</v>
      </c>
    </row>
    <row r="90" spans="1:15" x14ac:dyDescent="0.55000000000000004">
      <c r="B90" t="s">
        <v>74</v>
      </c>
      <c r="C90" t="s">
        <v>3</v>
      </c>
      <c r="E90" t="s">
        <v>29</v>
      </c>
      <c r="G90">
        <v>100</v>
      </c>
      <c r="H90">
        <v>100</v>
      </c>
      <c r="J90">
        <v>0</v>
      </c>
      <c r="L90" t="s">
        <v>434</v>
      </c>
      <c r="N90" t="s">
        <v>433</v>
      </c>
    </row>
    <row r="91" spans="1:15" x14ac:dyDescent="0.55000000000000004">
      <c r="B91" t="s">
        <v>74</v>
      </c>
      <c r="C91" t="s">
        <v>3</v>
      </c>
      <c r="E91" t="s">
        <v>29</v>
      </c>
      <c r="G91">
        <v>100</v>
      </c>
      <c r="H91">
        <v>100</v>
      </c>
      <c r="J91">
        <v>0</v>
      </c>
      <c r="L91" t="s">
        <v>66</v>
      </c>
    </row>
    <row r="93" spans="1:15" x14ac:dyDescent="0.55000000000000004">
      <c r="A93" t="s">
        <v>108</v>
      </c>
      <c r="B93" t="s">
        <v>262</v>
      </c>
    </row>
    <row r="94" spans="1:15" x14ac:dyDescent="0.55000000000000004">
      <c r="B94" t="s">
        <v>74</v>
      </c>
      <c r="C94" t="s">
        <v>3</v>
      </c>
      <c r="E94" t="s">
        <v>29</v>
      </c>
      <c r="G94">
        <v>100</v>
      </c>
      <c r="H94">
        <v>100</v>
      </c>
      <c r="J94">
        <v>0</v>
      </c>
      <c r="L94" t="s">
        <v>435</v>
      </c>
    </row>
    <row r="95" spans="1:15" x14ac:dyDescent="0.55000000000000004">
      <c r="B95" t="s">
        <v>74</v>
      </c>
      <c r="C95" t="s">
        <v>3</v>
      </c>
      <c r="E95" t="s">
        <v>29</v>
      </c>
      <c r="G95">
        <v>100</v>
      </c>
      <c r="H95">
        <v>100</v>
      </c>
      <c r="J95">
        <v>100</v>
      </c>
      <c r="L95" t="s">
        <v>365</v>
      </c>
    </row>
    <row r="96" spans="1:15" x14ac:dyDescent="0.55000000000000004">
      <c r="B96" t="s">
        <v>74</v>
      </c>
      <c r="C96" t="s">
        <v>3</v>
      </c>
      <c r="E96" t="s">
        <v>29</v>
      </c>
      <c r="G96">
        <v>100</v>
      </c>
      <c r="H96">
        <v>100</v>
      </c>
      <c r="J96">
        <v>100</v>
      </c>
      <c r="L96" t="s">
        <v>436</v>
      </c>
    </row>
    <row r="97" spans="1:15" x14ac:dyDescent="0.55000000000000004">
      <c r="B97" t="s">
        <v>74</v>
      </c>
      <c r="C97" t="s">
        <v>3</v>
      </c>
      <c r="E97" t="s">
        <v>29</v>
      </c>
      <c r="G97">
        <v>100</v>
      </c>
      <c r="H97">
        <v>100</v>
      </c>
      <c r="J97">
        <v>100</v>
      </c>
      <c r="L97" t="s">
        <v>437</v>
      </c>
    </row>
    <row r="99" spans="1:15" x14ac:dyDescent="0.55000000000000004">
      <c r="A99" t="s">
        <v>438</v>
      </c>
      <c r="B99" t="s">
        <v>51</v>
      </c>
    </row>
    <row r="100" spans="1:15" x14ac:dyDescent="0.55000000000000004">
      <c r="B100" t="s">
        <v>74</v>
      </c>
      <c r="C100" t="s">
        <v>3</v>
      </c>
      <c r="E100" t="s">
        <v>29</v>
      </c>
      <c r="G100">
        <v>100</v>
      </c>
      <c r="H100">
        <v>100</v>
      </c>
      <c r="J100">
        <v>0</v>
      </c>
      <c r="L100" t="s">
        <v>420</v>
      </c>
    </row>
    <row r="101" spans="1:15" x14ac:dyDescent="0.55000000000000004">
      <c r="B101" t="s">
        <v>74</v>
      </c>
      <c r="C101" t="s">
        <v>3</v>
      </c>
      <c r="E101" t="s">
        <v>29</v>
      </c>
      <c r="G101">
        <v>100</v>
      </c>
      <c r="H101">
        <v>100</v>
      </c>
      <c r="J101">
        <v>100</v>
      </c>
      <c r="L101" t="s">
        <v>439</v>
      </c>
      <c r="O101" t="s">
        <v>440</v>
      </c>
    </row>
    <row r="102" spans="1:15" x14ac:dyDescent="0.55000000000000004">
      <c r="B102" t="s">
        <v>74</v>
      </c>
      <c r="C102" t="s">
        <v>3</v>
      </c>
      <c r="E102" t="s">
        <v>29</v>
      </c>
      <c r="G102">
        <v>100</v>
      </c>
      <c r="H102">
        <v>100</v>
      </c>
      <c r="J102">
        <v>100</v>
      </c>
      <c r="L102" t="s">
        <v>441</v>
      </c>
    </row>
    <row r="103" spans="1:15" x14ac:dyDescent="0.55000000000000004">
      <c r="B103" t="s">
        <v>74</v>
      </c>
      <c r="C103" t="s">
        <v>3</v>
      </c>
      <c r="E103" t="s">
        <v>29</v>
      </c>
      <c r="G103">
        <v>100</v>
      </c>
      <c r="H103">
        <v>100</v>
      </c>
      <c r="J103">
        <v>100</v>
      </c>
      <c r="L103" t="s">
        <v>262</v>
      </c>
    </row>
    <row r="105" spans="1:15" x14ac:dyDescent="0.55000000000000004">
      <c r="A105" t="s">
        <v>116</v>
      </c>
      <c r="B105" t="s">
        <v>51</v>
      </c>
    </row>
    <row r="106" spans="1:15" x14ac:dyDescent="0.55000000000000004">
      <c r="B106" t="s">
        <v>74</v>
      </c>
      <c r="C106" t="s">
        <v>3</v>
      </c>
      <c r="E106" t="s">
        <v>29</v>
      </c>
      <c r="G106">
        <v>100</v>
      </c>
      <c r="H106">
        <v>100</v>
      </c>
      <c r="J106">
        <v>50</v>
      </c>
      <c r="L106" t="s">
        <v>317</v>
      </c>
    </row>
    <row r="107" spans="1:15" x14ac:dyDescent="0.55000000000000004">
      <c r="B107" t="s">
        <v>74</v>
      </c>
      <c r="C107" t="s">
        <v>3</v>
      </c>
      <c r="E107" t="s">
        <v>29</v>
      </c>
      <c r="G107">
        <v>100</v>
      </c>
      <c r="H107">
        <v>100</v>
      </c>
      <c r="J107">
        <v>50</v>
      </c>
      <c r="L107" t="s">
        <v>262</v>
      </c>
    </row>
    <row r="108" spans="1:15" x14ac:dyDescent="0.55000000000000004">
      <c r="B108" t="s">
        <v>74</v>
      </c>
      <c r="C108" t="s">
        <v>3</v>
      </c>
      <c r="E108" t="s">
        <v>29</v>
      </c>
      <c r="G108">
        <v>100</v>
      </c>
      <c r="H108">
        <v>100</v>
      </c>
      <c r="J108">
        <v>50</v>
      </c>
      <c r="L108" t="s">
        <v>66</v>
      </c>
    </row>
    <row r="109" spans="1:15" x14ac:dyDescent="0.55000000000000004">
      <c r="B109" t="s">
        <v>74</v>
      </c>
      <c r="C109" t="s">
        <v>3</v>
      </c>
      <c r="E109" t="s">
        <v>29</v>
      </c>
      <c r="G109">
        <v>100</v>
      </c>
      <c r="H109">
        <v>100</v>
      </c>
      <c r="J109">
        <v>50</v>
      </c>
      <c r="L109" t="s">
        <v>262</v>
      </c>
    </row>
    <row r="111" spans="1:15" x14ac:dyDescent="0.55000000000000004">
      <c r="A111" s="23">
        <v>43334</v>
      </c>
    </row>
    <row r="112" spans="1:15" x14ac:dyDescent="0.55000000000000004">
      <c r="A112" t="s">
        <v>118</v>
      </c>
      <c r="B112" t="s">
        <v>262</v>
      </c>
    </row>
    <row r="113" spans="1:17" x14ac:dyDescent="0.55000000000000004">
      <c r="B113" t="s">
        <v>74</v>
      </c>
      <c r="D113" t="s">
        <v>211</v>
      </c>
      <c r="E113" t="s">
        <v>29</v>
      </c>
      <c r="G113">
        <v>100</v>
      </c>
      <c r="H113">
        <v>100</v>
      </c>
      <c r="J113">
        <v>0</v>
      </c>
      <c r="L113" t="s">
        <v>442</v>
      </c>
    </row>
    <row r="114" spans="1:17" x14ac:dyDescent="0.55000000000000004">
      <c r="B114" t="s">
        <v>74</v>
      </c>
      <c r="D114" t="s">
        <v>211</v>
      </c>
      <c r="E114" t="s">
        <v>29</v>
      </c>
      <c r="G114">
        <v>100</v>
      </c>
      <c r="H114">
        <v>100</v>
      </c>
      <c r="J114">
        <v>0</v>
      </c>
      <c r="L114" t="s">
        <v>443</v>
      </c>
    </row>
    <row r="115" spans="1:17" x14ac:dyDescent="0.55000000000000004">
      <c r="B115" t="s">
        <v>74</v>
      </c>
      <c r="D115" t="s">
        <v>211</v>
      </c>
      <c r="E115" t="s">
        <v>29</v>
      </c>
      <c r="G115">
        <v>100</v>
      </c>
      <c r="H115">
        <v>100</v>
      </c>
      <c r="J115">
        <v>0</v>
      </c>
      <c r="L115" t="s">
        <v>66</v>
      </c>
    </row>
    <row r="116" spans="1:17" x14ac:dyDescent="0.55000000000000004">
      <c r="B116" t="s">
        <v>74</v>
      </c>
      <c r="D116" t="s">
        <v>211</v>
      </c>
      <c r="E116" t="s">
        <v>29</v>
      </c>
      <c r="G116">
        <v>100</v>
      </c>
      <c r="H116">
        <v>100</v>
      </c>
      <c r="J116">
        <v>0</v>
      </c>
      <c r="L116" t="s">
        <v>444</v>
      </c>
    </row>
    <row r="118" spans="1:17" x14ac:dyDescent="0.55000000000000004">
      <c r="A118" t="s">
        <v>126</v>
      </c>
      <c r="B118" t="s">
        <v>51</v>
      </c>
    </row>
    <row r="119" spans="1:17" x14ac:dyDescent="0.55000000000000004">
      <c r="B119" t="s">
        <v>74</v>
      </c>
      <c r="D119" t="s">
        <v>211</v>
      </c>
      <c r="E119" t="s">
        <v>29</v>
      </c>
      <c r="G119">
        <v>100</v>
      </c>
      <c r="H119">
        <v>100</v>
      </c>
      <c r="J119">
        <v>100</v>
      </c>
      <c r="L119" t="s">
        <v>262</v>
      </c>
    </row>
    <row r="120" spans="1:17" x14ac:dyDescent="0.55000000000000004">
      <c r="B120" t="s">
        <v>74</v>
      </c>
      <c r="D120" t="s">
        <v>211</v>
      </c>
      <c r="E120" t="s">
        <v>29</v>
      </c>
      <c r="G120">
        <v>100</v>
      </c>
      <c r="H120">
        <v>100</v>
      </c>
      <c r="J120">
        <v>0</v>
      </c>
      <c r="L120" t="s">
        <v>445</v>
      </c>
      <c r="N120" t="s">
        <v>446</v>
      </c>
    </row>
    <row r="121" spans="1:17" x14ac:dyDescent="0.55000000000000004">
      <c r="B121" t="s">
        <v>74</v>
      </c>
      <c r="D121" t="s">
        <v>211</v>
      </c>
      <c r="E121" t="s">
        <v>29</v>
      </c>
      <c r="G121">
        <v>100</v>
      </c>
      <c r="H121">
        <v>100</v>
      </c>
      <c r="J121">
        <v>100</v>
      </c>
      <c r="L121" t="s">
        <v>66</v>
      </c>
    </row>
    <row r="122" spans="1:17" x14ac:dyDescent="0.55000000000000004">
      <c r="B122" t="s">
        <v>74</v>
      </c>
      <c r="D122" t="s">
        <v>211</v>
      </c>
      <c r="E122" t="s">
        <v>29</v>
      </c>
      <c r="G122">
        <v>100</v>
      </c>
      <c r="H122">
        <v>100</v>
      </c>
      <c r="J122">
        <v>100</v>
      </c>
      <c r="L122" t="s">
        <v>66</v>
      </c>
    </row>
    <row r="124" spans="1:17" x14ac:dyDescent="0.55000000000000004">
      <c r="A124" s="23">
        <v>43336</v>
      </c>
    </row>
    <row r="125" spans="1:17" x14ac:dyDescent="0.55000000000000004">
      <c r="A125" t="s">
        <v>447</v>
      </c>
      <c r="B125" t="s">
        <v>51</v>
      </c>
    </row>
    <row r="126" spans="1:17" x14ac:dyDescent="0.55000000000000004">
      <c r="B126" t="s">
        <v>74</v>
      </c>
      <c r="C126" t="s">
        <v>263</v>
      </c>
      <c r="E126" t="s">
        <v>29</v>
      </c>
      <c r="G126">
        <v>100</v>
      </c>
      <c r="H126">
        <v>100</v>
      </c>
      <c r="J126">
        <v>100</v>
      </c>
      <c r="L126" t="s">
        <v>402</v>
      </c>
    </row>
    <row r="127" spans="1:17" x14ac:dyDescent="0.55000000000000004">
      <c r="B127" t="s">
        <v>74</v>
      </c>
      <c r="C127" t="s">
        <v>263</v>
      </c>
      <c r="E127" t="s">
        <v>29</v>
      </c>
      <c r="G127">
        <v>100</v>
      </c>
      <c r="H127">
        <v>100</v>
      </c>
      <c r="J127">
        <v>100</v>
      </c>
      <c r="L127" t="s">
        <v>366</v>
      </c>
      <c r="N127" t="s">
        <v>448</v>
      </c>
    </row>
    <row r="128" spans="1:17" x14ac:dyDescent="0.55000000000000004">
      <c r="B128" t="s">
        <v>74</v>
      </c>
      <c r="C128" t="s">
        <v>263</v>
      </c>
      <c r="E128" t="s">
        <v>29</v>
      </c>
      <c r="G128">
        <v>100</v>
      </c>
      <c r="H128">
        <v>100</v>
      </c>
      <c r="J128">
        <v>100</v>
      </c>
      <c r="L128" t="s">
        <v>449</v>
      </c>
      <c r="Q128" t="s">
        <v>461</v>
      </c>
    </row>
    <row r="129" spans="1:18" x14ac:dyDescent="0.55000000000000004">
      <c r="B129" t="s">
        <v>74</v>
      </c>
      <c r="C129" t="s">
        <v>263</v>
      </c>
      <c r="E129" t="s">
        <v>29</v>
      </c>
      <c r="G129">
        <v>100</v>
      </c>
      <c r="H129">
        <v>100</v>
      </c>
      <c r="J129">
        <v>100</v>
      </c>
      <c r="L129" t="s">
        <v>450</v>
      </c>
      <c r="Q129" t="s">
        <v>462</v>
      </c>
    </row>
    <row r="131" spans="1:18" x14ac:dyDescent="0.55000000000000004">
      <c r="A131" s="23">
        <v>43337</v>
      </c>
    </row>
    <row r="132" spans="1:18" x14ac:dyDescent="0.55000000000000004">
      <c r="A132" t="s">
        <v>134</v>
      </c>
      <c r="B132" t="s">
        <v>51</v>
      </c>
    </row>
    <row r="133" spans="1:18" x14ac:dyDescent="0.55000000000000004">
      <c r="B133" t="s">
        <v>74</v>
      </c>
      <c r="C133" t="s">
        <v>263</v>
      </c>
      <c r="E133" t="s">
        <v>29</v>
      </c>
      <c r="G133">
        <v>100</v>
      </c>
      <c r="H133">
        <v>100</v>
      </c>
      <c r="J133">
        <v>100</v>
      </c>
      <c r="L133" t="s">
        <v>451</v>
      </c>
    </row>
    <row r="134" spans="1:18" x14ac:dyDescent="0.55000000000000004">
      <c r="B134" t="s">
        <v>74</v>
      </c>
      <c r="C134" t="s">
        <v>263</v>
      </c>
      <c r="E134" t="s">
        <v>29</v>
      </c>
      <c r="G134">
        <v>100</v>
      </c>
      <c r="H134">
        <v>100</v>
      </c>
      <c r="J134">
        <v>100</v>
      </c>
      <c r="L134" t="s">
        <v>262</v>
      </c>
    </row>
    <row r="135" spans="1:18" x14ac:dyDescent="0.55000000000000004">
      <c r="B135" t="s">
        <v>74</v>
      </c>
      <c r="C135" t="s">
        <v>263</v>
      </c>
      <c r="E135" t="s">
        <v>29</v>
      </c>
      <c r="G135">
        <v>100</v>
      </c>
      <c r="H135">
        <v>100</v>
      </c>
      <c r="J135">
        <v>0</v>
      </c>
      <c r="L135" t="s">
        <v>452</v>
      </c>
      <c r="N135" t="s">
        <v>453</v>
      </c>
      <c r="R135" t="s">
        <v>454</v>
      </c>
    </row>
    <row r="136" spans="1:18" x14ac:dyDescent="0.55000000000000004">
      <c r="B136" t="s">
        <v>74</v>
      </c>
      <c r="C136" t="s">
        <v>263</v>
      </c>
      <c r="E136" t="s">
        <v>29</v>
      </c>
      <c r="G136">
        <v>100</v>
      </c>
      <c r="H136">
        <v>100</v>
      </c>
      <c r="J136">
        <v>0</v>
      </c>
      <c r="L136" t="s">
        <v>51</v>
      </c>
      <c r="N136" t="s">
        <v>455</v>
      </c>
    </row>
    <row r="138" spans="1:18" x14ac:dyDescent="0.55000000000000004">
      <c r="A138" t="s">
        <v>137</v>
      </c>
      <c r="B138" t="s">
        <v>66</v>
      </c>
    </row>
    <row r="139" spans="1:18" x14ac:dyDescent="0.55000000000000004">
      <c r="B139" t="s">
        <v>74</v>
      </c>
      <c r="C139" t="s">
        <v>263</v>
      </c>
      <c r="E139" t="s">
        <v>29</v>
      </c>
      <c r="G139">
        <v>100</v>
      </c>
      <c r="H139">
        <v>100</v>
      </c>
      <c r="J139">
        <v>0</v>
      </c>
      <c r="L139" t="s">
        <v>66</v>
      </c>
    </row>
    <row r="140" spans="1:18" x14ac:dyDescent="0.55000000000000004">
      <c r="B140" t="s">
        <v>74</v>
      </c>
      <c r="C140" t="s">
        <v>263</v>
      </c>
      <c r="E140" t="s">
        <v>29</v>
      </c>
      <c r="G140">
        <v>100</v>
      </c>
      <c r="H140">
        <v>100</v>
      </c>
      <c r="J140">
        <v>0</v>
      </c>
      <c r="L140" t="s">
        <v>66</v>
      </c>
    </row>
    <row r="141" spans="1:18" x14ac:dyDescent="0.55000000000000004">
      <c r="B141" t="s">
        <v>74</v>
      </c>
      <c r="C141" t="s">
        <v>263</v>
      </c>
      <c r="E141" t="s">
        <v>29</v>
      </c>
      <c r="G141">
        <v>100</v>
      </c>
      <c r="H141">
        <v>100</v>
      </c>
      <c r="J141">
        <v>0</v>
      </c>
      <c r="L141" t="s">
        <v>66</v>
      </c>
    </row>
    <row r="143" spans="1:18" x14ac:dyDescent="0.55000000000000004">
      <c r="A143" t="s">
        <v>141</v>
      </c>
      <c r="B143" t="s">
        <v>262</v>
      </c>
      <c r="C143" t="s">
        <v>458</v>
      </c>
    </row>
    <row r="144" spans="1:18" x14ac:dyDescent="0.55000000000000004">
      <c r="B144" t="s">
        <v>74</v>
      </c>
      <c r="C144" t="s">
        <v>263</v>
      </c>
      <c r="E144" t="s">
        <v>29</v>
      </c>
      <c r="G144">
        <v>100</v>
      </c>
      <c r="H144">
        <v>100</v>
      </c>
      <c r="J144">
        <v>0</v>
      </c>
      <c r="L144" t="s">
        <v>456</v>
      </c>
    </row>
    <row r="145" spans="1:14" x14ac:dyDescent="0.55000000000000004">
      <c r="B145" t="s">
        <v>74</v>
      </c>
      <c r="C145" t="s">
        <v>263</v>
      </c>
      <c r="E145" t="s">
        <v>29</v>
      </c>
      <c r="G145">
        <v>100</v>
      </c>
      <c r="H145">
        <v>100</v>
      </c>
      <c r="J145">
        <v>0</v>
      </c>
      <c r="L145" t="s">
        <v>457</v>
      </c>
    </row>
    <row r="146" spans="1:14" x14ac:dyDescent="0.55000000000000004">
      <c r="B146" t="s">
        <v>74</v>
      </c>
      <c r="C146" t="s">
        <v>263</v>
      </c>
      <c r="E146" t="s">
        <v>29</v>
      </c>
      <c r="G146">
        <v>100</v>
      </c>
      <c r="H146">
        <v>100</v>
      </c>
      <c r="J146">
        <v>0</v>
      </c>
      <c r="L146" t="s">
        <v>459</v>
      </c>
    </row>
    <row r="147" spans="1:14" x14ac:dyDescent="0.55000000000000004">
      <c r="B147" t="s">
        <v>74</v>
      </c>
      <c r="C147" t="s">
        <v>263</v>
      </c>
      <c r="E147" t="s">
        <v>29</v>
      </c>
      <c r="G147">
        <v>100</v>
      </c>
      <c r="H147">
        <v>100</v>
      </c>
      <c r="J147">
        <v>0</v>
      </c>
      <c r="L147" t="s">
        <v>91</v>
      </c>
    </row>
    <row r="149" spans="1:14" x14ac:dyDescent="0.55000000000000004">
      <c r="A149" s="23">
        <v>43338</v>
      </c>
    </row>
    <row r="150" spans="1:14" x14ac:dyDescent="0.55000000000000004">
      <c r="A150" t="s">
        <v>144</v>
      </c>
      <c r="B150" t="s">
        <v>51</v>
      </c>
    </row>
    <row r="151" spans="1:14" x14ac:dyDescent="0.55000000000000004">
      <c r="B151" t="s">
        <v>74</v>
      </c>
      <c r="C151" t="s">
        <v>263</v>
      </c>
      <c r="E151" t="s">
        <v>29</v>
      </c>
      <c r="G151">
        <v>100</v>
      </c>
      <c r="H151">
        <v>100</v>
      </c>
      <c r="J151">
        <v>0</v>
      </c>
      <c r="L151" t="s">
        <v>460</v>
      </c>
    </row>
    <row r="152" spans="1:14" x14ac:dyDescent="0.55000000000000004">
      <c r="B152" t="s">
        <v>74</v>
      </c>
      <c r="C152" t="s">
        <v>263</v>
      </c>
      <c r="E152" t="s">
        <v>29</v>
      </c>
      <c r="G152">
        <v>100</v>
      </c>
      <c r="H152">
        <v>100</v>
      </c>
      <c r="J152">
        <v>50</v>
      </c>
      <c r="L152" t="s">
        <v>411</v>
      </c>
      <c r="N152" t="s">
        <v>464</v>
      </c>
    </row>
    <row r="153" spans="1:14" x14ac:dyDescent="0.55000000000000004">
      <c r="B153" t="s">
        <v>74</v>
      </c>
      <c r="C153" t="s">
        <v>263</v>
      </c>
      <c r="E153" t="s">
        <v>29</v>
      </c>
      <c r="G153">
        <v>100</v>
      </c>
      <c r="H153">
        <v>100</v>
      </c>
      <c r="J153">
        <v>50</v>
      </c>
      <c r="L153" t="s">
        <v>463</v>
      </c>
    </row>
    <row r="154" spans="1:14" x14ac:dyDescent="0.55000000000000004">
      <c r="B154" t="s">
        <v>74</v>
      </c>
      <c r="C154" t="s">
        <v>263</v>
      </c>
      <c r="E154" t="s">
        <v>29</v>
      </c>
      <c r="G154">
        <v>100</v>
      </c>
      <c r="H154">
        <v>100</v>
      </c>
      <c r="J154">
        <v>50</v>
      </c>
      <c r="L154" t="s">
        <v>91</v>
      </c>
    </row>
    <row r="156" spans="1:14" x14ac:dyDescent="0.55000000000000004">
      <c r="A156" t="s">
        <v>148</v>
      </c>
      <c r="B156" t="s">
        <v>262</v>
      </c>
    </row>
    <row r="157" spans="1:14" x14ac:dyDescent="0.55000000000000004">
      <c r="B157" t="s">
        <v>74</v>
      </c>
      <c r="C157" t="s">
        <v>263</v>
      </c>
      <c r="E157" t="s">
        <v>29</v>
      </c>
      <c r="G157">
        <v>100</v>
      </c>
      <c r="H157">
        <v>100</v>
      </c>
      <c r="J157">
        <v>50</v>
      </c>
      <c r="L157" t="s">
        <v>262</v>
      </c>
    </row>
    <row r="158" spans="1:14" x14ac:dyDescent="0.55000000000000004">
      <c r="B158" t="s">
        <v>74</v>
      </c>
      <c r="C158" t="s">
        <v>263</v>
      </c>
      <c r="E158" t="s">
        <v>29</v>
      </c>
      <c r="G158">
        <v>100</v>
      </c>
      <c r="H158">
        <v>100</v>
      </c>
      <c r="J158">
        <v>100</v>
      </c>
      <c r="L158" t="s">
        <v>262</v>
      </c>
    </row>
    <row r="159" spans="1:14" x14ac:dyDescent="0.55000000000000004">
      <c r="B159" t="s">
        <v>74</v>
      </c>
      <c r="C159" t="s">
        <v>263</v>
      </c>
      <c r="E159" t="s">
        <v>29</v>
      </c>
      <c r="G159">
        <v>100</v>
      </c>
      <c r="H159">
        <v>100</v>
      </c>
      <c r="J159">
        <v>100</v>
      </c>
      <c r="L159" t="s">
        <v>66</v>
      </c>
    </row>
    <row r="161" spans="1:18" x14ac:dyDescent="0.55000000000000004">
      <c r="A161" t="s">
        <v>150</v>
      </c>
      <c r="B161" t="s">
        <v>51</v>
      </c>
    </row>
    <row r="162" spans="1:18" x14ac:dyDescent="0.55000000000000004">
      <c r="B162" t="s">
        <v>74</v>
      </c>
      <c r="C162" t="s">
        <v>263</v>
      </c>
      <c r="E162" t="s">
        <v>29</v>
      </c>
      <c r="G162">
        <v>100</v>
      </c>
      <c r="H162">
        <v>100</v>
      </c>
      <c r="J162">
        <v>50</v>
      </c>
      <c r="L162" t="s">
        <v>465</v>
      </c>
    </row>
    <row r="163" spans="1:18" x14ac:dyDescent="0.55000000000000004">
      <c r="B163" t="s">
        <v>74</v>
      </c>
      <c r="C163" t="s">
        <v>263</v>
      </c>
      <c r="E163" t="s">
        <v>29</v>
      </c>
      <c r="G163">
        <v>100</v>
      </c>
      <c r="H163">
        <v>100</v>
      </c>
      <c r="J163">
        <v>50</v>
      </c>
      <c r="L163" t="s">
        <v>466</v>
      </c>
    </row>
    <row r="164" spans="1:18" x14ac:dyDescent="0.55000000000000004">
      <c r="B164" t="s">
        <v>74</v>
      </c>
      <c r="C164" t="s">
        <v>263</v>
      </c>
      <c r="E164" t="s">
        <v>29</v>
      </c>
      <c r="G164">
        <v>100</v>
      </c>
      <c r="H164">
        <v>100</v>
      </c>
      <c r="J164">
        <v>50</v>
      </c>
      <c r="L164" t="s">
        <v>467</v>
      </c>
    </row>
    <row r="165" spans="1:18" x14ac:dyDescent="0.55000000000000004">
      <c r="B165" t="s">
        <v>74</v>
      </c>
      <c r="C165" t="s">
        <v>263</v>
      </c>
      <c r="E165" t="s">
        <v>29</v>
      </c>
      <c r="G165">
        <v>100</v>
      </c>
      <c r="H165">
        <v>100</v>
      </c>
      <c r="J165">
        <v>50</v>
      </c>
      <c r="L165" t="s">
        <v>91</v>
      </c>
    </row>
    <row r="167" spans="1:18" x14ac:dyDescent="0.55000000000000004">
      <c r="A167" t="s">
        <v>468</v>
      </c>
      <c r="B167" t="s">
        <v>51</v>
      </c>
    </row>
    <row r="168" spans="1:18" x14ac:dyDescent="0.55000000000000004">
      <c r="B168" t="s">
        <v>74</v>
      </c>
      <c r="D168" t="s">
        <v>211</v>
      </c>
      <c r="E168" t="s">
        <v>29</v>
      </c>
      <c r="G168">
        <v>100</v>
      </c>
      <c r="H168">
        <v>100</v>
      </c>
      <c r="J168">
        <v>0</v>
      </c>
      <c r="L168" t="s">
        <v>445</v>
      </c>
      <c r="R168" t="s">
        <v>475</v>
      </c>
    </row>
    <row r="169" spans="1:18" x14ac:dyDescent="0.55000000000000004">
      <c r="B169" t="s">
        <v>74</v>
      </c>
      <c r="D169" t="s">
        <v>211</v>
      </c>
      <c r="E169" t="s">
        <v>29</v>
      </c>
      <c r="G169">
        <v>100</v>
      </c>
      <c r="H169">
        <v>100</v>
      </c>
      <c r="J169">
        <v>100</v>
      </c>
      <c r="L169" t="s">
        <v>469</v>
      </c>
      <c r="N169" t="s">
        <v>470</v>
      </c>
    </row>
    <row r="170" spans="1:18" x14ac:dyDescent="0.55000000000000004">
      <c r="B170" t="s">
        <v>74</v>
      </c>
      <c r="D170" t="s">
        <v>211</v>
      </c>
      <c r="E170" t="s">
        <v>29</v>
      </c>
      <c r="G170">
        <v>100</v>
      </c>
      <c r="H170">
        <v>100</v>
      </c>
      <c r="J170">
        <v>100</v>
      </c>
      <c r="L170" t="s">
        <v>471</v>
      </c>
      <c r="N170" t="s">
        <v>472</v>
      </c>
    </row>
    <row r="171" spans="1:18" x14ac:dyDescent="0.55000000000000004">
      <c r="B171" t="s">
        <v>74</v>
      </c>
      <c r="D171" t="s">
        <v>211</v>
      </c>
      <c r="E171" t="s">
        <v>29</v>
      </c>
      <c r="G171">
        <v>100</v>
      </c>
      <c r="H171">
        <v>100</v>
      </c>
      <c r="J171">
        <v>100</v>
      </c>
      <c r="L171" t="s">
        <v>365</v>
      </c>
      <c r="N171" t="s">
        <v>473</v>
      </c>
    </row>
    <row r="173" spans="1:18" x14ac:dyDescent="0.55000000000000004">
      <c r="A173" t="s">
        <v>155</v>
      </c>
      <c r="B173" t="s">
        <v>474</v>
      </c>
    </row>
    <row r="174" spans="1:18" x14ac:dyDescent="0.55000000000000004">
      <c r="B174" t="s">
        <v>74</v>
      </c>
      <c r="D174" t="s">
        <v>211</v>
      </c>
      <c r="E174" t="s">
        <v>29</v>
      </c>
      <c r="G174">
        <v>100</v>
      </c>
      <c r="H174">
        <v>100</v>
      </c>
      <c r="J174">
        <v>50</v>
      </c>
      <c r="L174" t="s">
        <v>365</v>
      </c>
      <c r="R174" t="s">
        <v>475</v>
      </c>
    </row>
    <row r="175" spans="1:18" x14ac:dyDescent="0.55000000000000004">
      <c r="B175" t="s">
        <v>74</v>
      </c>
      <c r="D175" t="s">
        <v>211</v>
      </c>
      <c r="E175" t="s">
        <v>29</v>
      </c>
      <c r="G175">
        <v>100</v>
      </c>
      <c r="H175">
        <v>100</v>
      </c>
      <c r="J175">
        <v>50</v>
      </c>
      <c r="L175" t="s">
        <v>460</v>
      </c>
      <c r="R175" t="s">
        <v>476</v>
      </c>
    </row>
    <row r="176" spans="1:18" x14ac:dyDescent="0.55000000000000004">
      <c r="B176" t="s">
        <v>74</v>
      </c>
      <c r="D176" t="s">
        <v>211</v>
      </c>
      <c r="E176" t="s">
        <v>29</v>
      </c>
      <c r="G176">
        <v>100</v>
      </c>
      <c r="H176">
        <v>100</v>
      </c>
      <c r="J176">
        <v>50</v>
      </c>
      <c r="L176" t="s">
        <v>371</v>
      </c>
    </row>
    <row r="177" spans="1:18" x14ac:dyDescent="0.55000000000000004">
      <c r="B177" t="s">
        <v>74</v>
      </c>
      <c r="D177" t="s">
        <v>211</v>
      </c>
      <c r="E177" t="s">
        <v>29</v>
      </c>
      <c r="G177">
        <v>100</v>
      </c>
      <c r="H177">
        <v>100</v>
      </c>
      <c r="J177">
        <v>50</v>
      </c>
      <c r="L177" t="s">
        <v>365</v>
      </c>
      <c r="R177" t="s">
        <v>477</v>
      </c>
    </row>
    <row r="178" spans="1:18" x14ac:dyDescent="0.55000000000000004">
      <c r="B178" t="s">
        <v>74</v>
      </c>
      <c r="D178" t="s">
        <v>211</v>
      </c>
      <c r="E178" t="s">
        <v>174</v>
      </c>
      <c r="G178">
        <v>100</v>
      </c>
      <c r="H178">
        <v>100</v>
      </c>
      <c r="J178">
        <v>50</v>
      </c>
      <c r="L178" t="s">
        <v>365</v>
      </c>
      <c r="R178" t="s">
        <v>478</v>
      </c>
    </row>
    <row r="181" spans="1:18" x14ac:dyDescent="0.55000000000000004">
      <c r="A181" s="23">
        <v>43339</v>
      </c>
    </row>
    <row r="182" spans="1:18" x14ac:dyDescent="0.55000000000000004">
      <c r="A182" t="s">
        <v>157</v>
      </c>
      <c r="B182" t="s">
        <v>51</v>
      </c>
    </row>
    <row r="183" spans="1:18" x14ac:dyDescent="0.55000000000000004">
      <c r="B183" t="s">
        <v>74</v>
      </c>
      <c r="D183" t="s">
        <v>211</v>
      </c>
      <c r="E183" t="s">
        <v>29</v>
      </c>
      <c r="G183">
        <v>100</v>
      </c>
      <c r="H183">
        <v>100</v>
      </c>
      <c r="J183">
        <v>0</v>
      </c>
      <c r="L183" t="s">
        <v>479</v>
      </c>
    </row>
    <row r="184" spans="1:18" x14ac:dyDescent="0.55000000000000004">
      <c r="B184" t="s">
        <v>74</v>
      </c>
      <c r="D184" t="s">
        <v>211</v>
      </c>
      <c r="E184" t="s">
        <v>29</v>
      </c>
      <c r="G184">
        <v>100</v>
      </c>
      <c r="H184">
        <v>100</v>
      </c>
      <c r="J184">
        <v>0</v>
      </c>
      <c r="L184" t="s">
        <v>262</v>
      </c>
      <c r="N184" t="s">
        <v>480</v>
      </c>
    </row>
    <row r="185" spans="1:18" x14ac:dyDescent="0.55000000000000004">
      <c r="B185" t="s">
        <v>74</v>
      </c>
      <c r="D185" t="s">
        <v>211</v>
      </c>
      <c r="E185" t="s">
        <v>29</v>
      </c>
      <c r="G185">
        <v>100</v>
      </c>
      <c r="H185">
        <v>100</v>
      </c>
      <c r="J185">
        <v>0</v>
      </c>
      <c r="L185" t="s">
        <v>481</v>
      </c>
    </row>
    <row r="186" spans="1:18" x14ac:dyDescent="0.55000000000000004">
      <c r="B186" t="s">
        <v>74</v>
      </c>
      <c r="D186" t="s">
        <v>211</v>
      </c>
      <c r="E186" t="s">
        <v>29</v>
      </c>
      <c r="G186">
        <v>100</v>
      </c>
      <c r="H186">
        <v>100</v>
      </c>
      <c r="J186">
        <v>0</v>
      </c>
      <c r="L186" t="s">
        <v>482</v>
      </c>
    </row>
    <row r="187" spans="1:18" x14ac:dyDescent="0.55000000000000004">
      <c r="B187" t="s">
        <v>74</v>
      </c>
      <c r="D187" t="s">
        <v>211</v>
      </c>
      <c r="E187" t="s">
        <v>29</v>
      </c>
      <c r="G187">
        <v>100</v>
      </c>
      <c r="H187">
        <v>100</v>
      </c>
      <c r="J187">
        <v>0</v>
      </c>
      <c r="L187" t="s">
        <v>365</v>
      </c>
      <c r="N187" t="s">
        <v>483</v>
      </c>
    </row>
    <row r="190" spans="1:18" x14ac:dyDescent="0.55000000000000004">
      <c r="A190" t="s">
        <v>165</v>
      </c>
      <c r="B190" t="s">
        <v>262</v>
      </c>
    </row>
    <row r="191" spans="1:18" x14ac:dyDescent="0.55000000000000004">
      <c r="B191" t="s">
        <v>74</v>
      </c>
      <c r="D191" t="s">
        <v>314</v>
      </c>
      <c r="E191" t="s">
        <v>29</v>
      </c>
      <c r="G191">
        <v>100</v>
      </c>
      <c r="H191">
        <v>100</v>
      </c>
      <c r="J191">
        <v>0</v>
      </c>
      <c r="L191" t="s">
        <v>484</v>
      </c>
    </row>
    <row r="192" spans="1:18" x14ac:dyDescent="0.55000000000000004">
      <c r="B192" t="s">
        <v>74</v>
      </c>
      <c r="D192" t="s">
        <v>314</v>
      </c>
      <c r="E192" t="s">
        <v>29</v>
      </c>
      <c r="G192">
        <v>100</v>
      </c>
      <c r="H192">
        <v>100</v>
      </c>
      <c r="J192">
        <v>50</v>
      </c>
      <c r="L192" t="s">
        <v>485</v>
      </c>
    </row>
    <row r="193" spans="1:15" x14ac:dyDescent="0.55000000000000004">
      <c r="B193" t="s">
        <v>74</v>
      </c>
      <c r="D193" t="s">
        <v>314</v>
      </c>
      <c r="E193" t="s">
        <v>29</v>
      </c>
      <c r="G193">
        <v>100</v>
      </c>
      <c r="H193">
        <v>100</v>
      </c>
      <c r="J193">
        <v>100</v>
      </c>
      <c r="L193" t="s">
        <v>486</v>
      </c>
    </row>
    <row r="194" spans="1:15" x14ac:dyDescent="0.55000000000000004">
      <c r="B194" t="s">
        <v>74</v>
      </c>
      <c r="D194" t="s">
        <v>314</v>
      </c>
      <c r="E194" t="s">
        <v>29</v>
      </c>
      <c r="G194">
        <v>100</v>
      </c>
      <c r="H194">
        <v>100</v>
      </c>
      <c r="J194">
        <v>100</v>
      </c>
      <c r="L194" t="s">
        <v>487</v>
      </c>
    </row>
    <row r="195" spans="1:15" x14ac:dyDescent="0.55000000000000004">
      <c r="B195" t="s">
        <v>74</v>
      </c>
      <c r="D195" t="s">
        <v>314</v>
      </c>
      <c r="E195" t="s">
        <v>29</v>
      </c>
      <c r="G195">
        <v>100</v>
      </c>
      <c r="H195">
        <v>100</v>
      </c>
      <c r="J195">
        <v>50</v>
      </c>
      <c r="L195" t="s">
        <v>365</v>
      </c>
      <c r="O195" t="s">
        <v>488</v>
      </c>
    </row>
    <row r="197" spans="1:15" x14ac:dyDescent="0.55000000000000004">
      <c r="A197" t="s">
        <v>171</v>
      </c>
      <c r="B197" t="s">
        <v>51</v>
      </c>
    </row>
    <row r="198" spans="1:15" x14ac:dyDescent="0.55000000000000004">
      <c r="B198" t="s">
        <v>74</v>
      </c>
      <c r="D198" t="s">
        <v>314</v>
      </c>
      <c r="E198" t="s">
        <v>29</v>
      </c>
      <c r="G198">
        <v>100</v>
      </c>
      <c r="H198">
        <v>100</v>
      </c>
      <c r="J198">
        <v>50</v>
      </c>
      <c r="L198" t="s">
        <v>484</v>
      </c>
    </row>
    <row r="199" spans="1:15" x14ac:dyDescent="0.55000000000000004">
      <c r="B199" t="s">
        <v>74</v>
      </c>
      <c r="D199" t="s">
        <v>314</v>
      </c>
      <c r="E199" t="s">
        <v>29</v>
      </c>
      <c r="G199">
        <v>100</v>
      </c>
      <c r="H199">
        <v>100</v>
      </c>
      <c r="J199">
        <v>50</v>
      </c>
      <c r="L199" t="s">
        <v>489</v>
      </c>
    </row>
    <row r="200" spans="1:15" x14ac:dyDescent="0.55000000000000004">
      <c r="B200" t="s">
        <v>74</v>
      </c>
      <c r="D200" t="s">
        <v>314</v>
      </c>
      <c r="E200" t="s">
        <v>29</v>
      </c>
      <c r="G200">
        <v>100</v>
      </c>
      <c r="H200">
        <v>100</v>
      </c>
      <c r="J200">
        <v>100</v>
      </c>
      <c r="L200" t="s">
        <v>490</v>
      </c>
    </row>
    <row r="201" spans="1:15" x14ac:dyDescent="0.55000000000000004">
      <c r="B201" t="s">
        <v>74</v>
      </c>
      <c r="D201" t="s">
        <v>314</v>
      </c>
      <c r="E201" t="s">
        <v>29</v>
      </c>
      <c r="G201">
        <v>100</v>
      </c>
      <c r="H201">
        <v>100</v>
      </c>
      <c r="J201">
        <v>100</v>
      </c>
      <c r="L201" t="s">
        <v>487</v>
      </c>
    </row>
    <row r="203" spans="1:15" x14ac:dyDescent="0.55000000000000004">
      <c r="A203" t="s">
        <v>173</v>
      </c>
      <c r="B203" t="s">
        <v>51</v>
      </c>
    </row>
    <row r="204" spans="1:15" x14ac:dyDescent="0.55000000000000004">
      <c r="B204" t="s">
        <v>74</v>
      </c>
      <c r="D204" t="s">
        <v>211</v>
      </c>
      <c r="E204" t="s">
        <v>29</v>
      </c>
      <c r="G204">
        <v>100</v>
      </c>
      <c r="H204">
        <v>100</v>
      </c>
      <c r="J204">
        <v>100</v>
      </c>
      <c r="L204" t="s">
        <v>491</v>
      </c>
    </row>
    <row r="205" spans="1:15" x14ac:dyDescent="0.55000000000000004">
      <c r="B205" t="s">
        <v>74</v>
      </c>
      <c r="D205" t="s">
        <v>211</v>
      </c>
      <c r="E205" t="s">
        <v>29</v>
      </c>
      <c r="G205">
        <v>100</v>
      </c>
      <c r="H205">
        <v>100</v>
      </c>
      <c r="J205">
        <v>100</v>
      </c>
      <c r="L205" t="s">
        <v>492</v>
      </c>
    </row>
    <row r="206" spans="1:15" x14ac:dyDescent="0.55000000000000004">
      <c r="B206" t="s">
        <v>74</v>
      </c>
      <c r="D206" t="s">
        <v>211</v>
      </c>
      <c r="E206" t="s">
        <v>29</v>
      </c>
      <c r="G206">
        <v>100</v>
      </c>
      <c r="H206">
        <v>100</v>
      </c>
      <c r="J206">
        <v>100</v>
      </c>
      <c r="L206" t="s">
        <v>91</v>
      </c>
    </row>
    <row r="207" spans="1:15" x14ac:dyDescent="0.55000000000000004">
      <c r="B207" t="s">
        <v>74</v>
      </c>
      <c r="D207" t="s">
        <v>211</v>
      </c>
      <c r="E207" t="s">
        <v>29</v>
      </c>
      <c r="G207">
        <v>100</v>
      </c>
      <c r="H207">
        <v>100</v>
      </c>
      <c r="J207">
        <v>50</v>
      </c>
      <c r="L207" t="s">
        <v>371</v>
      </c>
    </row>
    <row r="208" spans="1:15" x14ac:dyDescent="0.55000000000000004">
      <c r="L208" t="s">
        <v>493</v>
      </c>
    </row>
    <row r="209" spans="1:12" x14ac:dyDescent="0.55000000000000004">
      <c r="A209" t="s">
        <v>180</v>
      </c>
      <c r="B209" t="s">
        <v>51</v>
      </c>
    </row>
    <row r="210" spans="1:12" x14ac:dyDescent="0.55000000000000004">
      <c r="B210" t="s">
        <v>74</v>
      </c>
      <c r="D210" t="s">
        <v>314</v>
      </c>
      <c r="E210" t="s">
        <v>29</v>
      </c>
      <c r="G210">
        <v>100</v>
      </c>
      <c r="H210">
        <v>100</v>
      </c>
      <c r="J210">
        <v>50</v>
      </c>
      <c r="L210" t="s">
        <v>494</v>
      </c>
    </row>
    <row r="211" spans="1:12" x14ac:dyDescent="0.55000000000000004">
      <c r="B211" t="s">
        <v>74</v>
      </c>
      <c r="D211" t="s">
        <v>314</v>
      </c>
      <c r="E211" t="s">
        <v>29</v>
      </c>
      <c r="G211">
        <v>100</v>
      </c>
      <c r="H211">
        <v>100</v>
      </c>
      <c r="J211">
        <v>100</v>
      </c>
      <c r="L211" t="s">
        <v>262</v>
      </c>
    </row>
    <row r="212" spans="1:12" x14ac:dyDescent="0.55000000000000004">
      <c r="B212" t="s">
        <v>74</v>
      </c>
      <c r="D212" t="s">
        <v>314</v>
      </c>
      <c r="E212" t="s">
        <v>29</v>
      </c>
      <c r="G212">
        <v>100</v>
      </c>
      <c r="H212">
        <v>100</v>
      </c>
      <c r="J212">
        <v>100</v>
      </c>
      <c r="L212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Sheet6</vt:lpstr>
      <vt:lpstr>Sheet1</vt:lpstr>
      <vt:lpstr>Sheet10</vt:lpstr>
      <vt:lpstr>Sheet3</vt:lpstr>
      <vt:lpstr>Sheet5</vt:lpstr>
      <vt:lpstr>Sheet4</vt:lpstr>
      <vt:lpstr>Sheet2</vt:lpstr>
      <vt:lpstr>Sheet7</vt:lpstr>
      <vt:lpstr>Sheet8</vt:lpstr>
      <vt:lpstr>Sheet9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Ritwika Mukherjee</dc:creator>
  <cp:lastModifiedBy>Ritwika Mukherjee</cp:lastModifiedBy>
  <dcterms:created xsi:type="dcterms:W3CDTF">2018-06-21T21:56:57Z</dcterms:created>
  <dcterms:modified xsi:type="dcterms:W3CDTF">2019-05-31T22:41:18Z</dcterms:modified>
</cp:coreProperties>
</file>